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tatsredovisningsenheten\Arsredovisning\ÅRS 2021\Statlig sektor\Bolagen\"/>
    </mc:Choice>
  </mc:AlternateContent>
  <bookViews>
    <workbookView xWindow="0" yWindow="0" windowWidth="30720" windowHeight="13080"/>
  </bookViews>
  <sheets>
    <sheet name="Tabellbilaga 2021" sheetId="1" r:id="rId1"/>
  </sheets>
  <externalReferences>
    <externalReference r:id="rId2"/>
  </externalReferences>
  <definedNames>
    <definedName name="_xlnm.Print_Area" localSheetId="0">'Tabellbilaga 2021'!$A$1:$P$80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0" i="1" l="1"/>
  <c r="L49" i="1"/>
  <c r="L48" i="1"/>
  <c r="L46" i="1"/>
  <c r="L45" i="1"/>
  <c r="L44" i="1"/>
  <c r="L43" i="1"/>
  <c r="L41" i="1"/>
  <c r="L39" i="1"/>
  <c r="G38" i="1"/>
  <c r="L35" i="1"/>
  <c r="L33" i="1"/>
  <c r="L32" i="1"/>
  <c r="L30" i="1"/>
  <c r="L28" i="1"/>
  <c r="L27" i="1"/>
  <c r="L26" i="1"/>
  <c r="L25" i="1"/>
  <c r="L24" i="1"/>
  <c r="L23" i="1"/>
  <c r="L18" i="1"/>
  <c r="L17" i="1"/>
  <c r="L15" i="1"/>
  <c r="L14" i="1"/>
  <c r="L13" i="1"/>
  <c r="L12" i="1"/>
  <c r="L11" i="1"/>
  <c r="L9" i="1"/>
  <c r="L8" i="1"/>
  <c r="L7" i="1"/>
  <c r="L5" i="1"/>
  <c r="L4" i="1"/>
  <c r="P51" i="1" l="1"/>
  <c r="O51" i="1"/>
  <c r="O54" i="1" s="1"/>
  <c r="N51" i="1"/>
  <c r="N54" i="1" s="1"/>
  <c r="M51" i="1"/>
  <c r="M54" i="1" s="1"/>
  <c r="K51" i="1"/>
  <c r="H51" i="1"/>
  <c r="G51" i="1"/>
  <c r="F51" i="1"/>
  <c r="E51" i="1"/>
  <c r="D51" i="1"/>
  <c r="L51" i="1"/>
  <c r="F54" i="1" l="1"/>
  <c r="L54" i="1"/>
  <c r="G54" i="1"/>
  <c r="H54" i="1" l="1"/>
</calcChain>
</file>

<file path=xl/sharedStrings.xml><?xml version="1.0" encoding="utf-8"?>
<sst xmlns="http://schemas.openxmlformats.org/spreadsheetml/2006/main" count="171" uniqueCount="97">
  <si>
    <t>Miljoner kronor</t>
  </si>
  <si>
    <t>Bolag</t>
  </si>
  <si>
    <t>Dep</t>
  </si>
  <si>
    <t>Statens ägarandel, %</t>
  </si>
  <si>
    <r>
      <t>Resultat efter skatt</t>
    </r>
    <r>
      <rPr>
        <vertAlign val="superscript"/>
        <sz val="8"/>
        <rFont val="Arial"/>
        <family val="2"/>
      </rPr>
      <t>1</t>
    </r>
    <r>
      <rPr>
        <sz val="10"/>
        <rFont val="Arial"/>
        <family val="2"/>
      </rPr>
      <t>*</t>
    </r>
  </si>
  <si>
    <t xml:space="preserve">Avkastning på  genomsnittligt eget kapital   %   </t>
  </si>
  <si>
    <t>Soliditet %</t>
  </si>
  <si>
    <t>Nettoskuld-sättning</t>
  </si>
  <si>
    <t>Akademiska Hus AB</t>
  </si>
  <si>
    <t>N</t>
  </si>
  <si>
    <t>ALMI Företagspartner AB</t>
  </si>
  <si>
    <t>i.u.</t>
  </si>
  <si>
    <t>Apotek Produktion &amp; Laboratorier AB (APL)</t>
  </si>
  <si>
    <t>S</t>
  </si>
  <si>
    <t>neg</t>
  </si>
  <si>
    <t>Apoteket AB</t>
  </si>
  <si>
    <t>Arlandabanan Infrastructure AB</t>
  </si>
  <si>
    <t>Green Cargo AB</t>
  </si>
  <si>
    <t>Göta kanalbolag AB</t>
  </si>
  <si>
    <t>-</t>
  </si>
  <si>
    <t>Infranord AB</t>
  </si>
  <si>
    <t>Jernhusen AB</t>
  </si>
  <si>
    <t>Kungliga Dramatiska Teatern AB</t>
  </si>
  <si>
    <t>K</t>
  </si>
  <si>
    <t>Kungliga Operan AB</t>
  </si>
  <si>
    <t>Lernia AB</t>
  </si>
  <si>
    <t>LFV Holding AB</t>
  </si>
  <si>
    <t>Luossavaara-Kiirunavaara AB (LKAB)</t>
  </si>
  <si>
    <t>Metria AB</t>
  </si>
  <si>
    <t>Miljömärkning Sverige AB</t>
  </si>
  <si>
    <t>Fi</t>
  </si>
  <si>
    <t>TSO Holding AS (fd Nord Pool Spot AS) *****</t>
  </si>
  <si>
    <t>Nordiska Investeringsbanken NIB ****</t>
  </si>
  <si>
    <t>Orio AB</t>
  </si>
  <si>
    <t>PostNord AB</t>
  </si>
  <si>
    <t>RISE Research Institutes of Sweden AB</t>
  </si>
  <si>
    <t>Samhall AB</t>
  </si>
  <si>
    <t>Saminvest AB</t>
  </si>
  <si>
    <t>SAS AB</t>
  </si>
  <si>
    <t>SBAB Bank AB</t>
  </si>
  <si>
    <t>SJ AB</t>
  </si>
  <si>
    <t>SOS Alarm Sverige AB</t>
  </si>
  <si>
    <t>Specialfastigheter Sverige AB</t>
  </si>
  <si>
    <t>Statens Bostadsomvandling AB, Sbo</t>
  </si>
  <si>
    <t>Sveaskog Holding AB</t>
  </si>
  <si>
    <t>Swedavia AB</t>
  </si>
  <si>
    <t>Sweden House A/O (Dom Shvetsii, A/O)</t>
  </si>
  <si>
    <t>UD</t>
  </si>
  <si>
    <t>Swedfund International AB</t>
  </si>
  <si>
    <t>Svensk Bilprovning, AB</t>
  </si>
  <si>
    <t>Svensk Exportkredit, AB (SEK)</t>
  </si>
  <si>
    <t>Svenska Kraftnät Gasturbiner AB</t>
  </si>
  <si>
    <t>Svenska Rymdaktiebolaget</t>
  </si>
  <si>
    <t>Svenska Skeppshypotekskassan</t>
  </si>
  <si>
    <t>Svenska Spel AB</t>
  </si>
  <si>
    <t>Svensk-Danska Broförbindelsen SVEDAB AB</t>
  </si>
  <si>
    <t>Svevia AB</t>
  </si>
  <si>
    <t>Systembolaget AB</t>
  </si>
  <si>
    <t>Telia Company AB</t>
  </si>
  <si>
    <t>Teracom Group AB</t>
  </si>
  <si>
    <t>Vattenfall AB</t>
  </si>
  <si>
    <t>VisitSweden AB</t>
  </si>
  <si>
    <t>Voksenåsen A/S</t>
  </si>
  <si>
    <t>Summa</t>
  </si>
  <si>
    <t>Eliminering av övriga delägares andel i dotter- och intressebolag</t>
  </si>
  <si>
    <t>Eliminering av övrigt ******</t>
  </si>
  <si>
    <t>Summa statliga sektorns andel</t>
  </si>
  <si>
    <t>2 Slutsumman för eget kapital och bokfört värde skiljer sig främst åt med avseende på Svenska Spel AB. Delar av det egna kapitalet i Svenska Spel redovisas i Årsredovisningen för staten som upplupna skatteintäkter.</t>
  </si>
  <si>
    <t xml:space="preserve">3 Slutsumman för bokfört värde överensstämmer inte med balansposten Andelar i hel- och delägda företag i statens balansräkningen p.g.a. en del aktieinnehav som ej är inkluderade i denna tabell. Det avser främst innehav hos Karolinska Institutet och andra universitet och högskolor. </t>
  </si>
  <si>
    <t>* = Uppgifterna för resultat efter skatt respektive eget kapital avser del hänförlig till aktieägare i moderbolaget</t>
  </si>
  <si>
    <t>** = Avser endast statens andel av kontant utdelning.</t>
  </si>
  <si>
    <t>***= Börsvärdet avser endast statens aktieinnehav</t>
  </si>
  <si>
    <t>******=Orio AB, Svenska Skeppshypotekskassan.</t>
  </si>
  <si>
    <t>0 = utfall avrundat till noll</t>
  </si>
  <si>
    <t>i.u. = ingen uppgift</t>
  </si>
  <si>
    <t>- = inget utfall</t>
  </si>
  <si>
    <t>neg = negativt utfall</t>
  </si>
  <si>
    <t>Ansvarigt departement</t>
  </si>
  <si>
    <t>Fi =       Finansdepartementet</t>
  </si>
  <si>
    <t>K =       Kulturdepartementet</t>
  </si>
  <si>
    <t>N =       Näringsdepartementet</t>
  </si>
  <si>
    <t>S =       Socialdepartementet</t>
  </si>
  <si>
    <t>UD =     Utrikesdepartementet</t>
  </si>
  <si>
    <t>Omsättning 
1 januari-31 december 2021</t>
  </si>
  <si>
    <t>Rörelse-resultat 2021</t>
  </si>
  <si>
    <t xml:space="preserve">Summa eget kapital 2021-12-31* </t>
  </si>
  <si>
    <t>Totala tillgångar 2021-12-31</t>
  </si>
  <si>
    <t>Bokfört värde 2021-12-31</t>
  </si>
  <si>
    <t>Beslutad utdelning 2021**</t>
  </si>
  <si>
    <t>Föreslagen utdelning 2022**</t>
  </si>
  <si>
    <t>Börsvärde 31 december 2021***</t>
  </si>
  <si>
    <t>Antal anställda 2021</t>
  </si>
  <si>
    <t>Statliga bolag 2021</t>
  </si>
  <si>
    <t/>
  </si>
  <si>
    <t>1 Uppgifterna i denna kolumn överensstämmer, med undantag för främst Svenska Spel AB och Systembolaget AB  och efter hänsyn till ägarandelen, med uppgifterna i not 11 Resultat från hel- och delägda företag i Årsredovisningen för staten 2021. I de fall det misstämmer beror avvikelsen på att uppgifterna i denna tabell är redovisade siffrorna från företaget (avser 4:e kvartalet) medan uppgifterna som ligger till grund för not 11 i något fall kan avse företagets delårsrapport p.g.a. att 4:e kvartalets uppgifter inte fanns tillgängliga vid det tillfälle då not 11 utarbetades.</t>
  </si>
  <si>
    <t>****= Omräkningskurs ca EUR 10,1449 (medelkurs) / 10,2269 (balansdagskurs)</t>
  </si>
  <si>
    <t>*****= Omräkningskurs NOK 0,99802 (medelkurs) / 1,02541 (balansdagskurs). From. 2020 ingår endast moderbolagets andel, inte koncernens, pga. Försäljning av aktier inom TSO-koncernen.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</si>
</sst>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 _k_r_-;\-* #,##0.00\ _k_r_-;_-* &quot;-&quot;??\ _k_r_-;_-@_-"/>
    <numFmt numFmtId="166" formatCode="_-* #,##0\ _k_r_-;\-* #,##0\ _k_r_-;_-* &quot;-&quot;??\ _k_r_-;_-@_-"/>
  </numFmts>
  <fonts count="14" x14ac:knownFonts="1">
    <font>
      <sz val="10"/>
      <name val="Arial"/>
      <family val="2"/>
    </font>
    <font>
      <sz val="11"/>
      <color rgb="FF9C0006"/>
      <name val="Calibri"/>
      <family val="2"/>
      <scheme val="minor"/>
    </font>
    <font>
      <sz val="10"/>
      <name val="Arial"/>
      <family val="2"/>
    </font>
    <font>
      <sz val="10"/>
      <color rgb="FFFF0000"/>
      <name val="Arial"/>
      <family val="2"/>
    </font>
    <font>
      <vertAlign val="superscript"/>
      <sz val="8"/>
      <name val="Arial"/>
      <family val="2"/>
    </font>
    <font>
      <b/>
      <sz val="10"/>
      <name val="Arial"/>
      <family val="2"/>
    </font>
    <font>
      <sz val="10"/>
      <color indexed="8"/>
      <name val="Arial"/>
      <family val="2"/>
    </font>
    <font>
      <sz val="10"/>
      <color indexed="10"/>
      <name val="Arial"/>
      <family val="2"/>
    </font>
    <font>
      <b/>
      <sz val="10"/>
      <color indexed="8"/>
      <name val="Arial"/>
      <family val="2"/>
    </font>
    <font>
      <sz val="10"/>
      <color rgb="FF006100"/>
      <name val="Arial"/>
      <family val="2"/>
    </font>
    <font>
      <sz val="8"/>
      <name val="Arial"/>
      <family val="2"/>
    </font>
    <font>
      <sz val="10"/>
      <color indexed="17"/>
      <name val="Arial"/>
      <family val="2"/>
    </font>
    <font>
      <b/>
      <sz val="11"/>
      <color rgb="FFFFFFFF"/>
      <name val="Arial"/>
      <family val="2"/>
    </font>
    <font>
      <sz val="10"/>
      <color rgb="FFFFFFFF"/>
      <name val="Arial"/>
      <family val="2"/>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000000"/>
        <bgColor rgb="FF000000"/>
      </patternFill>
    </fill>
  </fills>
  <borders count="11">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medium">
        <color indexed="64"/>
      </bottom>
      <diagonal/>
    </border>
  </borders>
  <cellStyleXfs count="8">
    <xf numFmtId="0" fontId="0" fillId="0" borderId="0"/>
    <xf numFmtId="165" fontId="2" fillId="0" borderId="0" applyFont="0" applyFill="0" applyBorder="0" applyAlignment="0" applyProtection="0"/>
    <xf numFmtId="9" fontId="2" fillId="0" borderId="0" applyFont="0" applyFill="0" applyBorder="0" applyAlignment="0" applyProtection="0"/>
    <xf numFmtId="0" fontId="9" fillId="2" borderId="0" applyNumberFormat="0" applyBorder="0" applyAlignment="0" applyProtection="0"/>
    <xf numFmtId="0" fontId="1" fillId="3" borderId="0" applyNumberFormat="0" applyBorder="0" applyAlignment="0" applyProtection="0"/>
    <xf numFmtId="0" fontId="2" fillId="0" borderId="0"/>
    <xf numFmtId="9" fontId="2" fillId="0" borderId="0" applyFont="0" applyFill="0" applyBorder="0" applyAlignment="0" applyProtection="0"/>
    <xf numFmtId="0" fontId="2" fillId="0" borderId="0"/>
  </cellStyleXfs>
  <cellXfs count="86">
    <xf numFmtId="0" fontId="0" fillId="0" borderId="0" xfId="0"/>
    <xf numFmtId="3" fontId="0" fillId="0" borderId="0" xfId="0" applyNumberFormat="1" applyFill="1"/>
    <xf numFmtId="3" fontId="3" fillId="0" borderId="0" xfId="0" applyNumberFormat="1" applyFont="1" applyFill="1"/>
    <xf numFmtId="3" fontId="0" fillId="0" borderId="0" xfId="0" applyNumberFormat="1" applyFill="1" applyAlignment="1">
      <alignment wrapText="1"/>
    </xf>
    <xf numFmtId="3" fontId="0" fillId="0" borderId="0" xfId="0" applyNumberFormat="1" applyFill="1" applyAlignment="1">
      <alignment horizontal="right"/>
    </xf>
    <xf numFmtId="3" fontId="2" fillId="0" borderId="0" xfId="0" applyNumberFormat="1" applyFont="1" applyFill="1"/>
    <xf numFmtId="164" fontId="0" fillId="0" borderId="0" xfId="0" applyNumberFormat="1" applyFill="1" applyAlignment="1">
      <alignment horizontal="right"/>
    </xf>
    <xf numFmtId="3" fontId="0" fillId="0" borderId="0" xfId="0" applyNumberFormat="1" applyFill="1" applyAlignment="1">
      <alignment horizontal="left"/>
    </xf>
    <xf numFmtId="3" fontId="2" fillId="0" borderId="2" xfId="0" applyNumberFormat="1" applyFont="1" applyFill="1" applyBorder="1" applyAlignment="1">
      <alignment horizontal="right" wrapText="1"/>
    </xf>
    <xf numFmtId="9" fontId="2" fillId="0" borderId="1" xfId="2" applyFont="1" applyFill="1" applyBorder="1" applyAlignment="1">
      <alignment horizontal="center" wrapText="1"/>
    </xf>
    <xf numFmtId="3" fontId="2" fillId="0" borderId="0" xfId="0" applyNumberFormat="1" applyFont="1" applyFill="1" applyAlignment="1">
      <alignment wrapText="1"/>
    </xf>
    <xf numFmtId="3" fontId="2" fillId="0" borderId="0" xfId="0" applyNumberFormat="1" applyFont="1" applyFill="1" applyBorder="1" applyAlignment="1">
      <alignment horizontal="right"/>
    </xf>
    <xf numFmtId="3" fontId="6" fillId="0" borderId="4" xfId="0" applyNumberFormat="1" applyFont="1" applyFill="1" applyBorder="1" applyAlignment="1">
      <alignment wrapText="1"/>
    </xf>
    <xf numFmtId="3" fontId="2" fillId="0" borderId="4" xfId="0" applyNumberFormat="1" applyFont="1" applyFill="1" applyBorder="1"/>
    <xf numFmtId="3" fontId="7" fillId="0" borderId="0" xfId="0" applyNumberFormat="1" applyFont="1" applyFill="1"/>
    <xf numFmtId="3" fontId="7" fillId="6" borderId="0" xfId="0" applyNumberFormat="1" applyFont="1" applyFill="1"/>
    <xf numFmtId="164" fontId="6" fillId="0" borderId="4" xfId="0" applyNumberFormat="1" applyFont="1" applyFill="1" applyBorder="1" applyAlignment="1">
      <alignment horizontal="right"/>
    </xf>
    <xf numFmtId="3" fontId="2" fillId="6" borderId="0" xfId="0" applyNumberFormat="1" applyFont="1" applyFill="1"/>
    <xf numFmtId="3" fontId="2" fillId="5" borderId="0" xfId="0" applyNumberFormat="1" applyFont="1" applyFill="1"/>
    <xf numFmtId="3" fontId="2" fillId="0" borderId="0" xfId="0" applyNumberFormat="1" applyFont="1" applyFill="1" applyAlignment="1">
      <alignment horizontal="right"/>
    </xf>
    <xf numFmtId="3" fontId="2" fillId="4" borderId="0" xfId="0" applyNumberFormat="1" applyFont="1" applyFill="1"/>
    <xf numFmtId="3" fontId="8" fillId="0" borderId="1" xfId="0" applyNumberFormat="1" applyFont="1" applyFill="1" applyBorder="1" applyAlignment="1">
      <alignment wrapText="1"/>
    </xf>
    <xf numFmtId="3" fontId="8" fillId="0" borderId="1" xfId="0" applyNumberFormat="1" applyFont="1" applyFill="1" applyBorder="1"/>
    <xf numFmtId="164" fontId="8" fillId="0" borderId="1" xfId="0" applyNumberFormat="1" applyFont="1" applyFill="1" applyBorder="1" applyAlignment="1">
      <alignment horizontal="right"/>
    </xf>
    <xf numFmtId="3" fontId="8" fillId="0" borderId="1" xfId="0" applyNumberFormat="1" applyFont="1" applyFill="1" applyBorder="1" applyAlignment="1">
      <alignment horizontal="right"/>
    </xf>
    <xf numFmtId="3" fontId="2" fillId="0" borderId="0" xfId="0" applyNumberFormat="1" applyFont="1" applyFill="1" applyBorder="1"/>
    <xf numFmtId="3" fontId="2" fillId="0" borderId="4" xfId="0" applyNumberFormat="1" applyFont="1" applyFill="1" applyBorder="1" applyAlignment="1">
      <alignment wrapText="1"/>
    </xf>
    <xf numFmtId="164" fontId="2" fillId="0" borderId="4" xfId="0" applyNumberFormat="1" applyFont="1" applyFill="1" applyBorder="1" applyAlignment="1">
      <alignment horizontal="right"/>
    </xf>
    <xf numFmtId="3" fontId="2" fillId="0" borderId="4" xfId="0" applyNumberFormat="1" applyFont="1" applyFill="1" applyBorder="1" applyAlignment="1">
      <alignment horizontal="right"/>
    </xf>
    <xf numFmtId="9" fontId="2" fillId="0" borderId="4" xfId="2" applyFont="1" applyFill="1" applyBorder="1" applyAlignment="1">
      <alignment horizontal="right"/>
    </xf>
    <xf numFmtId="3" fontId="2" fillId="0" borderId="5" xfId="0" applyNumberFormat="1" applyFont="1" applyFill="1" applyBorder="1" applyAlignment="1">
      <alignment horizontal="right"/>
    </xf>
    <xf numFmtId="3" fontId="2" fillId="0" borderId="6" xfId="0" applyNumberFormat="1" applyFont="1" applyFill="1" applyBorder="1" applyAlignment="1">
      <alignment wrapText="1"/>
    </xf>
    <xf numFmtId="3" fontId="2" fillId="0" borderId="6" xfId="0" applyNumberFormat="1" applyFont="1" applyFill="1" applyBorder="1"/>
    <xf numFmtId="164" fontId="2" fillId="0" borderId="6" xfId="0" applyNumberFormat="1" applyFont="1" applyFill="1" applyBorder="1" applyAlignment="1">
      <alignment horizontal="right"/>
    </xf>
    <xf numFmtId="3" fontId="2" fillId="0" borderId="6" xfId="0" applyNumberFormat="1" applyFont="1" applyFill="1" applyBorder="1" applyAlignment="1">
      <alignment horizontal="right"/>
    </xf>
    <xf numFmtId="9" fontId="2" fillId="0" borderId="6" xfId="2" applyFont="1" applyFill="1" applyBorder="1" applyAlignment="1">
      <alignment horizontal="right"/>
    </xf>
    <xf numFmtId="3" fontId="2" fillId="0" borderId="7" xfId="0" applyNumberFormat="1" applyFont="1" applyFill="1" applyBorder="1" applyAlignment="1">
      <alignment horizontal="right"/>
    </xf>
    <xf numFmtId="3" fontId="2" fillId="0" borderId="0" xfId="0" applyNumberFormat="1" applyFont="1" applyFill="1" applyAlignment="1">
      <alignment horizontal="left"/>
    </xf>
    <xf numFmtId="3" fontId="5" fillId="0" borderId="8" xfId="0" applyNumberFormat="1" applyFont="1" applyFill="1" applyBorder="1" applyAlignment="1">
      <alignment wrapText="1"/>
    </xf>
    <xf numFmtId="3" fontId="2" fillId="0" borderId="8" xfId="0" applyNumberFormat="1" applyFont="1" applyFill="1" applyBorder="1"/>
    <xf numFmtId="164" fontId="2" fillId="0" borderId="8" xfId="0" applyNumberFormat="1" applyFont="1" applyFill="1" applyBorder="1" applyAlignment="1">
      <alignment horizontal="right"/>
    </xf>
    <xf numFmtId="3" fontId="5" fillId="0" borderId="8" xfId="0" applyNumberFormat="1" applyFont="1" applyFill="1" applyBorder="1" applyAlignment="1">
      <alignment horizontal="right"/>
    </xf>
    <xf numFmtId="3" fontId="2" fillId="0" borderId="8" xfId="0" applyNumberFormat="1" applyFont="1" applyFill="1" applyBorder="1" applyAlignment="1">
      <alignment horizontal="right"/>
    </xf>
    <xf numFmtId="9" fontId="2" fillId="0" borderId="8" xfId="2" applyFont="1" applyFill="1" applyBorder="1" applyAlignment="1">
      <alignment horizontal="right"/>
    </xf>
    <xf numFmtId="3" fontId="2" fillId="0" borderId="9" xfId="0" applyNumberFormat="1" applyFont="1" applyFill="1" applyBorder="1" applyAlignment="1">
      <alignment horizontal="right"/>
    </xf>
    <xf numFmtId="9" fontId="9" fillId="0" borderId="0" xfId="2" applyFont="1" applyFill="1" applyAlignment="1">
      <alignment horizontal="right"/>
    </xf>
    <xf numFmtId="3" fontId="9" fillId="0" borderId="0" xfId="3" applyNumberFormat="1" applyFill="1" applyAlignment="1">
      <alignment horizontal="right"/>
    </xf>
    <xf numFmtId="9" fontId="0" fillId="0" borderId="0" xfId="2" applyFont="1" applyFill="1" applyAlignment="1">
      <alignment horizontal="right"/>
    </xf>
    <xf numFmtId="3" fontId="5" fillId="0" borderId="0" xfId="0" applyNumberFormat="1" applyFont="1" applyFill="1" applyBorder="1" applyAlignment="1">
      <alignment horizontal="right"/>
    </xf>
    <xf numFmtId="3" fontId="5" fillId="0" borderId="0" xfId="0" applyNumberFormat="1" applyFont="1" applyFill="1" applyBorder="1" applyAlignment="1">
      <alignment wrapText="1"/>
    </xf>
    <xf numFmtId="164" fontId="2" fillId="0" borderId="0" xfId="0" applyNumberFormat="1" applyFont="1" applyFill="1" applyBorder="1" applyAlignment="1">
      <alignment horizontal="right"/>
    </xf>
    <xf numFmtId="3" fontId="9" fillId="0" borderId="0" xfId="3" applyNumberFormat="1" applyFill="1" applyBorder="1" applyAlignment="1">
      <alignment horizontal="right"/>
    </xf>
    <xf numFmtId="9" fontId="2" fillId="0" borderId="0" xfId="2" applyFont="1" applyFill="1" applyBorder="1" applyAlignment="1">
      <alignment horizontal="right"/>
    </xf>
    <xf numFmtId="3" fontId="2" fillId="0" borderId="0" xfId="0" applyNumberFormat="1" applyFont="1" applyFill="1" applyBorder="1" applyAlignment="1">
      <alignment horizontal="left"/>
    </xf>
    <xf numFmtId="0" fontId="2" fillId="0" borderId="0" xfId="7" applyAlignment="1">
      <alignment vertical="top" wrapText="1"/>
    </xf>
    <xf numFmtId="3" fontId="2" fillId="0" borderId="0" xfId="7" applyNumberFormat="1" applyFont="1" applyFill="1" applyAlignment="1">
      <alignment vertical="top" wrapText="1"/>
    </xf>
    <xf numFmtId="164" fontId="2" fillId="0" borderId="0" xfId="0" applyNumberFormat="1" applyFont="1" applyFill="1" applyAlignment="1">
      <alignment horizontal="right"/>
    </xf>
    <xf numFmtId="9" fontId="2" fillId="0" borderId="0" xfId="2" applyFont="1" applyFill="1" applyAlignment="1">
      <alignment horizontal="right"/>
    </xf>
    <xf numFmtId="3" fontId="10" fillId="0" borderId="0" xfId="0" quotePrefix="1" applyNumberFormat="1" applyFont="1" applyFill="1" applyAlignment="1">
      <alignment horizontal="left"/>
    </xf>
    <xf numFmtId="166" fontId="2" fillId="0" borderId="0" xfId="1" applyNumberFormat="1" applyFont="1" applyFill="1" applyAlignment="1">
      <alignment horizontal="right"/>
    </xf>
    <xf numFmtId="166" fontId="0" fillId="0" borderId="0" xfId="1" applyNumberFormat="1" applyFont="1" applyFill="1" applyAlignment="1">
      <alignment horizontal="right"/>
    </xf>
    <xf numFmtId="49" fontId="0" fillId="0" borderId="0" xfId="0" applyNumberFormat="1" applyFill="1" applyAlignment="1">
      <alignment wrapText="1"/>
    </xf>
    <xf numFmtId="3" fontId="1" fillId="0" borderId="0" xfId="4" applyNumberFormat="1" applyFill="1" applyAlignment="1">
      <alignment horizontal="left"/>
    </xf>
    <xf numFmtId="3" fontId="0" fillId="0" borderId="0" xfId="0" applyNumberFormat="1" applyFill="1" applyBorder="1" applyAlignment="1">
      <alignment horizontal="right"/>
    </xf>
    <xf numFmtId="3" fontId="1" fillId="0" borderId="0" xfId="4" applyNumberFormat="1" applyFill="1" applyAlignment="1">
      <alignment horizontal="right"/>
    </xf>
    <xf numFmtId="3" fontId="9" fillId="0" borderId="0" xfId="3" applyNumberFormat="1" applyFill="1" applyAlignment="1">
      <alignment horizontal="left"/>
    </xf>
    <xf numFmtId="3" fontId="9" fillId="0" borderId="0" xfId="3" quotePrefix="1" applyNumberFormat="1" applyFill="1" applyAlignment="1">
      <alignment horizontal="right"/>
    </xf>
    <xf numFmtId="3" fontId="11" fillId="0" borderId="0" xfId="0" applyNumberFormat="1" applyFont="1" applyFill="1" applyAlignment="1">
      <alignment horizontal="left"/>
    </xf>
    <xf numFmtId="3" fontId="12" fillId="7" borderId="0" xfId="0" applyNumberFormat="1" applyFont="1" applyFill="1" applyBorder="1" applyAlignment="1">
      <alignment wrapText="1"/>
    </xf>
    <xf numFmtId="3" fontId="13" fillId="7" borderId="0" xfId="0" applyNumberFormat="1" applyFont="1" applyFill="1" applyBorder="1"/>
    <xf numFmtId="164" fontId="13" fillId="7" borderId="0" xfId="0" applyNumberFormat="1" applyFont="1" applyFill="1" applyBorder="1" applyAlignment="1">
      <alignment horizontal="right"/>
    </xf>
    <xf numFmtId="3" fontId="13" fillId="7" borderId="0" xfId="0" applyNumberFormat="1" applyFont="1" applyFill="1" applyBorder="1" applyAlignment="1">
      <alignment horizontal="right"/>
    </xf>
    <xf numFmtId="9" fontId="13" fillId="7" borderId="0" xfId="2" applyFont="1" applyFill="1" applyBorder="1" applyAlignment="1">
      <alignment horizontal="right"/>
    </xf>
    <xf numFmtId="3" fontId="2" fillId="0" borderId="0" xfId="0" applyNumberFormat="1" applyFont="1" applyFill="1" applyBorder="1" applyAlignment="1">
      <alignment wrapText="1"/>
    </xf>
    <xf numFmtId="3" fontId="2" fillId="0" borderId="10" xfId="0" applyNumberFormat="1" applyFont="1" applyFill="1" applyBorder="1" applyAlignment="1">
      <alignment horizontal="left" wrapText="1"/>
    </xf>
    <xf numFmtId="3" fontId="6" fillId="0" borderId="3" xfId="0" applyNumberFormat="1" applyFont="1" applyFill="1" applyBorder="1" applyAlignment="1">
      <alignment horizontal="right"/>
    </xf>
    <xf numFmtId="3" fontId="6" fillId="0" borderId="4" xfId="0" applyNumberFormat="1" applyFont="1" applyFill="1" applyBorder="1"/>
    <xf numFmtId="3" fontId="2" fillId="0" borderId="4" xfId="5" applyNumberFormat="1" applyFont="1" applyFill="1" applyBorder="1" applyAlignment="1">
      <alignment horizontal="right"/>
    </xf>
    <xf numFmtId="3" fontId="2" fillId="0" borderId="4" xfId="6" applyNumberFormat="1" applyFont="1" applyFill="1" applyBorder="1" applyAlignment="1">
      <alignment horizontal="right"/>
    </xf>
    <xf numFmtId="3" fontId="0" fillId="0" borderId="4" xfId="6" applyNumberFormat="1" applyFont="1" applyFill="1" applyBorder="1" applyAlignment="1">
      <alignment horizontal="right"/>
    </xf>
    <xf numFmtId="3" fontId="0" fillId="0" borderId="4" xfId="5" applyNumberFormat="1" applyFont="1" applyFill="1" applyBorder="1" applyAlignment="1">
      <alignment horizontal="right"/>
    </xf>
    <xf numFmtId="3" fontId="0" fillId="0" borderId="0" xfId="0" applyNumberFormat="1" applyFont="1" applyFill="1"/>
    <xf numFmtId="9" fontId="0" fillId="0" borderId="1" xfId="2" applyFont="1" applyFill="1" applyBorder="1" applyAlignment="1">
      <alignment horizontal="center" wrapText="1"/>
    </xf>
    <xf numFmtId="3" fontId="0" fillId="0" borderId="0" xfId="0" applyNumberFormat="1" applyFont="1" applyFill="1" applyAlignment="1">
      <alignment wrapText="1"/>
    </xf>
    <xf numFmtId="3" fontId="0" fillId="0" borderId="0" xfId="7" applyNumberFormat="1" applyFont="1" applyFill="1" applyAlignment="1">
      <alignment vertical="top" wrapText="1"/>
    </xf>
    <xf numFmtId="3" fontId="2" fillId="0" borderId="0" xfId="7" applyNumberFormat="1" applyFont="1" applyFill="1" applyAlignment="1">
      <alignment vertical="top" wrapText="1"/>
    </xf>
  </cellXfs>
  <cellStyles count="8">
    <cellStyle name="Bra" xfId="3" builtinId="26"/>
    <cellStyle name="Dålig" xfId="4" builtinId="27"/>
    <cellStyle name="Normal" xfId="0" builtinId="0"/>
    <cellStyle name="Normal 3" xfId="5"/>
    <cellStyle name="Normal_Tab Årsredovisning för staten" xfId="7"/>
    <cellStyle name="Percent 2" xfId="6"/>
    <cellStyle name="Procent" xfId="2" builtinId="5"/>
    <cellStyle name="Tusenta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734220</xdr:colOff>
      <xdr:row>62</xdr:row>
      <xdr:rowOff>61023</xdr:rowOff>
    </xdr:from>
    <xdr:to>
      <xdr:col>13</xdr:col>
      <xdr:colOff>251209</xdr:colOff>
      <xdr:row>69</xdr:row>
      <xdr:rowOff>89297</xdr:rowOff>
    </xdr:to>
    <xdr:sp macro="" textlink="">
      <xdr:nvSpPr>
        <xdr:cNvPr id="3" name="Text Box 163"/>
        <xdr:cNvSpPr txBox="1">
          <a:spLocks noChangeArrowheads="1"/>
        </xdr:cNvSpPr>
      </xdr:nvSpPr>
      <xdr:spPr bwMode="auto">
        <a:xfrm>
          <a:off x="3690939" y="13465476"/>
          <a:ext cx="7801754" cy="3272727"/>
        </a:xfrm>
        <a:prstGeom prst="rect">
          <a:avLst/>
        </a:prstGeom>
        <a:noFill/>
        <a:ln w="9525">
          <a:solidFill>
            <a:srgbClr val="000000"/>
          </a:solidFill>
          <a:miter lim="800000"/>
          <a:headEnd/>
          <a:tailEnd/>
        </a:ln>
      </xdr:spPr>
      <xdr:txBody>
        <a:bodyPr vertOverflow="clip" wrap="square" lIns="27432" tIns="22860" rIns="0" bIns="0" anchor="t" upright="1"/>
        <a:lstStyle/>
        <a:p>
          <a:pPr rtl="0"/>
          <a:r>
            <a:rPr lang="sv-SE" sz="1100" b="0" i="0" baseline="0">
              <a:effectLst/>
              <a:latin typeface="+mn-lt"/>
              <a:ea typeface="+mn-ea"/>
              <a:cs typeface="+mn-cs"/>
            </a:rPr>
            <a:t>Tabellen baseras på respektive bolags årsbokslut som inrapporterats till Regeringskansliet för framställande av årsrapport för företag med statligt ägande. Summa eget kapital inkluderar eventuella obeskattade reserver efter avdrag för latent skatt. Avkastning på eget kapital beräknas på ett årsmedelvärde av eget kapital. Nettoskuldsättning avser netto av räntebärande avsättningar och skulder med avdrag för räntebärande tillgångar inklusive likvida medel. Tabellen avser bruttobelopp och summerar inte till värdena i statlig sektor. Beloppen i kolumnerna avseende utdelning är dock statens andel, liksom kolumnen med börsvärden. Soliditeten har inte beräknats för företag inom bank- och finanssektorn, då det inte är ett relevant nyckeltal. </a:t>
          </a:r>
          <a:r>
            <a:rPr lang="sv-SE" sz="1100" b="0" i="0" baseline="0">
              <a:solidFill>
                <a:sysClr val="windowText" lastClr="000000"/>
              </a:solidFill>
              <a:effectLst/>
              <a:latin typeface="+mn-lt"/>
              <a:ea typeface="+mn-ea"/>
              <a:cs typeface="+mn-cs"/>
            </a:rPr>
            <a:t>Räntabiliteten på eget kapital har utelämnats för Kungliga Dramatiska Teatern och Kungliga Operan och några ytterligare bolag som till väsentlig del är finansierade med statliga bidrag eftersom nyckeltalet då inte är rättvisande. Nyckeltalet är inte heller redovisat för Svenska Spel.</a:t>
          </a:r>
        </a:p>
        <a:p>
          <a:pPr rtl="0"/>
          <a:endParaRPr lang="sv-SE" sz="1000">
            <a:solidFill>
              <a:sysClr val="windowText" lastClr="000000"/>
            </a:solidFill>
            <a:effectLst/>
          </a:endParaRPr>
        </a:p>
        <a:p>
          <a:pPr rtl="0" eaLnBrk="1" fontAlgn="auto" latinLnBrk="0" hangingPunct="1"/>
          <a:r>
            <a:rPr lang="sv-SE" sz="1100" b="0" i="0" baseline="0">
              <a:effectLst/>
              <a:latin typeface="+mn-lt"/>
              <a:ea typeface="+mn-ea"/>
              <a:cs typeface="+mn-cs"/>
            </a:rPr>
            <a:t>I tabellen ingår även Svenska Skeppshypotekskassan, som är en egen associationsform med offentligrättslig prägel. Skeppshypotekskassan inkluderas inte i sammanställningen av den statliga sektorn.</a:t>
          </a:r>
          <a:r>
            <a:rPr lang="sv-SE" sz="1100" b="0" i="0" baseline="0">
              <a:solidFill>
                <a:sysClr val="windowText" lastClr="000000"/>
              </a:solidFill>
              <a:effectLst/>
              <a:latin typeface="+mn-lt"/>
              <a:ea typeface="+mn-ea"/>
              <a:cs typeface="+mn-cs"/>
            </a:rPr>
            <a:t> Ägarandelen för Telia Company AB har justerats till andel av totalt antal aktier exklusive av företaget återköpta aktier. </a:t>
          </a:r>
          <a:r>
            <a:rPr lang="sv-SE" sz="1100" b="0" i="0" baseline="0">
              <a:effectLst/>
              <a:latin typeface="+mn-lt"/>
              <a:ea typeface="+mn-ea"/>
              <a:cs typeface="+mn-cs"/>
            </a:rPr>
            <a:t>Värdena för Systembolaget AB avser endast moderbolaget, då inget koncernbokslut upprättas efter 2011. Orio ägs i sin helhet av staten men redovisas bland värdepapper och andelar i Årsredovisningen för staten. Statens ägarandel i SAS ökade under 2020 till 21,8 procent till följd av tillförda kapitaltillskott. Innehavet i SAS redovisas under såväl posten Andelar i hel- och delägda företag som Andra långfristiga värdepappersinnehav i Årsredovisningen för staten. SAS räkenskapsår avser perioden november till oktober.  Aktier i Vasallen AB övertogs under oktober 2021 av Statens Bostadsomvandling AB.</a:t>
          </a:r>
          <a:endParaRPr lang="sv-SE" sz="1000">
            <a:effectLst/>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sv-SE" sz="10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ot%2026%20andelar%20i%20hel-%20och%20del&#228;gda%20f&#246;reta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 26"/>
    </sheetNames>
    <sheetDataSet>
      <sheetData sheetId="0">
        <row r="1">
          <cell r="A1" t="str">
            <v>Not 26 Andelar i hel- och delägda företag</v>
          </cell>
          <cell r="B1"/>
        </row>
        <row r="2">
          <cell r="A2" t="str">
            <v>Miljoner kronor</v>
          </cell>
          <cell r="B2"/>
        </row>
        <row r="3">
          <cell r="A3"/>
          <cell r="B3">
            <v>44561</v>
          </cell>
        </row>
        <row r="4">
          <cell r="A4" t="str">
            <v>Summa andelar i företag med bestämmande statligt inflytande</v>
          </cell>
          <cell r="B4">
            <v>504578</v>
          </cell>
        </row>
        <row r="5">
          <cell r="A5" t="str">
            <v>Summa andelar i företag med väsentligt statligt inflytande</v>
          </cell>
          <cell r="B5">
            <v>46274</v>
          </cell>
        </row>
        <row r="6">
          <cell r="A6" t="str">
            <v>Riksbankens grundfond</v>
          </cell>
          <cell r="B6">
            <v>1000</v>
          </cell>
        </row>
        <row r="7">
          <cell r="A7" t="str">
            <v xml:space="preserve">Summa </v>
          </cell>
          <cell r="B7">
            <v>551852</v>
          </cell>
        </row>
        <row r="10">
          <cell r="A10" t="str">
            <v>Andelar i företag med bestämmande statligt inflytande</v>
          </cell>
          <cell r="B10"/>
        </row>
        <row r="11">
          <cell r="A11" t="str">
            <v>Miljoner kronor</v>
          </cell>
          <cell r="B11"/>
        </row>
        <row r="12">
          <cell r="A12"/>
          <cell r="B12">
            <v>44561</v>
          </cell>
        </row>
        <row r="13">
          <cell r="A13" t="str">
            <v>Vattenfall AB</v>
          </cell>
          <cell r="B13">
            <v>180710</v>
          </cell>
        </row>
        <row r="14">
          <cell r="A14" t="str">
            <v>Luossavaara-Kiirunavaara AB (LKAB)</v>
          </cell>
          <cell r="B14">
            <v>67532</v>
          </cell>
        </row>
        <row r="15">
          <cell r="A15" t="str">
            <v>Sveaskog Holding AB</v>
          </cell>
          <cell r="B15">
            <v>62516</v>
          </cell>
        </row>
        <row r="16">
          <cell r="A16" t="str">
            <v>Akademiska Hus AB</v>
          </cell>
          <cell r="B16">
            <v>62101</v>
          </cell>
        </row>
        <row r="17">
          <cell r="A17" t="str">
            <v>AB Svensk Exportkredit</v>
          </cell>
          <cell r="B17">
            <v>20808</v>
          </cell>
        </row>
        <row r="18">
          <cell r="A18" t="str">
            <v>SBAB Bank AB</v>
          </cell>
          <cell r="B18">
            <v>20645</v>
          </cell>
        </row>
        <row r="19">
          <cell r="A19" t="str">
            <v>Specialfastigheter Sverige AB</v>
          </cell>
          <cell r="B19">
            <v>14804</v>
          </cell>
        </row>
        <row r="20">
          <cell r="A20" t="str">
            <v>Almi Företagspartner AB</v>
          </cell>
          <cell r="B20">
            <v>11071</v>
          </cell>
        </row>
        <row r="21">
          <cell r="A21" t="str">
            <v>Jernhusen AB</v>
          </cell>
          <cell r="B21">
            <v>9437</v>
          </cell>
        </row>
        <row r="22">
          <cell r="A22" t="str">
            <v>Swedavia AB</v>
          </cell>
          <cell r="B22">
            <v>8527</v>
          </cell>
        </row>
        <row r="23">
          <cell r="A23" t="str">
            <v>Apoteket AB</v>
          </cell>
          <cell r="B23">
            <v>7559</v>
          </cell>
        </row>
        <row r="24">
          <cell r="A24" t="str">
            <v>Swedfund International AB</v>
          </cell>
          <cell r="B24">
            <v>7314</v>
          </cell>
        </row>
        <row r="25">
          <cell r="A25" t="str">
            <v>Saminvest AB</v>
          </cell>
          <cell r="B25">
            <v>6154</v>
          </cell>
        </row>
        <row r="26">
          <cell r="A26" t="str">
            <v xml:space="preserve">PostNord AB </v>
          </cell>
          <cell r="B26">
            <v>5542</v>
          </cell>
        </row>
        <row r="27">
          <cell r="A27" t="str">
            <v>Teracom Group AB</v>
          </cell>
          <cell r="B27">
            <v>3758</v>
          </cell>
        </row>
        <row r="28">
          <cell r="A28" t="str">
            <v>SJ AB</v>
          </cell>
          <cell r="B28">
            <v>2715</v>
          </cell>
        </row>
        <row r="29">
          <cell r="A29" t="str">
            <v>Samhall AB</v>
          </cell>
          <cell r="B29">
            <v>1995</v>
          </cell>
        </row>
        <row r="30">
          <cell r="A30" t="str">
            <v>Systembolaget AB</v>
          </cell>
          <cell r="B30">
            <v>1699</v>
          </cell>
        </row>
        <row r="31">
          <cell r="A31" t="str">
            <v>Svevia AB</v>
          </cell>
          <cell r="B31">
            <v>1613</v>
          </cell>
        </row>
        <row r="32">
          <cell r="A32" t="str">
            <v>Svensk-Danska Broförbindelsen AB (SVEDAB)</v>
          </cell>
          <cell r="B32">
            <v>1018</v>
          </cell>
        </row>
        <row r="33">
          <cell r="A33" t="str">
            <v>Svenska Spel AB</v>
          </cell>
          <cell r="B33">
            <v>994</v>
          </cell>
        </row>
        <row r="34">
          <cell r="A34" t="str">
            <v>Statens Bostadsomvandling AB</v>
          </cell>
          <cell r="B34">
            <v>972</v>
          </cell>
        </row>
        <row r="35">
          <cell r="A35" t="str">
            <v>Infranord AB</v>
          </cell>
          <cell r="B35">
            <v>814</v>
          </cell>
        </row>
        <row r="36">
          <cell r="A36" t="str">
            <v>RISE Research Institutes of Sweden AB</v>
          </cell>
          <cell r="B36">
            <v>750</v>
          </cell>
        </row>
        <row r="37">
          <cell r="A37" t="str">
            <v>Green Cargo AB</v>
          </cell>
          <cell r="B37">
            <v>644</v>
          </cell>
        </row>
        <row r="38">
          <cell r="A38" t="str">
            <v>Lernia AB</v>
          </cell>
          <cell r="B38">
            <v>433</v>
          </cell>
        </row>
        <row r="39">
          <cell r="A39" t="str">
            <v>Svenska Rymdaktiebolaget</v>
          </cell>
          <cell r="B39">
            <v>398</v>
          </cell>
        </row>
        <row r="40">
          <cell r="A40" t="str">
            <v>Apotek Produktion &amp; Laboratorier AB</v>
          </cell>
          <cell r="B40">
            <v>303</v>
          </cell>
        </row>
        <row r="41">
          <cell r="A41" t="str">
            <v>AB Svensk Bilprovning</v>
          </cell>
          <cell r="B41">
            <v>176</v>
          </cell>
        </row>
        <row r="42">
          <cell r="A42" t="str">
            <v>Metria AB</v>
          </cell>
          <cell r="B42">
            <v>106</v>
          </cell>
        </row>
        <row r="43">
          <cell r="A43" t="str">
            <v>Kungliga Operan AB</v>
          </cell>
          <cell r="B43">
            <v>84</v>
          </cell>
        </row>
        <row r="44">
          <cell r="A44" t="str">
            <v>Arlandabanan Infrastructure AB</v>
          </cell>
          <cell r="B44">
            <v>47</v>
          </cell>
        </row>
        <row r="45">
          <cell r="A45" t="str">
            <v>AB Göta Kanalbolag</v>
          </cell>
          <cell r="B45">
            <v>40</v>
          </cell>
        </row>
        <row r="46">
          <cell r="A46" t="str">
            <v>Kungliga Dramatiska Teatern AB</v>
          </cell>
          <cell r="B46">
            <v>32</v>
          </cell>
        </row>
        <row r="47">
          <cell r="A47" t="str">
            <v>Miljömärkning i Sverige AB</v>
          </cell>
          <cell r="B47">
            <v>20</v>
          </cell>
        </row>
        <row r="48">
          <cell r="A48" t="str">
            <v>VisitSweden AB</v>
          </cell>
          <cell r="B48">
            <v>19</v>
          </cell>
        </row>
        <row r="49">
          <cell r="A49" t="str">
            <v>Voksenåsen A/S</v>
          </cell>
          <cell r="B49">
            <v>10</v>
          </cell>
        </row>
        <row r="50">
          <cell r="A50" t="str">
            <v>Vasallen AB</v>
          </cell>
          <cell r="B50" t="str">
            <v>-</v>
          </cell>
        </row>
        <row r="51">
          <cell r="A51" t="str">
            <v>Affärsverk</v>
          </cell>
          <cell r="B51"/>
        </row>
        <row r="52">
          <cell r="A52" t="str">
            <v>Luftfartsverket - LFV Holding AB</v>
          </cell>
          <cell r="B52">
            <v>379</v>
          </cell>
        </row>
        <row r="53">
          <cell r="A53" t="str">
            <v>Svenska kraftnät - Svenska Kraftnät Gasturbiner AB</v>
          </cell>
          <cell r="B53">
            <v>267</v>
          </cell>
        </row>
        <row r="54">
          <cell r="A54" t="str">
            <v>Sjöfartsverket - Sjöfartsverket Holding AB</v>
          </cell>
          <cell r="B54">
            <v>10</v>
          </cell>
        </row>
        <row r="55">
          <cell r="A55" t="str">
            <v>Övriga andelar</v>
          </cell>
          <cell r="B55">
            <v>562</v>
          </cell>
        </row>
        <row r="56">
          <cell r="A56" t="str">
            <v xml:space="preserve">Summa </v>
          </cell>
          <cell r="B56">
            <v>504578</v>
          </cell>
        </row>
        <row r="57">
          <cell r="B57"/>
        </row>
        <row r="58">
          <cell r="B58"/>
        </row>
        <row r="59">
          <cell r="A59" t="str">
            <v>Andelar i företag med väsentligt statligt inflytande</v>
          </cell>
          <cell r="B59"/>
        </row>
        <row r="60">
          <cell r="A60" t="str">
            <v>Miljoner kronor</v>
          </cell>
          <cell r="B60"/>
        </row>
        <row r="61">
          <cell r="A61"/>
          <cell r="B61">
            <v>44561</v>
          </cell>
        </row>
        <row r="62">
          <cell r="A62" t="str">
            <v>Telia Company AB</v>
          </cell>
          <cell r="B62">
            <v>31873</v>
          </cell>
        </row>
        <row r="63">
          <cell r="A63" t="str">
            <v>Nordiska Investeringsbanken (NIB)</v>
          </cell>
          <cell r="B63">
            <v>14149</v>
          </cell>
        </row>
        <row r="64">
          <cell r="A64" t="str">
            <v>SOS Alarm Sverige AB (SOSAB)</v>
          </cell>
          <cell r="B64">
            <v>156</v>
          </cell>
        </row>
        <row r="65">
          <cell r="A65" t="str">
            <v>Sweden House</v>
          </cell>
          <cell r="B65">
            <v>11</v>
          </cell>
        </row>
        <row r="66">
          <cell r="A66" t="str">
            <v>SAS</v>
          </cell>
          <cell r="B66" t="str">
            <v>-</v>
          </cell>
        </row>
        <row r="67">
          <cell r="A67" t="str">
            <v>Affärsverk</v>
          </cell>
          <cell r="B67"/>
        </row>
        <row r="68">
          <cell r="A68" t="str">
            <v>Svenska kraftnät - TSO Holding AS m.fl.</v>
          </cell>
          <cell r="B68">
            <v>85</v>
          </cell>
        </row>
        <row r="69">
          <cell r="A69" t="str">
            <v xml:space="preserve">Summa </v>
          </cell>
          <cell r="B69">
            <v>46274</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11"/>
  <sheetViews>
    <sheetView tabSelected="1" view="pageLayout" topLeftCell="A37" zoomScaleNormal="96" workbookViewId="0">
      <selection activeCell="M20" sqref="M20"/>
    </sheetView>
  </sheetViews>
  <sheetFormatPr defaultRowHeight="12.75" x14ac:dyDescent="0.2"/>
  <cols>
    <col min="1" max="1" width="29.28515625" style="3" customWidth="1"/>
    <col min="2" max="2" width="4.85546875" style="1" customWidth="1"/>
    <col min="3" max="3" width="10.140625" style="6" customWidth="1"/>
    <col min="4" max="4" width="12" style="4" customWidth="1"/>
    <col min="5" max="5" width="10.85546875" style="4" bestFit="1" customWidth="1"/>
    <col min="6" max="6" width="12.28515625" style="4" customWidth="1"/>
    <col min="7" max="7" width="14" style="46" customWidth="1"/>
    <col min="8" max="8" width="13.140625" style="46" customWidth="1"/>
    <col min="9" max="9" width="13.28515625" style="47" customWidth="1"/>
    <col min="10" max="10" width="10.140625" style="4" customWidth="1"/>
    <col min="11" max="11" width="10.7109375" style="4" bestFit="1" customWidth="1"/>
    <col min="12" max="12" width="12.42578125" style="4" customWidth="1"/>
    <col min="13" max="13" width="12.85546875" style="4" bestFit="1" customWidth="1"/>
    <col min="14" max="14" width="12.85546875" style="4" customWidth="1"/>
    <col min="15" max="15" width="14" style="4" customWidth="1"/>
    <col min="16" max="16" width="11.28515625" style="4" customWidth="1"/>
    <col min="17" max="17" width="12.42578125" style="1" bestFit="1" customWidth="1"/>
    <col min="18" max="222" width="9.140625" style="1"/>
    <col min="223" max="223" width="37.140625" style="1" bestFit="1" customWidth="1"/>
    <col min="224" max="224" width="4.85546875" style="1" bestFit="1" customWidth="1"/>
    <col min="225" max="225" width="10.140625" style="1" customWidth="1"/>
    <col min="226" max="226" width="12" style="1" customWidth="1"/>
    <col min="227" max="227" width="10.85546875" style="1" bestFit="1" customWidth="1"/>
    <col min="228" max="228" width="10.140625" style="1" customWidth="1"/>
    <col min="229" max="230" width="14" style="1" customWidth="1"/>
    <col min="231" max="232" width="10.140625" style="1" customWidth="1"/>
    <col min="233" max="233" width="10.7109375" style="1" bestFit="1" customWidth="1"/>
    <col min="234" max="234" width="12.42578125" style="1" customWidth="1"/>
    <col min="235" max="235" width="12.85546875" style="1" bestFit="1" customWidth="1"/>
    <col min="236" max="236" width="14" style="1" customWidth="1"/>
    <col min="237" max="237" width="12.7109375" style="1" bestFit="1" customWidth="1"/>
    <col min="238" max="238" width="9.5703125" style="1" bestFit="1" customWidth="1"/>
    <col min="239" max="239" width="11.42578125" style="1" bestFit="1" customWidth="1"/>
    <col min="240" max="240" width="11.42578125" style="1" customWidth="1"/>
    <col min="241" max="241" width="20.28515625" style="1" customWidth="1"/>
    <col min="242" max="243" width="12.28515625" style="1" customWidth="1"/>
    <col min="244" max="245" width="11.85546875" style="1" customWidth="1"/>
    <col min="246" max="246" width="15.42578125" style="1" customWidth="1"/>
    <col min="247" max="247" width="12.5703125" style="1" bestFit="1" customWidth="1"/>
    <col min="248" max="248" width="12.28515625" style="1" bestFit="1" customWidth="1"/>
    <col min="249" max="250" width="12.5703125" style="1" customWidth="1"/>
    <col min="251" max="257" width="0" style="1" hidden="1" customWidth="1"/>
    <col min="258" max="261" width="9.140625" style="1"/>
    <col min="262" max="262" width="14" style="1" customWidth="1"/>
    <col min="263" max="478" width="9.140625" style="1"/>
    <col min="479" max="479" width="37.140625" style="1" bestFit="1" customWidth="1"/>
    <col min="480" max="480" width="4.85546875" style="1" bestFit="1" customWidth="1"/>
    <col min="481" max="481" width="10.140625" style="1" customWidth="1"/>
    <col min="482" max="482" width="12" style="1" customWidth="1"/>
    <col min="483" max="483" width="10.85546875" style="1" bestFit="1" customWidth="1"/>
    <col min="484" max="484" width="10.140625" style="1" customWidth="1"/>
    <col min="485" max="486" width="14" style="1" customWidth="1"/>
    <col min="487" max="488" width="10.140625" style="1" customWidth="1"/>
    <col min="489" max="489" width="10.7109375" style="1" bestFit="1" customWidth="1"/>
    <col min="490" max="490" width="12.42578125" style="1" customWidth="1"/>
    <col min="491" max="491" width="12.85546875" style="1" bestFit="1" customWidth="1"/>
    <col min="492" max="492" width="14" style="1" customWidth="1"/>
    <col min="493" max="493" width="12.7109375" style="1" bestFit="1" customWidth="1"/>
    <col min="494" max="494" width="9.5703125" style="1" bestFit="1" customWidth="1"/>
    <col min="495" max="495" width="11.42578125" style="1" bestFit="1" customWidth="1"/>
    <col min="496" max="496" width="11.42578125" style="1" customWidth="1"/>
    <col min="497" max="497" width="20.28515625" style="1" customWidth="1"/>
    <col min="498" max="499" width="12.28515625" style="1" customWidth="1"/>
    <col min="500" max="501" width="11.85546875" style="1" customWidth="1"/>
    <col min="502" max="502" width="15.42578125" style="1" customWidth="1"/>
    <col min="503" max="503" width="12.5703125" style="1" bestFit="1" customWidth="1"/>
    <col min="504" max="504" width="12.28515625" style="1" bestFit="1" customWidth="1"/>
    <col min="505" max="506" width="12.5703125" style="1" customWidth="1"/>
    <col min="507" max="513" width="0" style="1" hidden="1" customWidth="1"/>
    <col min="514" max="517" width="9.140625" style="1"/>
    <col min="518" max="518" width="14" style="1" customWidth="1"/>
    <col min="519" max="734" width="9.140625" style="1"/>
    <col min="735" max="735" width="37.140625" style="1" bestFit="1" customWidth="1"/>
    <col min="736" max="736" width="4.85546875" style="1" bestFit="1" customWidth="1"/>
    <col min="737" max="737" width="10.140625" style="1" customWidth="1"/>
    <col min="738" max="738" width="12" style="1" customWidth="1"/>
    <col min="739" max="739" width="10.85546875" style="1" bestFit="1" customWidth="1"/>
    <col min="740" max="740" width="10.140625" style="1" customWidth="1"/>
    <col min="741" max="742" width="14" style="1" customWidth="1"/>
    <col min="743" max="744" width="10.140625" style="1" customWidth="1"/>
    <col min="745" max="745" width="10.7109375" style="1" bestFit="1" customWidth="1"/>
    <col min="746" max="746" width="12.42578125" style="1" customWidth="1"/>
    <col min="747" max="747" width="12.85546875" style="1" bestFit="1" customWidth="1"/>
    <col min="748" max="748" width="14" style="1" customWidth="1"/>
    <col min="749" max="749" width="12.7109375" style="1" bestFit="1" customWidth="1"/>
    <col min="750" max="750" width="9.5703125" style="1" bestFit="1" customWidth="1"/>
    <col min="751" max="751" width="11.42578125" style="1" bestFit="1" customWidth="1"/>
    <col min="752" max="752" width="11.42578125" style="1" customWidth="1"/>
    <col min="753" max="753" width="20.28515625" style="1" customWidth="1"/>
    <col min="754" max="755" width="12.28515625" style="1" customWidth="1"/>
    <col min="756" max="757" width="11.85546875" style="1" customWidth="1"/>
    <col min="758" max="758" width="15.42578125" style="1" customWidth="1"/>
    <col min="759" max="759" width="12.5703125" style="1" bestFit="1" customWidth="1"/>
    <col min="760" max="760" width="12.28515625" style="1" bestFit="1" customWidth="1"/>
    <col min="761" max="762" width="12.5703125" style="1" customWidth="1"/>
    <col min="763" max="769" width="0" style="1" hidden="1" customWidth="1"/>
    <col min="770" max="773" width="9.140625" style="1"/>
    <col min="774" max="774" width="14" style="1" customWidth="1"/>
    <col min="775" max="990" width="9.140625" style="1"/>
    <col min="991" max="991" width="37.140625" style="1" bestFit="1" customWidth="1"/>
    <col min="992" max="992" width="4.85546875" style="1" bestFit="1" customWidth="1"/>
    <col min="993" max="993" width="10.140625" style="1" customWidth="1"/>
    <col min="994" max="994" width="12" style="1" customWidth="1"/>
    <col min="995" max="995" width="10.85546875" style="1" bestFit="1" customWidth="1"/>
    <col min="996" max="996" width="10.140625" style="1" customWidth="1"/>
    <col min="997" max="998" width="14" style="1" customWidth="1"/>
    <col min="999" max="1000" width="10.140625" style="1" customWidth="1"/>
    <col min="1001" max="1001" width="10.7109375" style="1" bestFit="1" customWidth="1"/>
    <col min="1002" max="1002" width="12.42578125" style="1" customWidth="1"/>
    <col min="1003" max="1003" width="12.85546875" style="1" bestFit="1" customWidth="1"/>
    <col min="1004" max="1004" width="14" style="1" customWidth="1"/>
    <col min="1005" max="1005" width="12.7109375" style="1" bestFit="1" customWidth="1"/>
    <col min="1006" max="1006" width="9.5703125" style="1" bestFit="1" customWidth="1"/>
    <col min="1007" max="1007" width="11.42578125" style="1" bestFit="1" customWidth="1"/>
    <col min="1008" max="1008" width="11.42578125" style="1" customWidth="1"/>
    <col min="1009" max="1009" width="20.28515625" style="1" customWidth="1"/>
    <col min="1010" max="1011" width="12.28515625" style="1" customWidth="1"/>
    <col min="1012" max="1013" width="11.85546875" style="1" customWidth="1"/>
    <col min="1014" max="1014" width="15.42578125" style="1" customWidth="1"/>
    <col min="1015" max="1015" width="12.5703125" style="1" bestFit="1" customWidth="1"/>
    <col min="1016" max="1016" width="12.28515625" style="1" bestFit="1" customWidth="1"/>
    <col min="1017" max="1018" width="12.5703125" style="1" customWidth="1"/>
    <col min="1019" max="1025" width="0" style="1" hidden="1" customWidth="1"/>
    <col min="1026" max="1029" width="9.140625" style="1"/>
    <col min="1030" max="1030" width="14" style="1" customWidth="1"/>
    <col min="1031" max="1246" width="9.140625" style="1"/>
    <col min="1247" max="1247" width="37.140625" style="1" bestFit="1" customWidth="1"/>
    <col min="1248" max="1248" width="4.85546875" style="1" bestFit="1" customWidth="1"/>
    <col min="1249" max="1249" width="10.140625" style="1" customWidth="1"/>
    <col min="1250" max="1250" width="12" style="1" customWidth="1"/>
    <col min="1251" max="1251" width="10.85546875" style="1" bestFit="1" customWidth="1"/>
    <col min="1252" max="1252" width="10.140625" style="1" customWidth="1"/>
    <col min="1253" max="1254" width="14" style="1" customWidth="1"/>
    <col min="1255" max="1256" width="10.140625" style="1" customWidth="1"/>
    <col min="1257" max="1257" width="10.7109375" style="1" bestFit="1" customWidth="1"/>
    <col min="1258" max="1258" width="12.42578125" style="1" customWidth="1"/>
    <col min="1259" max="1259" width="12.85546875" style="1" bestFit="1" customWidth="1"/>
    <col min="1260" max="1260" width="14" style="1" customWidth="1"/>
    <col min="1261" max="1261" width="12.7109375" style="1" bestFit="1" customWidth="1"/>
    <col min="1262" max="1262" width="9.5703125" style="1" bestFit="1" customWidth="1"/>
    <col min="1263" max="1263" width="11.42578125" style="1" bestFit="1" customWidth="1"/>
    <col min="1264" max="1264" width="11.42578125" style="1" customWidth="1"/>
    <col min="1265" max="1265" width="20.28515625" style="1" customWidth="1"/>
    <col min="1266" max="1267" width="12.28515625" style="1" customWidth="1"/>
    <col min="1268" max="1269" width="11.85546875" style="1" customWidth="1"/>
    <col min="1270" max="1270" width="15.42578125" style="1" customWidth="1"/>
    <col min="1271" max="1271" width="12.5703125" style="1" bestFit="1" customWidth="1"/>
    <col min="1272" max="1272" width="12.28515625" style="1" bestFit="1" customWidth="1"/>
    <col min="1273" max="1274" width="12.5703125" style="1" customWidth="1"/>
    <col min="1275" max="1281" width="0" style="1" hidden="1" customWidth="1"/>
    <col min="1282" max="1285" width="9.140625" style="1"/>
    <col min="1286" max="1286" width="14" style="1" customWidth="1"/>
    <col min="1287" max="1502" width="9.140625" style="1"/>
    <col min="1503" max="1503" width="37.140625" style="1" bestFit="1" customWidth="1"/>
    <col min="1504" max="1504" width="4.85546875" style="1" bestFit="1" customWidth="1"/>
    <col min="1505" max="1505" width="10.140625" style="1" customWidth="1"/>
    <col min="1506" max="1506" width="12" style="1" customWidth="1"/>
    <col min="1507" max="1507" width="10.85546875" style="1" bestFit="1" customWidth="1"/>
    <col min="1508" max="1508" width="10.140625" style="1" customWidth="1"/>
    <col min="1509" max="1510" width="14" style="1" customWidth="1"/>
    <col min="1511" max="1512" width="10.140625" style="1" customWidth="1"/>
    <col min="1513" max="1513" width="10.7109375" style="1" bestFit="1" customWidth="1"/>
    <col min="1514" max="1514" width="12.42578125" style="1" customWidth="1"/>
    <col min="1515" max="1515" width="12.85546875" style="1" bestFit="1" customWidth="1"/>
    <col min="1516" max="1516" width="14" style="1" customWidth="1"/>
    <col min="1517" max="1517" width="12.7109375" style="1" bestFit="1" customWidth="1"/>
    <col min="1518" max="1518" width="9.5703125" style="1" bestFit="1" customWidth="1"/>
    <col min="1519" max="1519" width="11.42578125" style="1" bestFit="1" customWidth="1"/>
    <col min="1520" max="1520" width="11.42578125" style="1" customWidth="1"/>
    <col min="1521" max="1521" width="20.28515625" style="1" customWidth="1"/>
    <col min="1522" max="1523" width="12.28515625" style="1" customWidth="1"/>
    <col min="1524" max="1525" width="11.85546875" style="1" customWidth="1"/>
    <col min="1526" max="1526" width="15.42578125" style="1" customWidth="1"/>
    <col min="1527" max="1527" width="12.5703125" style="1" bestFit="1" customWidth="1"/>
    <col min="1528" max="1528" width="12.28515625" style="1" bestFit="1" customWidth="1"/>
    <col min="1529" max="1530" width="12.5703125" style="1" customWidth="1"/>
    <col min="1531" max="1537" width="0" style="1" hidden="1" customWidth="1"/>
    <col min="1538" max="1541" width="9.140625" style="1"/>
    <col min="1542" max="1542" width="14" style="1" customWidth="1"/>
    <col min="1543" max="1758" width="9.140625" style="1"/>
    <col min="1759" max="1759" width="37.140625" style="1" bestFit="1" customWidth="1"/>
    <col min="1760" max="1760" width="4.85546875" style="1" bestFit="1" customWidth="1"/>
    <col min="1761" max="1761" width="10.140625" style="1" customWidth="1"/>
    <col min="1762" max="1762" width="12" style="1" customWidth="1"/>
    <col min="1763" max="1763" width="10.85546875" style="1" bestFit="1" customWidth="1"/>
    <col min="1764" max="1764" width="10.140625" style="1" customWidth="1"/>
    <col min="1765" max="1766" width="14" style="1" customWidth="1"/>
    <col min="1767" max="1768" width="10.140625" style="1" customWidth="1"/>
    <col min="1769" max="1769" width="10.7109375" style="1" bestFit="1" customWidth="1"/>
    <col min="1770" max="1770" width="12.42578125" style="1" customWidth="1"/>
    <col min="1771" max="1771" width="12.85546875" style="1" bestFit="1" customWidth="1"/>
    <col min="1772" max="1772" width="14" style="1" customWidth="1"/>
    <col min="1773" max="1773" width="12.7109375" style="1" bestFit="1" customWidth="1"/>
    <col min="1774" max="1774" width="9.5703125" style="1" bestFit="1" customWidth="1"/>
    <col min="1775" max="1775" width="11.42578125" style="1" bestFit="1" customWidth="1"/>
    <col min="1776" max="1776" width="11.42578125" style="1" customWidth="1"/>
    <col min="1777" max="1777" width="20.28515625" style="1" customWidth="1"/>
    <col min="1778" max="1779" width="12.28515625" style="1" customWidth="1"/>
    <col min="1780" max="1781" width="11.85546875" style="1" customWidth="1"/>
    <col min="1782" max="1782" width="15.42578125" style="1" customWidth="1"/>
    <col min="1783" max="1783" width="12.5703125" style="1" bestFit="1" customWidth="1"/>
    <col min="1784" max="1784" width="12.28515625" style="1" bestFit="1" customWidth="1"/>
    <col min="1785" max="1786" width="12.5703125" style="1" customWidth="1"/>
    <col min="1787" max="1793" width="0" style="1" hidden="1" customWidth="1"/>
    <col min="1794" max="1797" width="9.140625" style="1"/>
    <col min="1798" max="1798" width="14" style="1" customWidth="1"/>
    <col min="1799" max="2014" width="9.140625" style="1"/>
    <col min="2015" max="2015" width="37.140625" style="1" bestFit="1" customWidth="1"/>
    <col min="2016" max="2016" width="4.85546875" style="1" bestFit="1" customWidth="1"/>
    <col min="2017" max="2017" width="10.140625" style="1" customWidth="1"/>
    <col min="2018" max="2018" width="12" style="1" customWidth="1"/>
    <col min="2019" max="2019" width="10.85546875" style="1" bestFit="1" customWidth="1"/>
    <col min="2020" max="2020" width="10.140625" style="1" customWidth="1"/>
    <col min="2021" max="2022" width="14" style="1" customWidth="1"/>
    <col min="2023" max="2024" width="10.140625" style="1" customWidth="1"/>
    <col min="2025" max="2025" width="10.7109375" style="1" bestFit="1" customWidth="1"/>
    <col min="2026" max="2026" width="12.42578125" style="1" customWidth="1"/>
    <col min="2027" max="2027" width="12.85546875" style="1" bestFit="1" customWidth="1"/>
    <col min="2028" max="2028" width="14" style="1" customWidth="1"/>
    <col min="2029" max="2029" width="12.7109375" style="1" bestFit="1" customWidth="1"/>
    <col min="2030" max="2030" width="9.5703125" style="1" bestFit="1" customWidth="1"/>
    <col min="2031" max="2031" width="11.42578125" style="1" bestFit="1" customWidth="1"/>
    <col min="2032" max="2032" width="11.42578125" style="1" customWidth="1"/>
    <col min="2033" max="2033" width="20.28515625" style="1" customWidth="1"/>
    <col min="2034" max="2035" width="12.28515625" style="1" customWidth="1"/>
    <col min="2036" max="2037" width="11.85546875" style="1" customWidth="1"/>
    <col min="2038" max="2038" width="15.42578125" style="1" customWidth="1"/>
    <col min="2039" max="2039" width="12.5703125" style="1" bestFit="1" customWidth="1"/>
    <col min="2040" max="2040" width="12.28515625" style="1" bestFit="1" customWidth="1"/>
    <col min="2041" max="2042" width="12.5703125" style="1" customWidth="1"/>
    <col min="2043" max="2049" width="0" style="1" hidden="1" customWidth="1"/>
    <col min="2050" max="2053" width="9.140625" style="1"/>
    <col min="2054" max="2054" width="14" style="1" customWidth="1"/>
    <col min="2055" max="2270" width="9.140625" style="1"/>
    <col min="2271" max="2271" width="37.140625" style="1" bestFit="1" customWidth="1"/>
    <col min="2272" max="2272" width="4.85546875" style="1" bestFit="1" customWidth="1"/>
    <col min="2273" max="2273" width="10.140625" style="1" customWidth="1"/>
    <col min="2274" max="2274" width="12" style="1" customWidth="1"/>
    <col min="2275" max="2275" width="10.85546875" style="1" bestFit="1" customWidth="1"/>
    <col min="2276" max="2276" width="10.140625" style="1" customWidth="1"/>
    <col min="2277" max="2278" width="14" style="1" customWidth="1"/>
    <col min="2279" max="2280" width="10.140625" style="1" customWidth="1"/>
    <col min="2281" max="2281" width="10.7109375" style="1" bestFit="1" customWidth="1"/>
    <col min="2282" max="2282" width="12.42578125" style="1" customWidth="1"/>
    <col min="2283" max="2283" width="12.85546875" style="1" bestFit="1" customWidth="1"/>
    <col min="2284" max="2284" width="14" style="1" customWidth="1"/>
    <col min="2285" max="2285" width="12.7109375" style="1" bestFit="1" customWidth="1"/>
    <col min="2286" max="2286" width="9.5703125" style="1" bestFit="1" customWidth="1"/>
    <col min="2287" max="2287" width="11.42578125" style="1" bestFit="1" customWidth="1"/>
    <col min="2288" max="2288" width="11.42578125" style="1" customWidth="1"/>
    <col min="2289" max="2289" width="20.28515625" style="1" customWidth="1"/>
    <col min="2290" max="2291" width="12.28515625" style="1" customWidth="1"/>
    <col min="2292" max="2293" width="11.85546875" style="1" customWidth="1"/>
    <col min="2294" max="2294" width="15.42578125" style="1" customWidth="1"/>
    <col min="2295" max="2295" width="12.5703125" style="1" bestFit="1" customWidth="1"/>
    <col min="2296" max="2296" width="12.28515625" style="1" bestFit="1" customWidth="1"/>
    <col min="2297" max="2298" width="12.5703125" style="1" customWidth="1"/>
    <col min="2299" max="2305" width="0" style="1" hidden="1" customWidth="1"/>
    <col min="2306" max="2309" width="9.140625" style="1"/>
    <col min="2310" max="2310" width="14" style="1" customWidth="1"/>
    <col min="2311" max="2526" width="9.140625" style="1"/>
    <col min="2527" max="2527" width="37.140625" style="1" bestFit="1" customWidth="1"/>
    <col min="2528" max="2528" width="4.85546875" style="1" bestFit="1" customWidth="1"/>
    <col min="2529" max="2529" width="10.140625" style="1" customWidth="1"/>
    <col min="2530" max="2530" width="12" style="1" customWidth="1"/>
    <col min="2531" max="2531" width="10.85546875" style="1" bestFit="1" customWidth="1"/>
    <col min="2532" max="2532" width="10.140625" style="1" customWidth="1"/>
    <col min="2533" max="2534" width="14" style="1" customWidth="1"/>
    <col min="2535" max="2536" width="10.140625" style="1" customWidth="1"/>
    <col min="2537" max="2537" width="10.7109375" style="1" bestFit="1" customWidth="1"/>
    <col min="2538" max="2538" width="12.42578125" style="1" customWidth="1"/>
    <col min="2539" max="2539" width="12.85546875" style="1" bestFit="1" customWidth="1"/>
    <col min="2540" max="2540" width="14" style="1" customWidth="1"/>
    <col min="2541" max="2541" width="12.7109375" style="1" bestFit="1" customWidth="1"/>
    <col min="2542" max="2542" width="9.5703125" style="1" bestFit="1" customWidth="1"/>
    <col min="2543" max="2543" width="11.42578125" style="1" bestFit="1" customWidth="1"/>
    <col min="2544" max="2544" width="11.42578125" style="1" customWidth="1"/>
    <col min="2545" max="2545" width="20.28515625" style="1" customWidth="1"/>
    <col min="2546" max="2547" width="12.28515625" style="1" customWidth="1"/>
    <col min="2548" max="2549" width="11.85546875" style="1" customWidth="1"/>
    <col min="2550" max="2550" width="15.42578125" style="1" customWidth="1"/>
    <col min="2551" max="2551" width="12.5703125" style="1" bestFit="1" customWidth="1"/>
    <col min="2552" max="2552" width="12.28515625" style="1" bestFit="1" customWidth="1"/>
    <col min="2553" max="2554" width="12.5703125" style="1" customWidth="1"/>
    <col min="2555" max="2561" width="0" style="1" hidden="1" customWidth="1"/>
    <col min="2562" max="2565" width="9.140625" style="1"/>
    <col min="2566" max="2566" width="14" style="1" customWidth="1"/>
    <col min="2567" max="2782" width="9.140625" style="1"/>
    <col min="2783" max="2783" width="37.140625" style="1" bestFit="1" customWidth="1"/>
    <col min="2784" max="2784" width="4.85546875" style="1" bestFit="1" customWidth="1"/>
    <col min="2785" max="2785" width="10.140625" style="1" customWidth="1"/>
    <col min="2786" max="2786" width="12" style="1" customWidth="1"/>
    <col min="2787" max="2787" width="10.85546875" style="1" bestFit="1" customWidth="1"/>
    <col min="2788" max="2788" width="10.140625" style="1" customWidth="1"/>
    <col min="2789" max="2790" width="14" style="1" customWidth="1"/>
    <col min="2791" max="2792" width="10.140625" style="1" customWidth="1"/>
    <col min="2793" max="2793" width="10.7109375" style="1" bestFit="1" customWidth="1"/>
    <col min="2794" max="2794" width="12.42578125" style="1" customWidth="1"/>
    <col min="2795" max="2795" width="12.85546875" style="1" bestFit="1" customWidth="1"/>
    <col min="2796" max="2796" width="14" style="1" customWidth="1"/>
    <col min="2797" max="2797" width="12.7109375" style="1" bestFit="1" customWidth="1"/>
    <col min="2798" max="2798" width="9.5703125" style="1" bestFit="1" customWidth="1"/>
    <col min="2799" max="2799" width="11.42578125" style="1" bestFit="1" customWidth="1"/>
    <col min="2800" max="2800" width="11.42578125" style="1" customWidth="1"/>
    <col min="2801" max="2801" width="20.28515625" style="1" customWidth="1"/>
    <col min="2802" max="2803" width="12.28515625" style="1" customWidth="1"/>
    <col min="2804" max="2805" width="11.85546875" style="1" customWidth="1"/>
    <col min="2806" max="2806" width="15.42578125" style="1" customWidth="1"/>
    <col min="2807" max="2807" width="12.5703125" style="1" bestFit="1" customWidth="1"/>
    <col min="2808" max="2808" width="12.28515625" style="1" bestFit="1" customWidth="1"/>
    <col min="2809" max="2810" width="12.5703125" style="1" customWidth="1"/>
    <col min="2811" max="2817" width="0" style="1" hidden="1" customWidth="1"/>
    <col min="2818" max="2821" width="9.140625" style="1"/>
    <col min="2822" max="2822" width="14" style="1" customWidth="1"/>
    <col min="2823" max="3038" width="9.140625" style="1"/>
    <col min="3039" max="3039" width="37.140625" style="1" bestFit="1" customWidth="1"/>
    <col min="3040" max="3040" width="4.85546875" style="1" bestFit="1" customWidth="1"/>
    <col min="3041" max="3041" width="10.140625" style="1" customWidth="1"/>
    <col min="3042" max="3042" width="12" style="1" customWidth="1"/>
    <col min="3043" max="3043" width="10.85546875" style="1" bestFit="1" customWidth="1"/>
    <col min="3044" max="3044" width="10.140625" style="1" customWidth="1"/>
    <col min="3045" max="3046" width="14" style="1" customWidth="1"/>
    <col min="3047" max="3048" width="10.140625" style="1" customWidth="1"/>
    <col min="3049" max="3049" width="10.7109375" style="1" bestFit="1" customWidth="1"/>
    <col min="3050" max="3050" width="12.42578125" style="1" customWidth="1"/>
    <col min="3051" max="3051" width="12.85546875" style="1" bestFit="1" customWidth="1"/>
    <col min="3052" max="3052" width="14" style="1" customWidth="1"/>
    <col min="3053" max="3053" width="12.7109375" style="1" bestFit="1" customWidth="1"/>
    <col min="3054" max="3054" width="9.5703125" style="1" bestFit="1" customWidth="1"/>
    <col min="3055" max="3055" width="11.42578125" style="1" bestFit="1" customWidth="1"/>
    <col min="3056" max="3056" width="11.42578125" style="1" customWidth="1"/>
    <col min="3057" max="3057" width="20.28515625" style="1" customWidth="1"/>
    <col min="3058" max="3059" width="12.28515625" style="1" customWidth="1"/>
    <col min="3060" max="3061" width="11.85546875" style="1" customWidth="1"/>
    <col min="3062" max="3062" width="15.42578125" style="1" customWidth="1"/>
    <col min="3063" max="3063" width="12.5703125" style="1" bestFit="1" customWidth="1"/>
    <col min="3064" max="3064" width="12.28515625" style="1" bestFit="1" customWidth="1"/>
    <col min="3065" max="3066" width="12.5703125" style="1" customWidth="1"/>
    <col min="3067" max="3073" width="0" style="1" hidden="1" customWidth="1"/>
    <col min="3074" max="3077" width="9.140625" style="1"/>
    <col min="3078" max="3078" width="14" style="1" customWidth="1"/>
    <col min="3079" max="3294" width="9.140625" style="1"/>
    <col min="3295" max="3295" width="37.140625" style="1" bestFit="1" customWidth="1"/>
    <col min="3296" max="3296" width="4.85546875" style="1" bestFit="1" customWidth="1"/>
    <col min="3297" max="3297" width="10.140625" style="1" customWidth="1"/>
    <col min="3298" max="3298" width="12" style="1" customWidth="1"/>
    <col min="3299" max="3299" width="10.85546875" style="1" bestFit="1" customWidth="1"/>
    <col min="3300" max="3300" width="10.140625" style="1" customWidth="1"/>
    <col min="3301" max="3302" width="14" style="1" customWidth="1"/>
    <col min="3303" max="3304" width="10.140625" style="1" customWidth="1"/>
    <col min="3305" max="3305" width="10.7109375" style="1" bestFit="1" customWidth="1"/>
    <col min="3306" max="3306" width="12.42578125" style="1" customWidth="1"/>
    <col min="3307" max="3307" width="12.85546875" style="1" bestFit="1" customWidth="1"/>
    <col min="3308" max="3308" width="14" style="1" customWidth="1"/>
    <col min="3309" max="3309" width="12.7109375" style="1" bestFit="1" customWidth="1"/>
    <col min="3310" max="3310" width="9.5703125" style="1" bestFit="1" customWidth="1"/>
    <col min="3311" max="3311" width="11.42578125" style="1" bestFit="1" customWidth="1"/>
    <col min="3312" max="3312" width="11.42578125" style="1" customWidth="1"/>
    <col min="3313" max="3313" width="20.28515625" style="1" customWidth="1"/>
    <col min="3314" max="3315" width="12.28515625" style="1" customWidth="1"/>
    <col min="3316" max="3317" width="11.85546875" style="1" customWidth="1"/>
    <col min="3318" max="3318" width="15.42578125" style="1" customWidth="1"/>
    <col min="3319" max="3319" width="12.5703125" style="1" bestFit="1" customWidth="1"/>
    <col min="3320" max="3320" width="12.28515625" style="1" bestFit="1" customWidth="1"/>
    <col min="3321" max="3322" width="12.5703125" style="1" customWidth="1"/>
    <col min="3323" max="3329" width="0" style="1" hidden="1" customWidth="1"/>
    <col min="3330" max="3333" width="9.140625" style="1"/>
    <col min="3334" max="3334" width="14" style="1" customWidth="1"/>
    <col min="3335" max="3550" width="9.140625" style="1"/>
    <col min="3551" max="3551" width="37.140625" style="1" bestFit="1" customWidth="1"/>
    <col min="3552" max="3552" width="4.85546875" style="1" bestFit="1" customWidth="1"/>
    <col min="3553" max="3553" width="10.140625" style="1" customWidth="1"/>
    <col min="3554" max="3554" width="12" style="1" customWidth="1"/>
    <col min="3555" max="3555" width="10.85546875" style="1" bestFit="1" customWidth="1"/>
    <col min="3556" max="3556" width="10.140625" style="1" customWidth="1"/>
    <col min="3557" max="3558" width="14" style="1" customWidth="1"/>
    <col min="3559" max="3560" width="10.140625" style="1" customWidth="1"/>
    <col min="3561" max="3561" width="10.7109375" style="1" bestFit="1" customWidth="1"/>
    <col min="3562" max="3562" width="12.42578125" style="1" customWidth="1"/>
    <col min="3563" max="3563" width="12.85546875" style="1" bestFit="1" customWidth="1"/>
    <col min="3564" max="3564" width="14" style="1" customWidth="1"/>
    <col min="3565" max="3565" width="12.7109375" style="1" bestFit="1" customWidth="1"/>
    <col min="3566" max="3566" width="9.5703125" style="1" bestFit="1" customWidth="1"/>
    <col min="3567" max="3567" width="11.42578125" style="1" bestFit="1" customWidth="1"/>
    <col min="3568" max="3568" width="11.42578125" style="1" customWidth="1"/>
    <col min="3569" max="3569" width="20.28515625" style="1" customWidth="1"/>
    <col min="3570" max="3571" width="12.28515625" style="1" customWidth="1"/>
    <col min="3572" max="3573" width="11.85546875" style="1" customWidth="1"/>
    <col min="3574" max="3574" width="15.42578125" style="1" customWidth="1"/>
    <col min="3575" max="3575" width="12.5703125" style="1" bestFit="1" customWidth="1"/>
    <col min="3576" max="3576" width="12.28515625" style="1" bestFit="1" customWidth="1"/>
    <col min="3577" max="3578" width="12.5703125" style="1" customWidth="1"/>
    <col min="3579" max="3585" width="0" style="1" hidden="1" customWidth="1"/>
    <col min="3586" max="3589" width="9.140625" style="1"/>
    <col min="3590" max="3590" width="14" style="1" customWidth="1"/>
    <col min="3591" max="3806" width="9.140625" style="1"/>
    <col min="3807" max="3807" width="37.140625" style="1" bestFit="1" customWidth="1"/>
    <col min="3808" max="3808" width="4.85546875" style="1" bestFit="1" customWidth="1"/>
    <col min="3809" max="3809" width="10.140625" style="1" customWidth="1"/>
    <col min="3810" max="3810" width="12" style="1" customWidth="1"/>
    <col min="3811" max="3811" width="10.85546875" style="1" bestFit="1" customWidth="1"/>
    <col min="3812" max="3812" width="10.140625" style="1" customWidth="1"/>
    <col min="3813" max="3814" width="14" style="1" customWidth="1"/>
    <col min="3815" max="3816" width="10.140625" style="1" customWidth="1"/>
    <col min="3817" max="3817" width="10.7109375" style="1" bestFit="1" customWidth="1"/>
    <col min="3818" max="3818" width="12.42578125" style="1" customWidth="1"/>
    <col min="3819" max="3819" width="12.85546875" style="1" bestFit="1" customWidth="1"/>
    <col min="3820" max="3820" width="14" style="1" customWidth="1"/>
    <col min="3821" max="3821" width="12.7109375" style="1" bestFit="1" customWidth="1"/>
    <col min="3822" max="3822" width="9.5703125" style="1" bestFit="1" customWidth="1"/>
    <col min="3823" max="3823" width="11.42578125" style="1" bestFit="1" customWidth="1"/>
    <col min="3824" max="3824" width="11.42578125" style="1" customWidth="1"/>
    <col min="3825" max="3825" width="20.28515625" style="1" customWidth="1"/>
    <col min="3826" max="3827" width="12.28515625" style="1" customWidth="1"/>
    <col min="3828" max="3829" width="11.85546875" style="1" customWidth="1"/>
    <col min="3830" max="3830" width="15.42578125" style="1" customWidth="1"/>
    <col min="3831" max="3831" width="12.5703125" style="1" bestFit="1" customWidth="1"/>
    <col min="3832" max="3832" width="12.28515625" style="1" bestFit="1" customWidth="1"/>
    <col min="3833" max="3834" width="12.5703125" style="1" customWidth="1"/>
    <col min="3835" max="3841" width="0" style="1" hidden="1" customWidth="1"/>
    <col min="3842" max="3845" width="9.140625" style="1"/>
    <col min="3846" max="3846" width="14" style="1" customWidth="1"/>
    <col min="3847" max="4062" width="9.140625" style="1"/>
    <col min="4063" max="4063" width="37.140625" style="1" bestFit="1" customWidth="1"/>
    <col min="4064" max="4064" width="4.85546875" style="1" bestFit="1" customWidth="1"/>
    <col min="4065" max="4065" width="10.140625" style="1" customWidth="1"/>
    <col min="4066" max="4066" width="12" style="1" customWidth="1"/>
    <col min="4067" max="4067" width="10.85546875" style="1" bestFit="1" customWidth="1"/>
    <col min="4068" max="4068" width="10.140625" style="1" customWidth="1"/>
    <col min="4069" max="4070" width="14" style="1" customWidth="1"/>
    <col min="4071" max="4072" width="10.140625" style="1" customWidth="1"/>
    <col min="4073" max="4073" width="10.7109375" style="1" bestFit="1" customWidth="1"/>
    <col min="4074" max="4074" width="12.42578125" style="1" customWidth="1"/>
    <col min="4075" max="4075" width="12.85546875" style="1" bestFit="1" customWidth="1"/>
    <col min="4076" max="4076" width="14" style="1" customWidth="1"/>
    <col min="4077" max="4077" width="12.7109375" style="1" bestFit="1" customWidth="1"/>
    <col min="4078" max="4078" width="9.5703125" style="1" bestFit="1" customWidth="1"/>
    <col min="4079" max="4079" width="11.42578125" style="1" bestFit="1" customWidth="1"/>
    <col min="4080" max="4080" width="11.42578125" style="1" customWidth="1"/>
    <col min="4081" max="4081" width="20.28515625" style="1" customWidth="1"/>
    <col min="4082" max="4083" width="12.28515625" style="1" customWidth="1"/>
    <col min="4084" max="4085" width="11.85546875" style="1" customWidth="1"/>
    <col min="4086" max="4086" width="15.42578125" style="1" customWidth="1"/>
    <col min="4087" max="4087" width="12.5703125" style="1" bestFit="1" customWidth="1"/>
    <col min="4088" max="4088" width="12.28515625" style="1" bestFit="1" customWidth="1"/>
    <col min="4089" max="4090" width="12.5703125" style="1" customWidth="1"/>
    <col min="4091" max="4097" width="0" style="1" hidden="1" customWidth="1"/>
    <col min="4098" max="4101" width="9.140625" style="1"/>
    <col min="4102" max="4102" width="14" style="1" customWidth="1"/>
    <col min="4103" max="4318" width="9.140625" style="1"/>
    <col min="4319" max="4319" width="37.140625" style="1" bestFit="1" customWidth="1"/>
    <col min="4320" max="4320" width="4.85546875" style="1" bestFit="1" customWidth="1"/>
    <col min="4321" max="4321" width="10.140625" style="1" customWidth="1"/>
    <col min="4322" max="4322" width="12" style="1" customWidth="1"/>
    <col min="4323" max="4323" width="10.85546875" style="1" bestFit="1" customWidth="1"/>
    <col min="4324" max="4324" width="10.140625" style="1" customWidth="1"/>
    <col min="4325" max="4326" width="14" style="1" customWidth="1"/>
    <col min="4327" max="4328" width="10.140625" style="1" customWidth="1"/>
    <col min="4329" max="4329" width="10.7109375" style="1" bestFit="1" customWidth="1"/>
    <col min="4330" max="4330" width="12.42578125" style="1" customWidth="1"/>
    <col min="4331" max="4331" width="12.85546875" style="1" bestFit="1" customWidth="1"/>
    <col min="4332" max="4332" width="14" style="1" customWidth="1"/>
    <col min="4333" max="4333" width="12.7109375" style="1" bestFit="1" customWidth="1"/>
    <col min="4334" max="4334" width="9.5703125" style="1" bestFit="1" customWidth="1"/>
    <col min="4335" max="4335" width="11.42578125" style="1" bestFit="1" customWidth="1"/>
    <col min="4336" max="4336" width="11.42578125" style="1" customWidth="1"/>
    <col min="4337" max="4337" width="20.28515625" style="1" customWidth="1"/>
    <col min="4338" max="4339" width="12.28515625" style="1" customWidth="1"/>
    <col min="4340" max="4341" width="11.85546875" style="1" customWidth="1"/>
    <col min="4342" max="4342" width="15.42578125" style="1" customWidth="1"/>
    <col min="4343" max="4343" width="12.5703125" style="1" bestFit="1" customWidth="1"/>
    <col min="4344" max="4344" width="12.28515625" style="1" bestFit="1" customWidth="1"/>
    <col min="4345" max="4346" width="12.5703125" style="1" customWidth="1"/>
    <col min="4347" max="4353" width="0" style="1" hidden="1" customWidth="1"/>
    <col min="4354" max="4357" width="9.140625" style="1"/>
    <col min="4358" max="4358" width="14" style="1" customWidth="1"/>
    <col min="4359" max="4574" width="9.140625" style="1"/>
    <col min="4575" max="4575" width="37.140625" style="1" bestFit="1" customWidth="1"/>
    <col min="4576" max="4576" width="4.85546875" style="1" bestFit="1" customWidth="1"/>
    <col min="4577" max="4577" width="10.140625" style="1" customWidth="1"/>
    <col min="4578" max="4578" width="12" style="1" customWidth="1"/>
    <col min="4579" max="4579" width="10.85546875" style="1" bestFit="1" customWidth="1"/>
    <col min="4580" max="4580" width="10.140625" style="1" customWidth="1"/>
    <col min="4581" max="4582" width="14" style="1" customWidth="1"/>
    <col min="4583" max="4584" width="10.140625" style="1" customWidth="1"/>
    <col min="4585" max="4585" width="10.7109375" style="1" bestFit="1" customWidth="1"/>
    <col min="4586" max="4586" width="12.42578125" style="1" customWidth="1"/>
    <col min="4587" max="4587" width="12.85546875" style="1" bestFit="1" customWidth="1"/>
    <col min="4588" max="4588" width="14" style="1" customWidth="1"/>
    <col min="4589" max="4589" width="12.7109375" style="1" bestFit="1" customWidth="1"/>
    <col min="4590" max="4590" width="9.5703125" style="1" bestFit="1" customWidth="1"/>
    <col min="4591" max="4591" width="11.42578125" style="1" bestFit="1" customWidth="1"/>
    <col min="4592" max="4592" width="11.42578125" style="1" customWidth="1"/>
    <col min="4593" max="4593" width="20.28515625" style="1" customWidth="1"/>
    <col min="4594" max="4595" width="12.28515625" style="1" customWidth="1"/>
    <col min="4596" max="4597" width="11.85546875" style="1" customWidth="1"/>
    <col min="4598" max="4598" width="15.42578125" style="1" customWidth="1"/>
    <col min="4599" max="4599" width="12.5703125" style="1" bestFit="1" customWidth="1"/>
    <col min="4600" max="4600" width="12.28515625" style="1" bestFit="1" customWidth="1"/>
    <col min="4601" max="4602" width="12.5703125" style="1" customWidth="1"/>
    <col min="4603" max="4609" width="0" style="1" hidden="1" customWidth="1"/>
    <col min="4610" max="4613" width="9.140625" style="1"/>
    <col min="4614" max="4614" width="14" style="1" customWidth="1"/>
    <col min="4615" max="4830" width="9.140625" style="1"/>
    <col min="4831" max="4831" width="37.140625" style="1" bestFit="1" customWidth="1"/>
    <col min="4832" max="4832" width="4.85546875" style="1" bestFit="1" customWidth="1"/>
    <col min="4833" max="4833" width="10.140625" style="1" customWidth="1"/>
    <col min="4834" max="4834" width="12" style="1" customWidth="1"/>
    <col min="4835" max="4835" width="10.85546875" style="1" bestFit="1" customWidth="1"/>
    <col min="4836" max="4836" width="10.140625" style="1" customWidth="1"/>
    <col min="4837" max="4838" width="14" style="1" customWidth="1"/>
    <col min="4839" max="4840" width="10.140625" style="1" customWidth="1"/>
    <col min="4841" max="4841" width="10.7109375" style="1" bestFit="1" customWidth="1"/>
    <col min="4842" max="4842" width="12.42578125" style="1" customWidth="1"/>
    <col min="4843" max="4843" width="12.85546875" style="1" bestFit="1" customWidth="1"/>
    <col min="4844" max="4844" width="14" style="1" customWidth="1"/>
    <col min="4845" max="4845" width="12.7109375" style="1" bestFit="1" customWidth="1"/>
    <col min="4846" max="4846" width="9.5703125" style="1" bestFit="1" customWidth="1"/>
    <col min="4847" max="4847" width="11.42578125" style="1" bestFit="1" customWidth="1"/>
    <col min="4848" max="4848" width="11.42578125" style="1" customWidth="1"/>
    <col min="4849" max="4849" width="20.28515625" style="1" customWidth="1"/>
    <col min="4850" max="4851" width="12.28515625" style="1" customWidth="1"/>
    <col min="4852" max="4853" width="11.85546875" style="1" customWidth="1"/>
    <col min="4854" max="4854" width="15.42578125" style="1" customWidth="1"/>
    <col min="4855" max="4855" width="12.5703125" style="1" bestFit="1" customWidth="1"/>
    <col min="4856" max="4856" width="12.28515625" style="1" bestFit="1" customWidth="1"/>
    <col min="4857" max="4858" width="12.5703125" style="1" customWidth="1"/>
    <col min="4859" max="4865" width="0" style="1" hidden="1" customWidth="1"/>
    <col min="4866" max="4869" width="9.140625" style="1"/>
    <col min="4870" max="4870" width="14" style="1" customWidth="1"/>
    <col min="4871" max="5086" width="9.140625" style="1"/>
    <col min="5087" max="5087" width="37.140625" style="1" bestFit="1" customWidth="1"/>
    <col min="5088" max="5088" width="4.85546875" style="1" bestFit="1" customWidth="1"/>
    <col min="5089" max="5089" width="10.140625" style="1" customWidth="1"/>
    <col min="5090" max="5090" width="12" style="1" customWidth="1"/>
    <col min="5091" max="5091" width="10.85546875" style="1" bestFit="1" customWidth="1"/>
    <col min="5092" max="5092" width="10.140625" style="1" customWidth="1"/>
    <col min="5093" max="5094" width="14" style="1" customWidth="1"/>
    <col min="5095" max="5096" width="10.140625" style="1" customWidth="1"/>
    <col min="5097" max="5097" width="10.7109375" style="1" bestFit="1" customWidth="1"/>
    <col min="5098" max="5098" width="12.42578125" style="1" customWidth="1"/>
    <col min="5099" max="5099" width="12.85546875" style="1" bestFit="1" customWidth="1"/>
    <col min="5100" max="5100" width="14" style="1" customWidth="1"/>
    <col min="5101" max="5101" width="12.7109375" style="1" bestFit="1" customWidth="1"/>
    <col min="5102" max="5102" width="9.5703125" style="1" bestFit="1" customWidth="1"/>
    <col min="5103" max="5103" width="11.42578125" style="1" bestFit="1" customWidth="1"/>
    <col min="5104" max="5104" width="11.42578125" style="1" customWidth="1"/>
    <col min="5105" max="5105" width="20.28515625" style="1" customWidth="1"/>
    <col min="5106" max="5107" width="12.28515625" style="1" customWidth="1"/>
    <col min="5108" max="5109" width="11.85546875" style="1" customWidth="1"/>
    <col min="5110" max="5110" width="15.42578125" style="1" customWidth="1"/>
    <col min="5111" max="5111" width="12.5703125" style="1" bestFit="1" customWidth="1"/>
    <col min="5112" max="5112" width="12.28515625" style="1" bestFit="1" customWidth="1"/>
    <col min="5113" max="5114" width="12.5703125" style="1" customWidth="1"/>
    <col min="5115" max="5121" width="0" style="1" hidden="1" customWidth="1"/>
    <col min="5122" max="5125" width="9.140625" style="1"/>
    <col min="5126" max="5126" width="14" style="1" customWidth="1"/>
    <col min="5127" max="5342" width="9.140625" style="1"/>
    <col min="5343" max="5343" width="37.140625" style="1" bestFit="1" customWidth="1"/>
    <col min="5344" max="5344" width="4.85546875" style="1" bestFit="1" customWidth="1"/>
    <col min="5345" max="5345" width="10.140625" style="1" customWidth="1"/>
    <col min="5346" max="5346" width="12" style="1" customWidth="1"/>
    <col min="5347" max="5347" width="10.85546875" style="1" bestFit="1" customWidth="1"/>
    <col min="5348" max="5348" width="10.140625" style="1" customWidth="1"/>
    <col min="5349" max="5350" width="14" style="1" customWidth="1"/>
    <col min="5351" max="5352" width="10.140625" style="1" customWidth="1"/>
    <col min="5353" max="5353" width="10.7109375" style="1" bestFit="1" customWidth="1"/>
    <col min="5354" max="5354" width="12.42578125" style="1" customWidth="1"/>
    <col min="5355" max="5355" width="12.85546875" style="1" bestFit="1" customWidth="1"/>
    <col min="5356" max="5356" width="14" style="1" customWidth="1"/>
    <col min="5357" max="5357" width="12.7109375" style="1" bestFit="1" customWidth="1"/>
    <col min="5358" max="5358" width="9.5703125" style="1" bestFit="1" customWidth="1"/>
    <col min="5359" max="5359" width="11.42578125" style="1" bestFit="1" customWidth="1"/>
    <col min="5360" max="5360" width="11.42578125" style="1" customWidth="1"/>
    <col min="5361" max="5361" width="20.28515625" style="1" customWidth="1"/>
    <col min="5362" max="5363" width="12.28515625" style="1" customWidth="1"/>
    <col min="5364" max="5365" width="11.85546875" style="1" customWidth="1"/>
    <col min="5366" max="5366" width="15.42578125" style="1" customWidth="1"/>
    <col min="5367" max="5367" width="12.5703125" style="1" bestFit="1" customWidth="1"/>
    <col min="5368" max="5368" width="12.28515625" style="1" bestFit="1" customWidth="1"/>
    <col min="5369" max="5370" width="12.5703125" style="1" customWidth="1"/>
    <col min="5371" max="5377" width="0" style="1" hidden="1" customWidth="1"/>
    <col min="5378" max="5381" width="9.140625" style="1"/>
    <col min="5382" max="5382" width="14" style="1" customWidth="1"/>
    <col min="5383" max="5598" width="9.140625" style="1"/>
    <col min="5599" max="5599" width="37.140625" style="1" bestFit="1" customWidth="1"/>
    <col min="5600" max="5600" width="4.85546875" style="1" bestFit="1" customWidth="1"/>
    <col min="5601" max="5601" width="10.140625" style="1" customWidth="1"/>
    <col min="5602" max="5602" width="12" style="1" customWidth="1"/>
    <col min="5603" max="5603" width="10.85546875" style="1" bestFit="1" customWidth="1"/>
    <col min="5604" max="5604" width="10.140625" style="1" customWidth="1"/>
    <col min="5605" max="5606" width="14" style="1" customWidth="1"/>
    <col min="5607" max="5608" width="10.140625" style="1" customWidth="1"/>
    <col min="5609" max="5609" width="10.7109375" style="1" bestFit="1" customWidth="1"/>
    <col min="5610" max="5610" width="12.42578125" style="1" customWidth="1"/>
    <col min="5611" max="5611" width="12.85546875" style="1" bestFit="1" customWidth="1"/>
    <col min="5612" max="5612" width="14" style="1" customWidth="1"/>
    <col min="5613" max="5613" width="12.7109375" style="1" bestFit="1" customWidth="1"/>
    <col min="5614" max="5614" width="9.5703125" style="1" bestFit="1" customWidth="1"/>
    <col min="5615" max="5615" width="11.42578125" style="1" bestFit="1" customWidth="1"/>
    <col min="5616" max="5616" width="11.42578125" style="1" customWidth="1"/>
    <col min="5617" max="5617" width="20.28515625" style="1" customWidth="1"/>
    <col min="5618" max="5619" width="12.28515625" style="1" customWidth="1"/>
    <col min="5620" max="5621" width="11.85546875" style="1" customWidth="1"/>
    <col min="5622" max="5622" width="15.42578125" style="1" customWidth="1"/>
    <col min="5623" max="5623" width="12.5703125" style="1" bestFit="1" customWidth="1"/>
    <col min="5624" max="5624" width="12.28515625" style="1" bestFit="1" customWidth="1"/>
    <col min="5625" max="5626" width="12.5703125" style="1" customWidth="1"/>
    <col min="5627" max="5633" width="0" style="1" hidden="1" customWidth="1"/>
    <col min="5634" max="5637" width="9.140625" style="1"/>
    <col min="5638" max="5638" width="14" style="1" customWidth="1"/>
    <col min="5639" max="5854" width="9.140625" style="1"/>
    <col min="5855" max="5855" width="37.140625" style="1" bestFit="1" customWidth="1"/>
    <col min="5856" max="5856" width="4.85546875" style="1" bestFit="1" customWidth="1"/>
    <col min="5857" max="5857" width="10.140625" style="1" customWidth="1"/>
    <col min="5858" max="5858" width="12" style="1" customWidth="1"/>
    <col min="5859" max="5859" width="10.85546875" style="1" bestFit="1" customWidth="1"/>
    <col min="5860" max="5860" width="10.140625" style="1" customWidth="1"/>
    <col min="5861" max="5862" width="14" style="1" customWidth="1"/>
    <col min="5863" max="5864" width="10.140625" style="1" customWidth="1"/>
    <col min="5865" max="5865" width="10.7109375" style="1" bestFit="1" customWidth="1"/>
    <col min="5866" max="5866" width="12.42578125" style="1" customWidth="1"/>
    <col min="5867" max="5867" width="12.85546875" style="1" bestFit="1" customWidth="1"/>
    <col min="5868" max="5868" width="14" style="1" customWidth="1"/>
    <col min="5869" max="5869" width="12.7109375" style="1" bestFit="1" customWidth="1"/>
    <col min="5870" max="5870" width="9.5703125" style="1" bestFit="1" customWidth="1"/>
    <col min="5871" max="5871" width="11.42578125" style="1" bestFit="1" customWidth="1"/>
    <col min="5872" max="5872" width="11.42578125" style="1" customWidth="1"/>
    <col min="5873" max="5873" width="20.28515625" style="1" customWidth="1"/>
    <col min="5874" max="5875" width="12.28515625" style="1" customWidth="1"/>
    <col min="5876" max="5877" width="11.85546875" style="1" customWidth="1"/>
    <col min="5878" max="5878" width="15.42578125" style="1" customWidth="1"/>
    <col min="5879" max="5879" width="12.5703125" style="1" bestFit="1" customWidth="1"/>
    <col min="5880" max="5880" width="12.28515625" style="1" bestFit="1" customWidth="1"/>
    <col min="5881" max="5882" width="12.5703125" style="1" customWidth="1"/>
    <col min="5883" max="5889" width="0" style="1" hidden="1" customWidth="1"/>
    <col min="5890" max="5893" width="9.140625" style="1"/>
    <col min="5894" max="5894" width="14" style="1" customWidth="1"/>
    <col min="5895" max="6110" width="9.140625" style="1"/>
    <col min="6111" max="6111" width="37.140625" style="1" bestFit="1" customWidth="1"/>
    <col min="6112" max="6112" width="4.85546875" style="1" bestFit="1" customWidth="1"/>
    <col min="6113" max="6113" width="10.140625" style="1" customWidth="1"/>
    <col min="6114" max="6114" width="12" style="1" customWidth="1"/>
    <col min="6115" max="6115" width="10.85546875" style="1" bestFit="1" customWidth="1"/>
    <col min="6116" max="6116" width="10.140625" style="1" customWidth="1"/>
    <col min="6117" max="6118" width="14" style="1" customWidth="1"/>
    <col min="6119" max="6120" width="10.140625" style="1" customWidth="1"/>
    <col min="6121" max="6121" width="10.7109375" style="1" bestFit="1" customWidth="1"/>
    <col min="6122" max="6122" width="12.42578125" style="1" customWidth="1"/>
    <col min="6123" max="6123" width="12.85546875" style="1" bestFit="1" customWidth="1"/>
    <col min="6124" max="6124" width="14" style="1" customWidth="1"/>
    <col min="6125" max="6125" width="12.7109375" style="1" bestFit="1" customWidth="1"/>
    <col min="6126" max="6126" width="9.5703125" style="1" bestFit="1" customWidth="1"/>
    <col min="6127" max="6127" width="11.42578125" style="1" bestFit="1" customWidth="1"/>
    <col min="6128" max="6128" width="11.42578125" style="1" customWidth="1"/>
    <col min="6129" max="6129" width="20.28515625" style="1" customWidth="1"/>
    <col min="6130" max="6131" width="12.28515625" style="1" customWidth="1"/>
    <col min="6132" max="6133" width="11.85546875" style="1" customWidth="1"/>
    <col min="6134" max="6134" width="15.42578125" style="1" customWidth="1"/>
    <col min="6135" max="6135" width="12.5703125" style="1" bestFit="1" customWidth="1"/>
    <col min="6136" max="6136" width="12.28515625" style="1" bestFit="1" customWidth="1"/>
    <col min="6137" max="6138" width="12.5703125" style="1" customWidth="1"/>
    <col min="6139" max="6145" width="0" style="1" hidden="1" customWidth="1"/>
    <col min="6146" max="6149" width="9.140625" style="1"/>
    <col min="6150" max="6150" width="14" style="1" customWidth="1"/>
    <col min="6151" max="6366" width="9.140625" style="1"/>
    <col min="6367" max="6367" width="37.140625" style="1" bestFit="1" customWidth="1"/>
    <col min="6368" max="6368" width="4.85546875" style="1" bestFit="1" customWidth="1"/>
    <col min="6369" max="6369" width="10.140625" style="1" customWidth="1"/>
    <col min="6370" max="6370" width="12" style="1" customWidth="1"/>
    <col min="6371" max="6371" width="10.85546875" style="1" bestFit="1" customWidth="1"/>
    <col min="6372" max="6372" width="10.140625" style="1" customWidth="1"/>
    <col min="6373" max="6374" width="14" style="1" customWidth="1"/>
    <col min="6375" max="6376" width="10.140625" style="1" customWidth="1"/>
    <col min="6377" max="6377" width="10.7109375" style="1" bestFit="1" customWidth="1"/>
    <col min="6378" max="6378" width="12.42578125" style="1" customWidth="1"/>
    <col min="6379" max="6379" width="12.85546875" style="1" bestFit="1" customWidth="1"/>
    <col min="6380" max="6380" width="14" style="1" customWidth="1"/>
    <col min="6381" max="6381" width="12.7109375" style="1" bestFit="1" customWidth="1"/>
    <col min="6382" max="6382" width="9.5703125" style="1" bestFit="1" customWidth="1"/>
    <col min="6383" max="6383" width="11.42578125" style="1" bestFit="1" customWidth="1"/>
    <col min="6384" max="6384" width="11.42578125" style="1" customWidth="1"/>
    <col min="6385" max="6385" width="20.28515625" style="1" customWidth="1"/>
    <col min="6386" max="6387" width="12.28515625" style="1" customWidth="1"/>
    <col min="6388" max="6389" width="11.85546875" style="1" customWidth="1"/>
    <col min="6390" max="6390" width="15.42578125" style="1" customWidth="1"/>
    <col min="6391" max="6391" width="12.5703125" style="1" bestFit="1" customWidth="1"/>
    <col min="6392" max="6392" width="12.28515625" style="1" bestFit="1" customWidth="1"/>
    <col min="6393" max="6394" width="12.5703125" style="1" customWidth="1"/>
    <col min="6395" max="6401" width="0" style="1" hidden="1" customWidth="1"/>
    <col min="6402" max="6405" width="9.140625" style="1"/>
    <col min="6406" max="6406" width="14" style="1" customWidth="1"/>
    <col min="6407" max="6622" width="9.140625" style="1"/>
    <col min="6623" max="6623" width="37.140625" style="1" bestFit="1" customWidth="1"/>
    <col min="6624" max="6624" width="4.85546875" style="1" bestFit="1" customWidth="1"/>
    <col min="6625" max="6625" width="10.140625" style="1" customWidth="1"/>
    <col min="6626" max="6626" width="12" style="1" customWidth="1"/>
    <col min="6627" max="6627" width="10.85546875" style="1" bestFit="1" customWidth="1"/>
    <col min="6628" max="6628" width="10.140625" style="1" customWidth="1"/>
    <col min="6629" max="6630" width="14" style="1" customWidth="1"/>
    <col min="6631" max="6632" width="10.140625" style="1" customWidth="1"/>
    <col min="6633" max="6633" width="10.7109375" style="1" bestFit="1" customWidth="1"/>
    <col min="6634" max="6634" width="12.42578125" style="1" customWidth="1"/>
    <col min="6635" max="6635" width="12.85546875" style="1" bestFit="1" customWidth="1"/>
    <col min="6636" max="6636" width="14" style="1" customWidth="1"/>
    <col min="6637" max="6637" width="12.7109375" style="1" bestFit="1" customWidth="1"/>
    <col min="6638" max="6638" width="9.5703125" style="1" bestFit="1" customWidth="1"/>
    <col min="6639" max="6639" width="11.42578125" style="1" bestFit="1" customWidth="1"/>
    <col min="6640" max="6640" width="11.42578125" style="1" customWidth="1"/>
    <col min="6641" max="6641" width="20.28515625" style="1" customWidth="1"/>
    <col min="6642" max="6643" width="12.28515625" style="1" customWidth="1"/>
    <col min="6644" max="6645" width="11.85546875" style="1" customWidth="1"/>
    <col min="6646" max="6646" width="15.42578125" style="1" customWidth="1"/>
    <col min="6647" max="6647" width="12.5703125" style="1" bestFit="1" customWidth="1"/>
    <col min="6648" max="6648" width="12.28515625" style="1" bestFit="1" customWidth="1"/>
    <col min="6649" max="6650" width="12.5703125" style="1" customWidth="1"/>
    <col min="6651" max="6657" width="0" style="1" hidden="1" customWidth="1"/>
    <col min="6658" max="6661" width="9.140625" style="1"/>
    <col min="6662" max="6662" width="14" style="1" customWidth="1"/>
    <col min="6663" max="6878" width="9.140625" style="1"/>
    <col min="6879" max="6879" width="37.140625" style="1" bestFit="1" customWidth="1"/>
    <col min="6880" max="6880" width="4.85546875" style="1" bestFit="1" customWidth="1"/>
    <col min="6881" max="6881" width="10.140625" style="1" customWidth="1"/>
    <col min="6882" max="6882" width="12" style="1" customWidth="1"/>
    <col min="6883" max="6883" width="10.85546875" style="1" bestFit="1" customWidth="1"/>
    <col min="6884" max="6884" width="10.140625" style="1" customWidth="1"/>
    <col min="6885" max="6886" width="14" style="1" customWidth="1"/>
    <col min="6887" max="6888" width="10.140625" style="1" customWidth="1"/>
    <col min="6889" max="6889" width="10.7109375" style="1" bestFit="1" customWidth="1"/>
    <col min="6890" max="6890" width="12.42578125" style="1" customWidth="1"/>
    <col min="6891" max="6891" width="12.85546875" style="1" bestFit="1" customWidth="1"/>
    <col min="6892" max="6892" width="14" style="1" customWidth="1"/>
    <col min="6893" max="6893" width="12.7109375" style="1" bestFit="1" customWidth="1"/>
    <col min="6894" max="6894" width="9.5703125" style="1" bestFit="1" customWidth="1"/>
    <col min="6895" max="6895" width="11.42578125" style="1" bestFit="1" customWidth="1"/>
    <col min="6896" max="6896" width="11.42578125" style="1" customWidth="1"/>
    <col min="6897" max="6897" width="20.28515625" style="1" customWidth="1"/>
    <col min="6898" max="6899" width="12.28515625" style="1" customWidth="1"/>
    <col min="6900" max="6901" width="11.85546875" style="1" customWidth="1"/>
    <col min="6902" max="6902" width="15.42578125" style="1" customWidth="1"/>
    <col min="6903" max="6903" width="12.5703125" style="1" bestFit="1" customWidth="1"/>
    <col min="6904" max="6904" width="12.28515625" style="1" bestFit="1" customWidth="1"/>
    <col min="6905" max="6906" width="12.5703125" style="1" customWidth="1"/>
    <col min="6907" max="6913" width="0" style="1" hidden="1" customWidth="1"/>
    <col min="6914" max="6917" width="9.140625" style="1"/>
    <col min="6918" max="6918" width="14" style="1" customWidth="1"/>
    <col min="6919" max="7134" width="9.140625" style="1"/>
    <col min="7135" max="7135" width="37.140625" style="1" bestFit="1" customWidth="1"/>
    <col min="7136" max="7136" width="4.85546875" style="1" bestFit="1" customWidth="1"/>
    <col min="7137" max="7137" width="10.140625" style="1" customWidth="1"/>
    <col min="7138" max="7138" width="12" style="1" customWidth="1"/>
    <col min="7139" max="7139" width="10.85546875" style="1" bestFit="1" customWidth="1"/>
    <col min="7140" max="7140" width="10.140625" style="1" customWidth="1"/>
    <col min="7141" max="7142" width="14" style="1" customWidth="1"/>
    <col min="7143" max="7144" width="10.140625" style="1" customWidth="1"/>
    <col min="7145" max="7145" width="10.7109375" style="1" bestFit="1" customWidth="1"/>
    <col min="7146" max="7146" width="12.42578125" style="1" customWidth="1"/>
    <col min="7147" max="7147" width="12.85546875" style="1" bestFit="1" customWidth="1"/>
    <col min="7148" max="7148" width="14" style="1" customWidth="1"/>
    <col min="7149" max="7149" width="12.7109375" style="1" bestFit="1" customWidth="1"/>
    <col min="7150" max="7150" width="9.5703125" style="1" bestFit="1" customWidth="1"/>
    <col min="7151" max="7151" width="11.42578125" style="1" bestFit="1" customWidth="1"/>
    <col min="7152" max="7152" width="11.42578125" style="1" customWidth="1"/>
    <col min="7153" max="7153" width="20.28515625" style="1" customWidth="1"/>
    <col min="7154" max="7155" width="12.28515625" style="1" customWidth="1"/>
    <col min="7156" max="7157" width="11.85546875" style="1" customWidth="1"/>
    <col min="7158" max="7158" width="15.42578125" style="1" customWidth="1"/>
    <col min="7159" max="7159" width="12.5703125" style="1" bestFit="1" customWidth="1"/>
    <col min="7160" max="7160" width="12.28515625" style="1" bestFit="1" customWidth="1"/>
    <col min="7161" max="7162" width="12.5703125" style="1" customWidth="1"/>
    <col min="7163" max="7169" width="0" style="1" hidden="1" customWidth="1"/>
    <col min="7170" max="7173" width="9.140625" style="1"/>
    <col min="7174" max="7174" width="14" style="1" customWidth="1"/>
    <col min="7175" max="7390" width="9.140625" style="1"/>
    <col min="7391" max="7391" width="37.140625" style="1" bestFit="1" customWidth="1"/>
    <col min="7392" max="7392" width="4.85546875" style="1" bestFit="1" customWidth="1"/>
    <col min="7393" max="7393" width="10.140625" style="1" customWidth="1"/>
    <col min="7394" max="7394" width="12" style="1" customWidth="1"/>
    <col min="7395" max="7395" width="10.85546875" style="1" bestFit="1" customWidth="1"/>
    <col min="7396" max="7396" width="10.140625" style="1" customWidth="1"/>
    <col min="7397" max="7398" width="14" style="1" customWidth="1"/>
    <col min="7399" max="7400" width="10.140625" style="1" customWidth="1"/>
    <col min="7401" max="7401" width="10.7109375" style="1" bestFit="1" customWidth="1"/>
    <col min="7402" max="7402" width="12.42578125" style="1" customWidth="1"/>
    <col min="7403" max="7403" width="12.85546875" style="1" bestFit="1" customWidth="1"/>
    <col min="7404" max="7404" width="14" style="1" customWidth="1"/>
    <col min="7405" max="7405" width="12.7109375" style="1" bestFit="1" customWidth="1"/>
    <col min="7406" max="7406" width="9.5703125" style="1" bestFit="1" customWidth="1"/>
    <col min="7407" max="7407" width="11.42578125" style="1" bestFit="1" customWidth="1"/>
    <col min="7408" max="7408" width="11.42578125" style="1" customWidth="1"/>
    <col min="7409" max="7409" width="20.28515625" style="1" customWidth="1"/>
    <col min="7410" max="7411" width="12.28515625" style="1" customWidth="1"/>
    <col min="7412" max="7413" width="11.85546875" style="1" customWidth="1"/>
    <col min="7414" max="7414" width="15.42578125" style="1" customWidth="1"/>
    <col min="7415" max="7415" width="12.5703125" style="1" bestFit="1" customWidth="1"/>
    <col min="7416" max="7416" width="12.28515625" style="1" bestFit="1" customWidth="1"/>
    <col min="7417" max="7418" width="12.5703125" style="1" customWidth="1"/>
    <col min="7419" max="7425" width="0" style="1" hidden="1" customWidth="1"/>
    <col min="7426" max="7429" width="9.140625" style="1"/>
    <col min="7430" max="7430" width="14" style="1" customWidth="1"/>
    <col min="7431" max="7646" width="9.140625" style="1"/>
    <col min="7647" max="7647" width="37.140625" style="1" bestFit="1" customWidth="1"/>
    <col min="7648" max="7648" width="4.85546875" style="1" bestFit="1" customWidth="1"/>
    <col min="7649" max="7649" width="10.140625" style="1" customWidth="1"/>
    <col min="7650" max="7650" width="12" style="1" customWidth="1"/>
    <col min="7651" max="7651" width="10.85546875" style="1" bestFit="1" customWidth="1"/>
    <col min="7652" max="7652" width="10.140625" style="1" customWidth="1"/>
    <col min="7653" max="7654" width="14" style="1" customWidth="1"/>
    <col min="7655" max="7656" width="10.140625" style="1" customWidth="1"/>
    <col min="7657" max="7657" width="10.7109375" style="1" bestFit="1" customWidth="1"/>
    <col min="7658" max="7658" width="12.42578125" style="1" customWidth="1"/>
    <col min="7659" max="7659" width="12.85546875" style="1" bestFit="1" customWidth="1"/>
    <col min="7660" max="7660" width="14" style="1" customWidth="1"/>
    <col min="7661" max="7661" width="12.7109375" style="1" bestFit="1" customWidth="1"/>
    <col min="7662" max="7662" width="9.5703125" style="1" bestFit="1" customWidth="1"/>
    <col min="7663" max="7663" width="11.42578125" style="1" bestFit="1" customWidth="1"/>
    <col min="7664" max="7664" width="11.42578125" style="1" customWidth="1"/>
    <col min="7665" max="7665" width="20.28515625" style="1" customWidth="1"/>
    <col min="7666" max="7667" width="12.28515625" style="1" customWidth="1"/>
    <col min="7668" max="7669" width="11.85546875" style="1" customWidth="1"/>
    <col min="7670" max="7670" width="15.42578125" style="1" customWidth="1"/>
    <col min="7671" max="7671" width="12.5703125" style="1" bestFit="1" customWidth="1"/>
    <col min="7672" max="7672" width="12.28515625" style="1" bestFit="1" customWidth="1"/>
    <col min="7673" max="7674" width="12.5703125" style="1" customWidth="1"/>
    <col min="7675" max="7681" width="0" style="1" hidden="1" customWidth="1"/>
    <col min="7682" max="7685" width="9.140625" style="1"/>
    <col min="7686" max="7686" width="14" style="1" customWidth="1"/>
    <col min="7687" max="7902" width="9.140625" style="1"/>
    <col min="7903" max="7903" width="37.140625" style="1" bestFit="1" customWidth="1"/>
    <col min="7904" max="7904" width="4.85546875" style="1" bestFit="1" customWidth="1"/>
    <col min="7905" max="7905" width="10.140625" style="1" customWidth="1"/>
    <col min="7906" max="7906" width="12" style="1" customWidth="1"/>
    <col min="7907" max="7907" width="10.85546875" style="1" bestFit="1" customWidth="1"/>
    <col min="7908" max="7908" width="10.140625" style="1" customWidth="1"/>
    <col min="7909" max="7910" width="14" style="1" customWidth="1"/>
    <col min="7911" max="7912" width="10.140625" style="1" customWidth="1"/>
    <col min="7913" max="7913" width="10.7109375" style="1" bestFit="1" customWidth="1"/>
    <col min="7914" max="7914" width="12.42578125" style="1" customWidth="1"/>
    <col min="7915" max="7915" width="12.85546875" style="1" bestFit="1" customWidth="1"/>
    <col min="7916" max="7916" width="14" style="1" customWidth="1"/>
    <col min="7917" max="7917" width="12.7109375" style="1" bestFit="1" customWidth="1"/>
    <col min="7918" max="7918" width="9.5703125" style="1" bestFit="1" customWidth="1"/>
    <col min="7919" max="7919" width="11.42578125" style="1" bestFit="1" customWidth="1"/>
    <col min="7920" max="7920" width="11.42578125" style="1" customWidth="1"/>
    <col min="7921" max="7921" width="20.28515625" style="1" customWidth="1"/>
    <col min="7922" max="7923" width="12.28515625" style="1" customWidth="1"/>
    <col min="7924" max="7925" width="11.85546875" style="1" customWidth="1"/>
    <col min="7926" max="7926" width="15.42578125" style="1" customWidth="1"/>
    <col min="7927" max="7927" width="12.5703125" style="1" bestFit="1" customWidth="1"/>
    <col min="7928" max="7928" width="12.28515625" style="1" bestFit="1" customWidth="1"/>
    <col min="7929" max="7930" width="12.5703125" style="1" customWidth="1"/>
    <col min="7931" max="7937" width="0" style="1" hidden="1" customWidth="1"/>
    <col min="7938" max="7941" width="9.140625" style="1"/>
    <col min="7942" max="7942" width="14" style="1" customWidth="1"/>
    <col min="7943" max="8158" width="9.140625" style="1"/>
    <col min="8159" max="8159" width="37.140625" style="1" bestFit="1" customWidth="1"/>
    <col min="8160" max="8160" width="4.85546875" style="1" bestFit="1" customWidth="1"/>
    <col min="8161" max="8161" width="10.140625" style="1" customWidth="1"/>
    <col min="8162" max="8162" width="12" style="1" customWidth="1"/>
    <col min="8163" max="8163" width="10.85546875" style="1" bestFit="1" customWidth="1"/>
    <col min="8164" max="8164" width="10.140625" style="1" customWidth="1"/>
    <col min="8165" max="8166" width="14" style="1" customWidth="1"/>
    <col min="8167" max="8168" width="10.140625" style="1" customWidth="1"/>
    <col min="8169" max="8169" width="10.7109375" style="1" bestFit="1" customWidth="1"/>
    <col min="8170" max="8170" width="12.42578125" style="1" customWidth="1"/>
    <col min="8171" max="8171" width="12.85546875" style="1" bestFit="1" customWidth="1"/>
    <col min="8172" max="8172" width="14" style="1" customWidth="1"/>
    <col min="8173" max="8173" width="12.7109375" style="1" bestFit="1" customWidth="1"/>
    <col min="8174" max="8174" width="9.5703125" style="1" bestFit="1" customWidth="1"/>
    <col min="8175" max="8175" width="11.42578125" style="1" bestFit="1" customWidth="1"/>
    <col min="8176" max="8176" width="11.42578125" style="1" customWidth="1"/>
    <col min="8177" max="8177" width="20.28515625" style="1" customWidth="1"/>
    <col min="8178" max="8179" width="12.28515625" style="1" customWidth="1"/>
    <col min="8180" max="8181" width="11.85546875" style="1" customWidth="1"/>
    <col min="8182" max="8182" width="15.42578125" style="1" customWidth="1"/>
    <col min="8183" max="8183" width="12.5703125" style="1" bestFit="1" customWidth="1"/>
    <col min="8184" max="8184" width="12.28515625" style="1" bestFit="1" customWidth="1"/>
    <col min="8185" max="8186" width="12.5703125" style="1" customWidth="1"/>
    <col min="8187" max="8193" width="0" style="1" hidden="1" customWidth="1"/>
    <col min="8194" max="8197" width="9.140625" style="1"/>
    <col min="8198" max="8198" width="14" style="1" customWidth="1"/>
    <col min="8199" max="8414" width="9.140625" style="1"/>
    <col min="8415" max="8415" width="37.140625" style="1" bestFit="1" customWidth="1"/>
    <col min="8416" max="8416" width="4.85546875" style="1" bestFit="1" customWidth="1"/>
    <col min="8417" max="8417" width="10.140625" style="1" customWidth="1"/>
    <col min="8418" max="8418" width="12" style="1" customWidth="1"/>
    <col min="8419" max="8419" width="10.85546875" style="1" bestFit="1" customWidth="1"/>
    <col min="8420" max="8420" width="10.140625" style="1" customWidth="1"/>
    <col min="8421" max="8422" width="14" style="1" customWidth="1"/>
    <col min="8423" max="8424" width="10.140625" style="1" customWidth="1"/>
    <col min="8425" max="8425" width="10.7109375" style="1" bestFit="1" customWidth="1"/>
    <col min="8426" max="8426" width="12.42578125" style="1" customWidth="1"/>
    <col min="8427" max="8427" width="12.85546875" style="1" bestFit="1" customWidth="1"/>
    <col min="8428" max="8428" width="14" style="1" customWidth="1"/>
    <col min="8429" max="8429" width="12.7109375" style="1" bestFit="1" customWidth="1"/>
    <col min="8430" max="8430" width="9.5703125" style="1" bestFit="1" customWidth="1"/>
    <col min="8431" max="8431" width="11.42578125" style="1" bestFit="1" customWidth="1"/>
    <col min="8432" max="8432" width="11.42578125" style="1" customWidth="1"/>
    <col min="8433" max="8433" width="20.28515625" style="1" customWidth="1"/>
    <col min="8434" max="8435" width="12.28515625" style="1" customWidth="1"/>
    <col min="8436" max="8437" width="11.85546875" style="1" customWidth="1"/>
    <col min="8438" max="8438" width="15.42578125" style="1" customWidth="1"/>
    <col min="8439" max="8439" width="12.5703125" style="1" bestFit="1" customWidth="1"/>
    <col min="8440" max="8440" width="12.28515625" style="1" bestFit="1" customWidth="1"/>
    <col min="8441" max="8442" width="12.5703125" style="1" customWidth="1"/>
    <col min="8443" max="8449" width="0" style="1" hidden="1" customWidth="1"/>
    <col min="8450" max="8453" width="9.140625" style="1"/>
    <col min="8454" max="8454" width="14" style="1" customWidth="1"/>
    <col min="8455" max="8670" width="9.140625" style="1"/>
    <col min="8671" max="8671" width="37.140625" style="1" bestFit="1" customWidth="1"/>
    <col min="8672" max="8672" width="4.85546875" style="1" bestFit="1" customWidth="1"/>
    <col min="8673" max="8673" width="10.140625" style="1" customWidth="1"/>
    <col min="8674" max="8674" width="12" style="1" customWidth="1"/>
    <col min="8675" max="8675" width="10.85546875" style="1" bestFit="1" customWidth="1"/>
    <col min="8676" max="8676" width="10.140625" style="1" customWidth="1"/>
    <col min="8677" max="8678" width="14" style="1" customWidth="1"/>
    <col min="8679" max="8680" width="10.140625" style="1" customWidth="1"/>
    <col min="8681" max="8681" width="10.7109375" style="1" bestFit="1" customWidth="1"/>
    <col min="8682" max="8682" width="12.42578125" style="1" customWidth="1"/>
    <col min="8683" max="8683" width="12.85546875" style="1" bestFit="1" customWidth="1"/>
    <col min="8684" max="8684" width="14" style="1" customWidth="1"/>
    <col min="8685" max="8685" width="12.7109375" style="1" bestFit="1" customWidth="1"/>
    <col min="8686" max="8686" width="9.5703125" style="1" bestFit="1" customWidth="1"/>
    <col min="8687" max="8687" width="11.42578125" style="1" bestFit="1" customWidth="1"/>
    <col min="8688" max="8688" width="11.42578125" style="1" customWidth="1"/>
    <col min="8689" max="8689" width="20.28515625" style="1" customWidth="1"/>
    <col min="8690" max="8691" width="12.28515625" style="1" customWidth="1"/>
    <col min="8692" max="8693" width="11.85546875" style="1" customWidth="1"/>
    <col min="8694" max="8694" width="15.42578125" style="1" customWidth="1"/>
    <col min="8695" max="8695" width="12.5703125" style="1" bestFit="1" customWidth="1"/>
    <col min="8696" max="8696" width="12.28515625" style="1" bestFit="1" customWidth="1"/>
    <col min="8697" max="8698" width="12.5703125" style="1" customWidth="1"/>
    <col min="8699" max="8705" width="0" style="1" hidden="1" customWidth="1"/>
    <col min="8706" max="8709" width="9.140625" style="1"/>
    <col min="8710" max="8710" width="14" style="1" customWidth="1"/>
    <col min="8711" max="8926" width="9.140625" style="1"/>
    <col min="8927" max="8927" width="37.140625" style="1" bestFit="1" customWidth="1"/>
    <col min="8928" max="8928" width="4.85546875" style="1" bestFit="1" customWidth="1"/>
    <col min="8929" max="8929" width="10.140625" style="1" customWidth="1"/>
    <col min="8930" max="8930" width="12" style="1" customWidth="1"/>
    <col min="8931" max="8931" width="10.85546875" style="1" bestFit="1" customWidth="1"/>
    <col min="8932" max="8932" width="10.140625" style="1" customWidth="1"/>
    <col min="8933" max="8934" width="14" style="1" customWidth="1"/>
    <col min="8935" max="8936" width="10.140625" style="1" customWidth="1"/>
    <col min="8937" max="8937" width="10.7109375" style="1" bestFit="1" customWidth="1"/>
    <col min="8938" max="8938" width="12.42578125" style="1" customWidth="1"/>
    <col min="8939" max="8939" width="12.85546875" style="1" bestFit="1" customWidth="1"/>
    <col min="8940" max="8940" width="14" style="1" customWidth="1"/>
    <col min="8941" max="8941" width="12.7109375" style="1" bestFit="1" customWidth="1"/>
    <col min="8942" max="8942" width="9.5703125" style="1" bestFit="1" customWidth="1"/>
    <col min="8943" max="8943" width="11.42578125" style="1" bestFit="1" customWidth="1"/>
    <col min="8944" max="8944" width="11.42578125" style="1" customWidth="1"/>
    <col min="8945" max="8945" width="20.28515625" style="1" customWidth="1"/>
    <col min="8946" max="8947" width="12.28515625" style="1" customWidth="1"/>
    <col min="8948" max="8949" width="11.85546875" style="1" customWidth="1"/>
    <col min="8950" max="8950" width="15.42578125" style="1" customWidth="1"/>
    <col min="8951" max="8951" width="12.5703125" style="1" bestFit="1" customWidth="1"/>
    <col min="8952" max="8952" width="12.28515625" style="1" bestFit="1" customWidth="1"/>
    <col min="8953" max="8954" width="12.5703125" style="1" customWidth="1"/>
    <col min="8955" max="8961" width="0" style="1" hidden="1" customWidth="1"/>
    <col min="8962" max="8965" width="9.140625" style="1"/>
    <col min="8966" max="8966" width="14" style="1" customWidth="1"/>
    <col min="8967" max="9182" width="9.140625" style="1"/>
    <col min="9183" max="9183" width="37.140625" style="1" bestFit="1" customWidth="1"/>
    <col min="9184" max="9184" width="4.85546875" style="1" bestFit="1" customWidth="1"/>
    <col min="9185" max="9185" width="10.140625" style="1" customWidth="1"/>
    <col min="9186" max="9186" width="12" style="1" customWidth="1"/>
    <col min="9187" max="9187" width="10.85546875" style="1" bestFit="1" customWidth="1"/>
    <col min="9188" max="9188" width="10.140625" style="1" customWidth="1"/>
    <col min="9189" max="9190" width="14" style="1" customWidth="1"/>
    <col min="9191" max="9192" width="10.140625" style="1" customWidth="1"/>
    <col min="9193" max="9193" width="10.7109375" style="1" bestFit="1" customWidth="1"/>
    <col min="9194" max="9194" width="12.42578125" style="1" customWidth="1"/>
    <col min="9195" max="9195" width="12.85546875" style="1" bestFit="1" customWidth="1"/>
    <col min="9196" max="9196" width="14" style="1" customWidth="1"/>
    <col min="9197" max="9197" width="12.7109375" style="1" bestFit="1" customWidth="1"/>
    <col min="9198" max="9198" width="9.5703125" style="1" bestFit="1" customWidth="1"/>
    <col min="9199" max="9199" width="11.42578125" style="1" bestFit="1" customWidth="1"/>
    <col min="9200" max="9200" width="11.42578125" style="1" customWidth="1"/>
    <col min="9201" max="9201" width="20.28515625" style="1" customWidth="1"/>
    <col min="9202" max="9203" width="12.28515625" style="1" customWidth="1"/>
    <col min="9204" max="9205" width="11.85546875" style="1" customWidth="1"/>
    <col min="9206" max="9206" width="15.42578125" style="1" customWidth="1"/>
    <col min="9207" max="9207" width="12.5703125" style="1" bestFit="1" customWidth="1"/>
    <col min="9208" max="9208" width="12.28515625" style="1" bestFit="1" customWidth="1"/>
    <col min="9209" max="9210" width="12.5703125" style="1" customWidth="1"/>
    <col min="9211" max="9217" width="0" style="1" hidden="1" customWidth="1"/>
    <col min="9218" max="9221" width="9.140625" style="1"/>
    <col min="9222" max="9222" width="14" style="1" customWidth="1"/>
    <col min="9223" max="9438" width="9.140625" style="1"/>
    <col min="9439" max="9439" width="37.140625" style="1" bestFit="1" customWidth="1"/>
    <col min="9440" max="9440" width="4.85546875" style="1" bestFit="1" customWidth="1"/>
    <col min="9441" max="9441" width="10.140625" style="1" customWidth="1"/>
    <col min="9442" max="9442" width="12" style="1" customWidth="1"/>
    <col min="9443" max="9443" width="10.85546875" style="1" bestFit="1" customWidth="1"/>
    <col min="9444" max="9444" width="10.140625" style="1" customWidth="1"/>
    <col min="9445" max="9446" width="14" style="1" customWidth="1"/>
    <col min="9447" max="9448" width="10.140625" style="1" customWidth="1"/>
    <col min="9449" max="9449" width="10.7109375" style="1" bestFit="1" customWidth="1"/>
    <col min="9450" max="9450" width="12.42578125" style="1" customWidth="1"/>
    <col min="9451" max="9451" width="12.85546875" style="1" bestFit="1" customWidth="1"/>
    <col min="9452" max="9452" width="14" style="1" customWidth="1"/>
    <col min="9453" max="9453" width="12.7109375" style="1" bestFit="1" customWidth="1"/>
    <col min="9454" max="9454" width="9.5703125" style="1" bestFit="1" customWidth="1"/>
    <col min="9455" max="9455" width="11.42578125" style="1" bestFit="1" customWidth="1"/>
    <col min="9456" max="9456" width="11.42578125" style="1" customWidth="1"/>
    <col min="9457" max="9457" width="20.28515625" style="1" customWidth="1"/>
    <col min="9458" max="9459" width="12.28515625" style="1" customWidth="1"/>
    <col min="9460" max="9461" width="11.85546875" style="1" customWidth="1"/>
    <col min="9462" max="9462" width="15.42578125" style="1" customWidth="1"/>
    <col min="9463" max="9463" width="12.5703125" style="1" bestFit="1" customWidth="1"/>
    <col min="9464" max="9464" width="12.28515625" style="1" bestFit="1" customWidth="1"/>
    <col min="9465" max="9466" width="12.5703125" style="1" customWidth="1"/>
    <col min="9467" max="9473" width="0" style="1" hidden="1" customWidth="1"/>
    <col min="9474" max="9477" width="9.140625" style="1"/>
    <col min="9478" max="9478" width="14" style="1" customWidth="1"/>
    <col min="9479" max="9694" width="9.140625" style="1"/>
    <col min="9695" max="9695" width="37.140625" style="1" bestFit="1" customWidth="1"/>
    <col min="9696" max="9696" width="4.85546875" style="1" bestFit="1" customWidth="1"/>
    <col min="9697" max="9697" width="10.140625" style="1" customWidth="1"/>
    <col min="9698" max="9698" width="12" style="1" customWidth="1"/>
    <col min="9699" max="9699" width="10.85546875" style="1" bestFit="1" customWidth="1"/>
    <col min="9700" max="9700" width="10.140625" style="1" customWidth="1"/>
    <col min="9701" max="9702" width="14" style="1" customWidth="1"/>
    <col min="9703" max="9704" width="10.140625" style="1" customWidth="1"/>
    <col min="9705" max="9705" width="10.7109375" style="1" bestFit="1" customWidth="1"/>
    <col min="9706" max="9706" width="12.42578125" style="1" customWidth="1"/>
    <col min="9707" max="9707" width="12.85546875" style="1" bestFit="1" customWidth="1"/>
    <col min="9708" max="9708" width="14" style="1" customWidth="1"/>
    <col min="9709" max="9709" width="12.7109375" style="1" bestFit="1" customWidth="1"/>
    <col min="9710" max="9710" width="9.5703125" style="1" bestFit="1" customWidth="1"/>
    <col min="9711" max="9711" width="11.42578125" style="1" bestFit="1" customWidth="1"/>
    <col min="9712" max="9712" width="11.42578125" style="1" customWidth="1"/>
    <col min="9713" max="9713" width="20.28515625" style="1" customWidth="1"/>
    <col min="9714" max="9715" width="12.28515625" style="1" customWidth="1"/>
    <col min="9716" max="9717" width="11.85546875" style="1" customWidth="1"/>
    <col min="9718" max="9718" width="15.42578125" style="1" customWidth="1"/>
    <col min="9719" max="9719" width="12.5703125" style="1" bestFit="1" customWidth="1"/>
    <col min="9720" max="9720" width="12.28515625" style="1" bestFit="1" customWidth="1"/>
    <col min="9721" max="9722" width="12.5703125" style="1" customWidth="1"/>
    <col min="9723" max="9729" width="0" style="1" hidden="1" customWidth="1"/>
    <col min="9730" max="9733" width="9.140625" style="1"/>
    <col min="9734" max="9734" width="14" style="1" customWidth="1"/>
    <col min="9735" max="9950" width="9.140625" style="1"/>
    <col min="9951" max="9951" width="37.140625" style="1" bestFit="1" customWidth="1"/>
    <col min="9952" max="9952" width="4.85546875" style="1" bestFit="1" customWidth="1"/>
    <col min="9953" max="9953" width="10.140625" style="1" customWidth="1"/>
    <col min="9954" max="9954" width="12" style="1" customWidth="1"/>
    <col min="9955" max="9955" width="10.85546875" style="1" bestFit="1" customWidth="1"/>
    <col min="9956" max="9956" width="10.140625" style="1" customWidth="1"/>
    <col min="9957" max="9958" width="14" style="1" customWidth="1"/>
    <col min="9959" max="9960" width="10.140625" style="1" customWidth="1"/>
    <col min="9961" max="9961" width="10.7109375" style="1" bestFit="1" customWidth="1"/>
    <col min="9962" max="9962" width="12.42578125" style="1" customWidth="1"/>
    <col min="9963" max="9963" width="12.85546875" style="1" bestFit="1" customWidth="1"/>
    <col min="9964" max="9964" width="14" style="1" customWidth="1"/>
    <col min="9965" max="9965" width="12.7109375" style="1" bestFit="1" customWidth="1"/>
    <col min="9966" max="9966" width="9.5703125" style="1" bestFit="1" customWidth="1"/>
    <col min="9967" max="9967" width="11.42578125" style="1" bestFit="1" customWidth="1"/>
    <col min="9968" max="9968" width="11.42578125" style="1" customWidth="1"/>
    <col min="9969" max="9969" width="20.28515625" style="1" customWidth="1"/>
    <col min="9970" max="9971" width="12.28515625" style="1" customWidth="1"/>
    <col min="9972" max="9973" width="11.85546875" style="1" customWidth="1"/>
    <col min="9974" max="9974" width="15.42578125" style="1" customWidth="1"/>
    <col min="9975" max="9975" width="12.5703125" style="1" bestFit="1" customWidth="1"/>
    <col min="9976" max="9976" width="12.28515625" style="1" bestFit="1" customWidth="1"/>
    <col min="9977" max="9978" width="12.5703125" style="1" customWidth="1"/>
    <col min="9979" max="9985" width="0" style="1" hidden="1" customWidth="1"/>
    <col min="9986" max="9989" width="9.140625" style="1"/>
    <col min="9990" max="9990" width="14" style="1" customWidth="1"/>
    <col min="9991" max="10206" width="9.140625" style="1"/>
    <col min="10207" max="10207" width="37.140625" style="1" bestFit="1" customWidth="1"/>
    <col min="10208" max="10208" width="4.85546875" style="1" bestFit="1" customWidth="1"/>
    <col min="10209" max="10209" width="10.140625" style="1" customWidth="1"/>
    <col min="10210" max="10210" width="12" style="1" customWidth="1"/>
    <col min="10211" max="10211" width="10.85546875" style="1" bestFit="1" customWidth="1"/>
    <col min="10212" max="10212" width="10.140625" style="1" customWidth="1"/>
    <col min="10213" max="10214" width="14" style="1" customWidth="1"/>
    <col min="10215" max="10216" width="10.140625" style="1" customWidth="1"/>
    <col min="10217" max="10217" width="10.7109375" style="1" bestFit="1" customWidth="1"/>
    <col min="10218" max="10218" width="12.42578125" style="1" customWidth="1"/>
    <col min="10219" max="10219" width="12.85546875" style="1" bestFit="1" customWidth="1"/>
    <col min="10220" max="10220" width="14" style="1" customWidth="1"/>
    <col min="10221" max="10221" width="12.7109375" style="1" bestFit="1" customWidth="1"/>
    <col min="10222" max="10222" width="9.5703125" style="1" bestFit="1" customWidth="1"/>
    <col min="10223" max="10223" width="11.42578125" style="1" bestFit="1" customWidth="1"/>
    <col min="10224" max="10224" width="11.42578125" style="1" customWidth="1"/>
    <col min="10225" max="10225" width="20.28515625" style="1" customWidth="1"/>
    <col min="10226" max="10227" width="12.28515625" style="1" customWidth="1"/>
    <col min="10228" max="10229" width="11.85546875" style="1" customWidth="1"/>
    <col min="10230" max="10230" width="15.42578125" style="1" customWidth="1"/>
    <col min="10231" max="10231" width="12.5703125" style="1" bestFit="1" customWidth="1"/>
    <col min="10232" max="10232" width="12.28515625" style="1" bestFit="1" customWidth="1"/>
    <col min="10233" max="10234" width="12.5703125" style="1" customWidth="1"/>
    <col min="10235" max="10241" width="0" style="1" hidden="1" customWidth="1"/>
    <col min="10242" max="10245" width="9.140625" style="1"/>
    <col min="10246" max="10246" width="14" style="1" customWidth="1"/>
    <col min="10247" max="10462" width="9.140625" style="1"/>
    <col min="10463" max="10463" width="37.140625" style="1" bestFit="1" customWidth="1"/>
    <col min="10464" max="10464" width="4.85546875" style="1" bestFit="1" customWidth="1"/>
    <col min="10465" max="10465" width="10.140625" style="1" customWidth="1"/>
    <col min="10466" max="10466" width="12" style="1" customWidth="1"/>
    <col min="10467" max="10467" width="10.85546875" style="1" bestFit="1" customWidth="1"/>
    <col min="10468" max="10468" width="10.140625" style="1" customWidth="1"/>
    <col min="10469" max="10470" width="14" style="1" customWidth="1"/>
    <col min="10471" max="10472" width="10.140625" style="1" customWidth="1"/>
    <col min="10473" max="10473" width="10.7109375" style="1" bestFit="1" customWidth="1"/>
    <col min="10474" max="10474" width="12.42578125" style="1" customWidth="1"/>
    <col min="10475" max="10475" width="12.85546875" style="1" bestFit="1" customWidth="1"/>
    <col min="10476" max="10476" width="14" style="1" customWidth="1"/>
    <col min="10477" max="10477" width="12.7109375" style="1" bestFit="1" customWidth="1"/>
    <col min="10478" max="10478" width="9.5703125" style="1" bestFit="1" customWidth="1"/>
    <col min="10479" max="10479" width="11.42578125" style="1" bestFit="1" customWidth="1"/>
    <col min="10480" max="10480" width="11.42578125" style="1" customWidth="1"/>
    <col min="10481" max="10481" width="20.28515625" style="1" customWidth="1"/>
    <col min="10482" max="10483" width="12.28515625" style="1" customWidth="1"/>
    <col min="10484" max="10485" width="11.85546875" style="1" customWidth="1"/>
    <col min="10486" max="10486" width="15.42578125" style="1" customWidth="1"/>
    <col min="10487" max="10487" width="12.5703125" style="1" bestFit="1" customWidth="1"/>
    <col min="10488" max="10488" width="12.28515625" style="1" bestFit="1" customWidth="1"/>
    <col min="10489" max="10490" width="12.5703125" style="1" customWidth="1"/>
    <col min="10491" max="10497" width="0" style="1" hidden="1" customWidth="1"/>
    <col min="10498" max="10501" width="9.140625" style="1"/>
    <col min="10502" max="10502" width="14" style="1" customWidth="1"/>
    <col min="10503" max="10718" width="9.140625" style="1"/>
    <col min="10719" max="10719" width="37.140625" style="1" bestFit="1" customWidth="1"/>
    <col min="10720" max="10720" width="4.85546875" style="1" bestFit="1" customWidth="1"/>
    <col min="10721" max="10721" width="10.140625" style="1" customWidth="1"/>
    <col min="10722" max="10722" width="12" style="1" customWidth="1"/>
    <col min="10723" max="10723" width="10.85546875" style="1" bestFit="1" customWidth="1"/>
    <col min="10724" max="10724" width="10.140625" style="1" customWidth="1"/>
    <col min="10725" max="10726" width="14" style="1" customWidth="1"/>
    <col min="10727" max="10728" width="10.140625" style="1" customWidth="1"/>
    <col min="10729" max="10729" width="10.7109375" style="1" bestFit="1" customWidth="1"/>
    <col min="10730" max="10730" width="12.42578125" style="1" customWidth="1"/>
    <col min="10731" max="10731" width="12.85546875" style="1" bestFit="1" customWidth="1"/>
    <col min="10732" max="10732" width="14" style="1" customWidth="1"/>
    <col min="10733" max="10733" width="12.7109375" style="1" bestFit="1" customWidth="1"/>
    <col min="10734" max="10734" width="9.5703125" style="1" bestFit="1" customWidth="1"/>
    <col min="10735" max="10735" width="11.42578125" style="1" bestFit="1" customWidth="1"/>
    <col min="10736" max="10736" width="11.42578125" style="1" customWidth="1"/>
    <col min="10737" max="10737" width="20.28515625" style="1" customWidth="1"/>
    <col min="10738" max="10739" width="12.28515625" style="1" customWidth="1"/>
    <col min="10740" max="10741" width="11.85546875" style="1" customWidth="1"/>
    <col min="10742" max="10742" width="15.42578125" style="1" customWidth="1"/>
    <col min="10743" max="10743" width="12.5703125" style="1" bestFit="1" customWidth="1"/>
    <col min="10744" max="10744" width="12.28515625" style="1" bestFit="1" customWidth="1"/>
    <col min="10745" max="10746" width="12.5703125" style="1" customWidth="1"/>
    <col min="10747" max="10753" width="0" style="1" hidden="1" customWidth="1"/>
    <col min="10754" max="10757" width="9.140625" style="1"/>
    <col min="10758" max="10758" width="14" style="1" customWidth="1"/>
    <col min="10759" max="10974" width="9.140625" style="1"/>
    <col min="10975" max="10975" width="37.140625" style="1" bestFit="1" customWidth="1"/>
    <col min="10976" max="10976" width="4.85546875" style="1" bestFit="1" customWidth="1"/>
    <col min="10977" max="10977" width="10.140625" style="1" customWidth="1"/>
    <col min="10978" max="10978" width="12" style="1" customWidth="1"/>
    <col min="10979" max="10979" width="10.85546875" style="1" bestFit="1" customWidth="1"/>
    <col min="10980" max="10980" width="10.140625" style="1" customWidth="1"/>
    <col min="10981" max="10982" width="14" style="1" customWidth="1"/>
    <col min="10983" max="10984" width="10.140625" style="1" customWidth="1"/>
    <col min="10985" max="10985" width="10.7109375" style="1" bestFit="1" customWidth="1"/>
    <col min="10986" max="10986" width="12.42578125" style="1" customWidth="1"/>
    <col min="10987" max="10987" width="12.85546875" style="1" bestFit="1" customWidth="1"/>
    <col min="10988" max="10988" width="14" style="1" customWidth="1"/>
    <col min="10989" max="10989" width="12.7109375" style="1" bestFit="1" customWidth="1"/>
    <col min="10990" max="10990" width="9.5703125" style="1" bestFit="1" customWidth="1"/>
    <col min="10991" max="10991" width="11.42578125" style="1" bestFit="1" customWidth="1"/>
    <col min="10992" max="10992" width="11.42578125" style="1" customWidth="1"/>
    <col min="10993" max="10993" width="20.28515625" style="1" customWidth="1"/>
    <col min="10994" max="10995" width="12.28515625" style="1" customWidth="1"/>
    <col min="10996" max="10997" width="11.85546875" style="1" customWidth="1"/>
    <col min="10998" max="10998" width="15.42578125" style="1" customWidth="1"/>
    <col min="10999" max="10999" width="12.5703125" style="1" bestFit="1" customWidth="1"/>
    <col min="11000" max="11000" width="12.28515625" style="1" bestFit="1" customWidth="1"/>
    <col min="11001" max="11002" width="12.5703125" style="1" customWidth="1"/>
    <col min="11003" max="11009" width="0" style="1" hidden="1" customWidth="1"/>
    <col min="11010" max="11013" width="9.140625" style="1"/>
    <col min="11014" max="11014" width="14" style="1" customWidth="1"/>
    <col min="11015" max="11230" width="9.140625" style="1"/>
    <col min="11231" max="11231" width="37.140625" style="1" bestFit="1" customWidth="1"/>
    <col min="11232" max="11232" width="4.85546875" style="1" bestFit="1" customWidth="1"/>
    <col min="11233" max="11233" width="10.140625" style="1" customWidth="1"/>
    <col min="11234" max="11234" width="12" style="1" customWidth="1"/>
    <col min="11235" max="11235" width="10.85546875" style="1" bestFit="1" customWidth="1"/>
    <col min="11236" max="11236" width="10.140625" style="1" customWidth="1"/>
    <col min="11237" max="11238" width="14" style="1" customWidth="1"/>
    <col min="11239" max="11240" width="10.140625" style="1" customWidth="1"/>
    <col min="11241" max="11241" width="10.7109375" style="1" bestFit="1" customWidth="1"/>
    <col min="11242" max="11242" width="12.42578125" style="1" customWidth="1"/>
    <col min="11243" max="11243" width="12.85546875" style="1" bestFit="1" customWidth="1"/>
    <col min="11244" max="11244" width="14" style="1" customWidth="1"/>
    <col min="11245" max="11245" width="12.7109375" style="1" bestFit="1" customWidth="1"/>
    <col min="11246" max="11246" width="9.5703125" style="1" bestFit="1" customWidth="1"/>
    <col min="11247" max="11247" width="11.42578125" style="1" bestFit="1" customWidth="1"/>
    <col min="11248" max="11248" width="11.42578125" style="1" customWidth="1"/>
    <col min="11249" max="11249" width="20.28515625" style="1" customWidth="1"/>
    <col min="11250" max="11251" width="12.28515625" style="1" customWidth="1"/>
    <col min="11252" max="11253" width="11.85546875" style="1" customWidth="1"/>
    <col min="11254" max="11254" width="15.42578125" style="1" customWidth="1"/>
    <col min="11255" max="11255" width="12.5703125" style="1" bestFit="1" customWidth="1"/>
    <col min="11256" max="11256" width="12.28515625" style="1" bestFit="1" customWidth="1"/>
    <col min="11257" max="11258" width="12.5703125" style="1" customWidth="1"/>
    <col min="11259" max="11265" width="0" style="1" hidden="1" customWidth="1"/>
    <col min="11266" max="11269" width="9.140625" style="1"/>
    <col min="11270" max="11270" width="14" style="1" customWidth="1"/>
    <col min="11271" max="11486" width="9.140625" style="1"/>
    <col min="11487" max="11487" width="37.140625" style="1" bestFit="1" customWidth="1"/>
    <col min="11488" max="11488" width="4.85546875" style="1" bestFit="1" customWidth="1"/>
    <col min="11489" max="11489" width="10.140625" style="1" customWidth="1"/>
    <col min="11490" max="11490" width="12" style="1" customWidth="1"/>
    <col min="11491" max="11491" width="10.85546875" style="1" bestFit="1" customWidth="1"/>
    <col min="11492" max="11492" width="10.140625" style="1" customWidth="1"/>
    <col min="11493" max="11494" width="14" style="1" customWidth="1"/>
    <col min="11495" max="11496" width="10.140625" style="1" customWidth="1"/>
    <col min="11497" max="11497" width="10.7109375" style="1" bestFit="1" customWidth="1"/>
    <col min="11498" max="11498" width="12.42578125" style="1" customWidth="1"/>
    <col min="11499" max="11499" width="12.85546875" style="1" bestFit="1" customWidth="1"/>
    <col min="11500" max="11500" width="14" style="1" customWidth="1"/>
    <col min="11501" max="11501" width="12.7109375" style="1" bestFit="1" customWidth="1"/>
    <col min="11502" max="11502" width="9.5703125" style="1" bestFit="1" customWidth="1"/>
    <col min="11503" max="11503" width="11.42578125" style="1" bestFit="1" customWidth="1"/>
    <col min="11504" max="11504" width="11.42578125" style="1" customWidth="1"/>
    <col min="11505" max="11505" width="20.28515625" style="1" customWidth="1"/>
    <col min="11506" max="11507" width="12.28515625" style="1" customWidth="1"/>
    <col min="11508" max="11509" width="11.85546875" style="1" customWidth="1"/>
    <col min="11510" max="11510" width="15.42578125" style="1" customWidth="1"/>
    <col min="11511" max="11511" width="12.5703125" style="1" bestFit="1" customWidth="1"/>
    <col min="11512" max="11512" width="12.28515625" style="1" bestFit="1" customWidth="1"/>
    <col min="11513" max="11514" width="12.5703125" style="1" customWidth="1"/>
    <col min="11515" max="11521" width="0" style="1" hidden="1" customWidth="1"/>
    <col min="11522" max="11525" width="9.140625" style="1"/>
    <col min="11526" max="11526" width="14" style="1" customWidth="1"/>
    <col min="11527" max="11742" width="9.140625" style="1"/>
    <col min="11743" max="11743" width="37.140625" style="1" bestFit="1" customWidth="1"/>
    <col min="11744" max="11744" width="4.85546875" style="1" bestFit="1" customWidth="1"/>
    <col min="11745" max="11745" width="10.140625" style="1" customWidth="1"/>
    <col min="11746" max="11746" width="12" style="1" customWidth="1"/>
    <col min="11747" max="11747" width="10.85546875" style="1" bestFit="1" customWidth="1"/>
    <col min="11748" max="11748" width="10.140625" style="1" customWidth="1"/>
    <col min="11749" max="11750" width="14" style="1" customWidth="1"/>
    <col min="11751" max="11752" width="10.140625" style="1" customWidth="1"/>
    <col min="11753" max="11753" width="10.7109375" style="1" bestFit="1" customWidth="1"/>
    <col min="11754" max="11754" width="12.42578125" style="1" customWidth="1"/>
    <col min="11755" max="11755" width="12.85546875" style="1" bestFit="1" customWidth="1"/>
    <col min="11756" max="11756" width="14" style="1" customWidth="1"/>
    <col min="11757" max="11757" width="12.7109375" style="1" bestFit="1" customWidth="1"/>
    <col min="11758" max="11758" width="9.5703125" style="1" bestFit="1" customWidth="1"/>
    <col min="11759" max="11759" width="11.42578125" style="1" bestFit="1" customWidth="1"/>
    <col min="11760" max="11760" width="11.42578125" style="1" customWidth="1"/>
    <col min="11761" max="11761" width="20.28515625" style="1" customWidth="1"/>
    <col min="11762" max="11763" width="12.28515625" style="1" customWidth="1"/>
    <col min="11764" max="11765" width="11.85546875" style="1" customWidth="1"/>
    <col min="11766" max="11766" width="15.42578125" style="1" customWidth="1"/>
    <col min="11767" max="11767" width="12.5703125" style="1" bestFit="1" customWidth="1"/>
    <col min="11768" max="11768" width="12.28515625" style="1" bestFit="1" customWidth="1"/>
    <col min="11769" max="11770" width="12.5703125" style="1" customWidth="1"/>
    <col min="11771" max="11777" width="0" style="1" hidden="1" customWidth="1"/>
    <col min="11778" max="11781" width="9.140625" style="1"/>
    <col min="11782" max="11782" width="14" style="1" customWidth="1"/>
    <col min="11783" max="11998" width="9.140625" style="1"/>
    <col min="11999" max="11999" width="37.140625" style="1" bestFit="1" customWidth="1"/>
    <col min="12000" max="12000" width="4.85546875" style="1" bestFit="1" customWidth="1"/>
    <col min="12001" max="12001" width="10.140625" style="1" customWidth="1"/>
    <col min="12002" max="12002" width="12" style="1" customWidth="1"/>
    <col min="12003" max="12003" width="10.85546875" style="1" bestFit="1" customWidth="1"/>
    <col min="12004" max="12004" width="10.140625" style="1" customWidth="1"/>
    <col min="12005" max="12006" width="14" style="1" customWidth="1"/>
    <col min="12007" max="12008" width="10.140625" style="1" customWidth="1"/>
    <col min="12009" max="12009" width="10.7109375" style="1" bestFit="1" customWidth="1"/>
    <col min="12010" max="12010" width="12.42578125" style="1" customWidth="1"/>
    <col min="12011" max="12011" width="12.85546875" style="1" bestFit="1" customWidth="1"/>
    <col min="12012" max="12012" width="14" style="1" customWidth="1"/>
    <col min="12013" max="12013" width="12.7109375" style="1" bestFit="1" customWidth="1"/>
    <col min="12014" max="12014" width="9.5703125" style="1" bestFit="1" customWidth="1"/>
    <col min="12015" max="12015" width="11.42578125" style="1" bestFit="1" customWidth="1"/>
    <col min="12016" max="12016" width="11.42578125" style="1" customWidth="1"/>
    <col min="12017" max="12017" width="20.28515625" style="1" customWidth="1"/>
    <col min="12018" max="12019" width="12.28515625" style="1" customWidth="1"/>
    <col min="12020" max="12021" width="11.85546875" style="1" customWidth="1"/>
    <col min="12022" max="12022" width="15.42578125" style="1" customWidth="1"/>
    <col min="12023" max="12023" width="12.5703125" style="1" bestFit="1" customWidth="1"/>
    <col min="12024" max="12024" width="12.28515625" style="1" bestFit="1" customWidth="1"/>
    <col min="12025" max="12026" width="12.5703125" style="1" customWidth="1"/>
    <col min="12027" max="12033" width="0" style="1" hidden="1" customWidth="1"/>
    <col min="12034" max="12037" width="9.140625" style="1"/>
    <col min="12038" max="12038" width="14" style="1" customWidth="1"/>
    <col min="12039" max="12254" width="9.140625" style="1"/>
    <col min="12255" max="12255" width="37.140625" style="1" bestFit="1" customWidth="1"/>
    <col min="12256" max="12256" width="4.85546875" style="1" bestFit="1" customWidth="1"/>
    <col min="12257" max="12257" width="10.140625" style="1" customWidth="1"/>
    <col min="12258" max="12258" width="12" style="1" customWidth="1"/>
    <col min="12259" max="12259" width="10.85546875" style="1" bestFit="1" customWidth="1"/>
    <col min="12260" max="12260" width="10.140625" style="1" customWidth="1"/>
    <col min="12261" max="12262" width="14" style="1" customWidth="1"/>
    <col min="12263" max="12264" width="10.140625" style="1" customWidth="1"/>
    <col min="12265" max="12265" width="10.7109375" style="1" bestFit="1" customWidth="1"/>
    <col min="12266" max="12266" width="12.42578125" style="1" customWidth="1"/>
    <col min="12267" max="12267" width="12.85546875" style="1" bestFit="1" customWidth="1"/>
    <col min="12268" max="12268" width="14" style="1" customWidth="1"/>
    <col min="12269" max="12269" width="12.7109375" style="1" bestFit="1" customWidth="1"/>
    <col min="12270" max="12270" width="9.5703125" style="1" bestFit="1" customWidth="1"/>
    <col min="12271" max="12271" width="11.42578125" style="1" bestFit="1" customWidth="1"/>
    <col min="12272" max="12272" width="11.42578125" style="1" customWidth="1"/>
    <col min="12273" max="12273" width="20.28515625" style="1" customWidth="1"/>
    <col min="12274" max="12275" width="12.28515625" style="1" customWidth="1"/>
    <col min="12276" max="12277" width="11.85546875" style="1" customWidth="1"/>
    <col min="12278" max="12278" width="15.42578125" style="1" customWidth="1"/>
    <col min="12279" max="12279" width="12.5703125" style="1" bestFit="1" customWidth="1"/>
    <col min="12280" max="12280" width="12.28515625" style="1" bestFit="1" customWidth="1"/>
    <col min="12281" max="12282" width="12.5703125" style="1" customWidth="1"/>
    <col min="12283" max="12289" width="0" style="1" hidden="1" customWidth="1"/>
    <col min="12290" max="12293" width="9.140625" style="1"/>
    <col min="12294" max="12294" width="14" style="1" customWidth="1"/>
    <col min="12295" max="12510" width="9.140625" style="1"/>
    <col min="12511" max="12511" width="37.140625" style="1" bestFit="1" customWidth="1"/>
    <col min="12512" max="12512" width="4.85546875" style="1" bestFit="1" customWidth="1"/>
    <col min="12513" max="12513" width="10.140625" style="1" customWidth="1"/>
    <col min="12514" max="12514" width="12" style="1" customWidth="1"/>
    <col min="12515" max="12515" width="10.85546875" style="1" bestFit="1" customWidth="1"/>
    <col min="12516" max="12516" width="10.140625" style="1" customWidth="1"/>
    <col min="12517" max="12518" width="14" style="1" customWidth="1"/>
    <col min="12519" max="12520" width="10.140625" style="1" customWidth="1"/>
    <col min="12521" max="12521" width="10.7109375" style="1" bestFit="1" customWidth="1"/>
    <col min="12522" max="12522" width="12.42578125" style="1" customWidth="1"/>
    <col min="12523" max="12523" width="12.85546875" style="1" bestFit="1" customWidth="1"/>
    <col min="12524" max="12524" width="14" style="1" customWidth="1"/>
    <col min="12525" max="12525" width="12.7109375" style="1" bestFit="1" customWidth="1"/>
    <col min="12526" max="12526" width="9.5703125" style="1" bestFit="1" customWidth="1"/>
    <col min="12527" max="12527" width="11.42578125" style="1" bestFit="1" customWidth="1"/>
    <col min="12528" max="12528" width="11.42578125" style="1" customWidth="1"/>
    <col min="12529" max="12529" width="20.28515625" style="1" customWidth="1"/>
    <col min="12530" max="12531" width="12.28515625" style="1" customWidth="1"/>
    <col min="12532" max="12533" width="11.85546875" style="1" customWidth="1"/>
    <col min="12534" max="12534" width="15.42578125" style="1" customWidth="1"/>
    <col min="12535" max="12535" width="12.5703125" style="1" bestFit="1" customWidth="1"/>
    <col min="12536" max="12536" width="12.28515625" style="1" bestFit="1" customWidth="1"/>
    <col min="12537" max="12538" width="12.5703125" style="1" customWidth="1"/>
    <col min="12539" max="12545" width="0" style="1" hidden="1" customWidth="1"/>
    <col min="12546" max="12549" width="9.140625" style="1"/>
    <col min="12550" max="12550" width="14" style="1" customWidth="1"/>
    <col min="12551" max="12766" width="9.140625" style="1"/>
    <col min="12767" max="12767" width="37.140625" style="1" bestFit="1" customWidth="1"/>
    <col min="12768" max="12768" width="4.85546875" style="1" bestFit="1" customWidth="1"/>
    <col min="12769" max="12769" width="10.140625" style="1" customWidth="1"/>
    <col min="12770" max="12770" width="12" style="1" customWidth="1"/>
    <col min="12771" max="12771" width="10.85546875" style="1" bestFit="1" customWidth="1"/>
    <col min="12772" max="12772" width="10.140625" style="1" customWidth="1"/>
    <col min="12773" max="12774" width="14" style="1" customWidth="1"/>
    <col min="12775" max="12776" width="10.140625" style="1" customWidth="1"/>
    <col min="12777" max="12777" width="10.7109375" style="1" bestFit="1" customWidth="1"/>
    <col min="12778" max="12778" width="12.42578125" style="1" customWidth="1"/>
    <col min="12779" max="12779" width="12.85546875" style="1" bestFit="1" customWidth="1"/>
    <col min="12780" max="12780" width="14" style="1" customWidth="1"/>
    <col min="12781" max="12781" width="12.7109375" style="1" bestFit="1" customWidth="1"/>
    <col min="12782" max="12782" width="9.5703125" style="1" bestFit="1" customWidth="1"/>
    <col min="12783" max="12783" width="11.42578125" style="1" bestFit="1" customWidth="1"/>
    <col min="12784" max="12784" width="11.42578125" style="1" customWidth="1"/>
    <col min="12785" max="12785" width="20.28515625" style="1" customWidth="1"/>
    <col min="12786" max="12787" width="12.28515625" style="1" customWidth="1"/>
    <col min="12788" max="12789" width="11.85546875" style="1" customWidth="1"/>
    <col min="12790" max="12790" width="15.42578125" style="1" customWidth="1"/>
    <col min="12791" max="12791" width="12.5703125" style="1" bestFit="1" customWidth="1"/>
    <col min="12792" max="12792" width="12.28515625" style="1" bestFit="1" customWidth="1"/>
    <col min="12793" max="12794" width="12.5703125" style="1" customWidth="1"/>
    <col min="12795" max="12801" width="0" style="1" hidden="1" customWidth="1"/>
    <col min="12802" max="12805" width="9.140625" style="1"/>
    <col min="12806" max="12806" width="14" style="1" customWidth="1"/>
    <col min="12807" max="13022" width="9.140625" style="1"/>
    <col min="13023" max="13023" width="37.140625" style="1" bestFit="1" customWidth="1"/>
    <col min="13024" max="13024" width="4.85546875" style="1" bestFit="1" customWidth="1"/>
    <col min="13025" max="13025" width="10.140625" style="1" customWidth="1"/>
    <col min="13026" max="13026" width="12" style="1" customWidth="1"/>
    <col min="13027" max="13027" width="10.85546875" style="1" bestFit="1" customWidth="1"/>
    <col min="13028" max="13028" width="10.140625" style="1" customWidth="1"/>
    <col min="13029" max="13030" width="14" style="1" customWidth="1"/>
    <col min="13031" max="13032" width="10.140625" style="1" customWidth="1"/>
    <col min="13033" max="13033" width="10.7109375" style="1" bestFit="1" customWidth="1"/>
    <col min="13034" max="13034" width="12.42578125" style="1" customWidth="1"/>
    <col min="13035" max="13035" width="12.85546875" style="1" bestFit="1" customWidth="1"/>
    <col min="13036" max="13036" width="14" style="1" customWidth="1"/>
    <col min="13037" max="13037" width="12.7109375" style="1" bestFit="1" customWidth="1"/>
    <col min="13038" max="13038" width="9.5703125" style="1" bestFit="1" customWidth="1"/>
    <col min="13039" max="13039" width="11.42578125" style="1" bestFit="1" customWidth="1"/>
    <col min="13040" max="13040" width="11.42578125" style="1" customWidth="1"/>
    <col min="13041" max="13041" width="20.28515625" style="1" customWidth="1"/>
    <col min="13042" max="13043" width="12.28515625" style="1" customWidth="1"/>
    <col min="13044" max="13045" width="11.85546875" style="1" customWidth="1"/>
    <col min="13046" max="13046" width="15.42578125" style="1" customWidth="1"/>
    <col min="13047" max="13047" width="12.5703125" style="1" bestFit="1" customWidth="1"/>
    <col min="13048" max="13048" width="12.28515625" style="1" bestFit="1" customWidth="1"/>
    <col min="13049" max="13050" width="12.5703125" style="1" customWidth="1"/>
    <col min="13051" max="13057" width="0" style="1" hidden="1" customWidth="1"/>
    <col min="13058" max="13061" width="9.140625" style="1"/>
    <col min="13062" max="13062" width="14" style="1" customWidth="1"/>
    <col min="13063" max="13278" width="9.140625" style="1"/>
    <col min="13279" max="13279" width="37.140625" style="1" bestFit="1" customWidth="1"/>
    <col min="13280" max="13280" width="4.85546875" style="1" bestFit="1" customWidth="1"/>
    <col min="13281" max="13281" width="10.140625" style="1" customWidth="1"/>
    <col min="13282" max="13282" width="12" style="1" customWidth="1"/>
    <col min="13283" max="13283" width="10.85546875" style="1" bestFit="1" customWidth="1"/>
    <col min="13284" max="13284" width="10.140625" style="1" customWidth="1"/>
    <col min="13285" max="13286" width="14" style="1" customWidth="1"/>
    <col min="13287" max="13288" width="10.140625" style="1" customWidth="1"/>
    <col min="13289" max="13289" width="10.7109375" style="1" bestFit="1" customWidth="1"/>
    <col min="13290" max="13290" width="12.42578125" style="1" customWidth="1"/>
    <col min="13291" max="13291" width="12.85546875" style="1" bestFit="1" customWidth="1"/>
    <col min="13292" max="13292" width="14" style="1" customWidth="1"/>
    <col min="13293" max="13293" width="12.7109375" style="1" bestFit="1" customWidth="1"/>
    <col min="13294" max="13294" width="9.5703125" style="1" bestFit="1" customWidth="1"/>
    <col min="13295" max="13295" width="11.42578125" style="1" bestFit="1" customWidth="1"/>
    <col min="13296" max="13296" width="11.42578125" style="1" customWidth="1"/>
    <col min="13297" max="13297" width="20.28515625" style="1" customWidth="1"/>
    <col min="13298" max="13299" width="12.28515625" style="1" customWidth="1"/>
    <col min="13300" max="13301" width="11.85546875" style="1" customWidth="1"/>
    <col min="13302" max="13302" width="15.42578125" style="1" customWidth="1"/>
    <col min="13303" max="13303" width="12.5703125" style="1" bestFit="1" customWidth="1"/>
    <col min="13304" max="13304" width="12.28515625" style="1" bestFit="1" customWidth="1"/>
    <col min="13305" max="13306" width="12.5703125" style="1" customWidth="1"/>
    <col min="13307" max="13313" width="0" style="1" hidden="1" customWidth="1"/>
    <col min="13314" max="13317" width="9.140625" style="1"/>
    <col min="13318" max="13318" width="14" style="1" customWidth="1"/>
    <col min="13319" max="13534" width="9.140625" style="1"/>
    <col min="13535" max="13535" width="37.140625" style="1" bestFit="1" customWidth="1"/>
    <col min="13536" max="13536" width="4.85546875" style="1" bestFit="1" customWidth="1"/>
    <col min="13537" max="13537" width="10.140625" style="1" customWidth="1"/>
    <col min="13538" max="13538" width="12" style="1" customWidth="1"/>
    <col min="13539" max="13539" width="10.85546875" style="1" bestFit="1" customWidth="1"/>
    <col min="13540" max="13540" width="10.140625" style="1" customWidth="1"/>
    <col min="13541" max="13542" width="14" style="1" customWidth="1"/>
    <col min="13543" max="13544" width="10.140625" style="1" customWidth="1"/>
    <col min="13545" max="13545" width="10.7109375" style="1" bestFit="1" customWidth="1"/>
    <col min="13546" max="13546" width="12.42578125" style="1" customWidth="1"/>
    <col min="13547" max="13547" width="12.85546875" style="1" bestFit="1" customWidth="1"/>
    <col min="13548" max="13548" width="14" style="1" customWidth="1"/>
    <col min="13549" max="13549" width="12.7109375" style="1" bestFit="1" customWidth="1"/>
    <col min="13550" max="13550" width="9.5703125" style="1" bestFit="1" customWidth="1"/>
    <col min="13551" max="13551" width="11.42578125" style="1" bestFit="1" customWidth="1"/>
    <col min="13552" max="13552" width="11.42578125" style="1" customWidth="1"/>
    <col min="13553" max="13553" width="20.28515625" style="1" customWidth="1"/>
    <col min="13554" max="13555" width="12.28515625" style="1" customWidth="1"/>
    <col min="13556" max="13557" width="11.85546875" style="1" customWidth="1"/>
    <col min="13558" max="13558" width="15.42578125" style="1" customWidth="1"/>
    <col min="13559" max="13559" width="12.5703125" style="1" bestFit="1" customWidth="1"/>
    <col min="13560" max="13560" width="12.28515625" style="1" bestFit="1" customWidth="1"/>
    <col min="13561" max="13562" width="12.5703125" style="1" customWidth="1"/>
    <col min="13563" max="13569" width="0" style="1" hidden="1" customWidth="1"/>
    <col min="13570" max="13573" width="9.140625" style="1"/>
    <col min="13574" max="13574" width="14" style="1" customWidth="1"/>
    <col min="13575" max="13790" width="9.140625" style="1"/>
    <col min="13791" max="13791" width="37.140625" style="1" bestFit="1" customWidth="1"/>
    <col min="13792" max="13792" width="4.85546875" style="1" bestFit="1" customWidth="1"/>
    <col min="13793" max="13793" width="10.140625" style="1" customWidth="1"/>
    <col min="13794" max="13794" width="12" style="1" customWidth="1"/>
    <col min="13795" max="13795" width="10.85546875" style="1" bestFit="1" customWidth="1"/>
    <col min="13796" max="13796" width="10.140625" style="1" customWidth="1"/>
    <col min="13797" max="13798" width="14" style="1" customWidth="1"/>
    <col min="13799" max="13800" width="10.140625" style="1" customWidth="1"/>
    <col min="13801" max="13801" width="10.7109375" style="1" bestFit="1" customWidth="1"/>
    <col min="13802" max="13802" width="12.42578125" style="1" customWidth="1"/>
    <col min="13803" max="13803" width="12.85546875" style="1" bestFit="1" customWidth="1"/>
    <col min="13804" max="13804" width="14" style="1" customWidth="1"/>
    <col min="13805" max="13805" width="12.7109375" style="1" bestFit="1" customWidth="1"/>
    <col min="13806" max="13806" width="9.5703125" style="1" bestFit="1" customWidth="1"/>
    <col min="13807" max="13807" width="11.42578125" style="1" bestFit="1" customWidth="1"/>
    <col min="13808" max="13808" width="11.42578125" style="1" customWidth="1"/>
    <col min="13809" max="13809" width="20.28515625" style="1" customWidth="1"/>
    <col min="13810" max="13811" width="12.28515625" style="1" customWidth="1"/>
    <col min="13812" max="13813" width="11.85546875" style="1" customWidth="1"/>
    <col min="13814" max="13814" width="15.42578125" style="1" customWidth="1"/>
    <col min="13815" max="13815" width="12.5703125" style="1" bestFit="1" customWidth="1"/>
    <col min="13816" max="13816" width="12.28515625" style="1" bestFit="1" customWidth="1"/>
    <col min="13817" max="13818" width="12.5703125" style="1" customWidth="1"/>
    <col min="13819" max="13825" width="0" style="1" hidden="1" customWidth="1"/>
    <col min="13826" max="13829" width="9.140625" style="1"/>
    <col min="13830" max="13830" width="14" style="1" customWidth="1"/>
    <col min="13831" max="14046" width="9.140625" style="1"/>
    <col min="14047" max="14047" width="37.140625" style="1" bestFit="1" customWidth="1"/>
    <col min="14048" max="14048" width="4.85546875" style="1" bestFit="1" customWidth="1"/>
    <col min="14049" max="14049" width="10.140625" style="1" customWidth="1"/>
    <col min="14050" max="14050" width="12" style="1" customWidth="1"/>
    <col min="14051" max="14051" width="10.85546875" style="1" bestFit="1" customWidth="1"/>
    <col min="14052" max="14052" width="10.140625" style="1" customWidth="1"/>
    <col min="14053" max="14054" width="14" style="1" customWidth="1"/>
    <col min="14055" max="14056" width="10.140625" style="1" customWidth="1"/>
    <col min="14057" max="14057" width="10.7109375" style="1" bestFit="1" customWidth="1"/>
    <col min="14058" max="14058" width="12.42578125" style="1" customWidth="1"/>
    <col min="14059" max="14059" width="12.85546875" style="1" bestFit="1" customWidth="1"/>
    <col min="14060" max="14060" width="14" style="1" customWidth="1"/>
    <col min="14061" max="14061" width="12.7109375" style="1" bestFit="1" customWidth="1"/>
    <col min="14062" max="14062" width="9.5703125" style="1" bestFit="1" customWidth="1"/>
    <col min="14063" max="14063" width="11.42578125" style="1" bestFit="1" customWidth="1"/>
    <col min="14064" max="14064" width="11.42578125" style="1" customWidth="1"/>
    <col min="14065" max="14065" width="20.28515625" style="1" customWidth="1"/>
    <col min="14066" max="14067" width="12.28515625" style="1" customWidth="1"/>
    <col min="14068" max="14069" width="11.85546875" style="1" customWidth="1"/>
    <col min="14070" max="14070" width="15.42578125" style="1" customWidth="1"/>
    <col min="14071" max="14071" width="12.5703125" style="1" bestFit="1" customWidth="1"/>
    <col min="14072" max="14072" width="12.28515625" style="1" bestFit="1" customWidth="1"/>
    <col min="14073" max="14074" width="12.5703125" style="1" customWidth="1"/>
    <col min="14075" max="14081" width="0" style="1" hidden="1" customWidth="1"/>
    <col min="14082" max="14085" width="9.140625" style="1"/>
    <col min="14086" max="14086" width="14" style="1" customWidth="1"/>
    <col min="14087" max="14302" width="9.140625" style="1"/>
    <col min="14303" max="14303" width="37.140625" style="1" bestFit="1" customWidth="1"/>
    <col min="14304" max="14304" width="4.85546875" style="1" bestFit="1" customWidth="1"/>
    <col min="14305" max="14305" width="10.140625" style="1" customWidth="1"/>
    <col min="14306" max="14306" width="12" style="1" customWidth="1"/>
    <col min="14307" max="14307" width="10.85546875" style="1" bestFit="1" customWidth="1"/>
    <col min="14308" max="14308" width="10.140625" style="1" customWidth="1"/>
    <col min="14309" max="14310" width="14" style="1" customWidth="1"/>
    <col min="14311" max="14312" width="10.140625" style="1" customWidth="1"/>
    <col min="14313" max="14313" width="10.7109375" style="1" bestFit="1" customWidth="1"/>
    <col min="14314" max="14314" width="12.42578125" style="1" customWidth="1"/>
    <col min="14315" max="14315" width="12.85546875" style="1" bestFit="1" customWidth="1"/>
    <col min="14316" max="14316" width="14" style="1" customWidth="1"/>
    <col min="14317" max="14317" width="12.7109375" style="1" bestFit="1" customWidth="1"/>
    <col min="14318" max="14318" width="9.5703125" style="1" bestFit="1" customWidth="1"/>
    <col min="14319" max="14319" width="11.42578125" style="1" bestFit="1" customWidth="1"/>
    <col min="14320" max="14320" width="11.42578125" style="1" customWidth="1"/>
    <col min="14321" max="14321" width="20.28515625" style="1" customWidth="1"/>
    <col min="14322" max="14323" width="12.28515625" style="1" customWidth="1"/>
    <col min="14324" max="14325" width="11.85546875" style="1" customWidth="1"/>
    <col min="14326" max="14326" width="15.42578125" style="1" customWidth="1"/>
    <col min="14327" max="14327" width="12.5703125" style="1" bestFit="1" customWidth="1"/>
    <col min="14328" max="14328" width="12.28515625" style="1" bestFit="1" customWidth="1"/>
    <col min="14329" max="14330" width="12.5703125" style="1" customWidth="1"/>
    <col min="14331" max="14337" width="0" style="1" hidden="1" customWidth="1"/>
    <col min="14338" max="14341" width="9.140625" style="1"/>
    <col min="14342" max="14342" width="14" style="1" customWidth="1"/>
    <col min="14343" max="14558" width="9.140625" style="1"/>
    <col min="14559" max="14559" width="37.140625" style="1" bestFit="1" customWidth="1"/>
    <col min="14560" max="14560" width="4.85546875" style="1" bestFit="1" customWidth="1"/>
    <col min="14561" max="14561" width="10.140625" style="1" customWidth="1"/>
    <col min="14562" max="14562" width="12" style="1" customWidth="1"/>
    <col min="14563" max="14563" width="10.85546875" style="1" bestFit="1" customWidth="1"/>
    <col min="14564" max="14564" width="10.140625" style="1" customWidth="1"/>
    <col min="14565" max="14566" width="14" style="1" customWidth="1"/>
    <col min="14567" max="14568" width="10.140625" style="1" customWidth="1"/>
    <col min="14569" max="14569" width="10.7109375" style="1" bestFit="1" customWidth="1"/>
    <col min="14570" max="14570" width="12.42578125" style="1" customWidth="1"/>
    <col min="14571" max="14571" width="12.85546875" style="1" bestFit="1" customWidth="1"/>
    <col min="14572" max="14572" width="14" style="1" customWidth="1"/>
    <col min="14573" max="14573" width="12.7109375" style="1" bestFit="1" customWidth="1"/>
    <col min="14574" max="14574" width="9.5703125" style="1" bestFit="1" customWidth="1"/>
    <col min="14575" max="14575" width="11.42578125" style="1" bestFit="1" customWidth="1"/>
    <col min="14576" max="14576" width="11.42578125" style="1" customWidth="1"/>
    <col min="14577" max="14577" width="20.28515625" style="1" customWidth="1"/>
    <col min="14578" max="14579" width="12.28515625" style="1" customWidth="1"/>
    <col min="14580" max="14581" width="11.85546875" style="1" customWidth="1"/>
    <col min="14582" max="14582" width="15.42578125" style="1" customWidth="1"/>
    <col min="14583" max="14583" width="12.5703125" style="1" bestFit="1" customWidth="1"/>
    <col min="14584" max="14584" width="12.28515625" style="1" bestFit="1" customWidth="1"/>
    <col min="14585" max="14586" width="12.5703125" style="1" customWidth="1"/>
    <col min="14587" max="14593" width="0" style="1" hidden="1" customWidth="1"/>
    <col min="14594" max="14597" width="9.140625" style="1"/>
    <col min="14598" max="14598" width="14" style="1" customWidth="1"/>
    <col min="14599" max="14814" width="9.140625" style="1"/>
    <col min="14815" max="14815" width="37.140625" style="1" bestFit="1" customWidth="1"/>
    <col min="14816" max="14816" width="4.85546875" style="1" bestFit="1" customWidth="1"/>
    <col min="14817" max="14817" width="10.140625" style="1" customWidth="1"/>
    <col min="14818" max="14818" width="12" style="1" customWidth="1"/>
    <col min="14819" max="14819" width="10.85546875" style="1" bestFit="1" customWidth="1"/>
    <col min="14820" max="14820" width="10.140625" style="1" customWidth="1"/>
    <col min="14821" max="14822" width="14" style="1" customWidth="1"/>
    <col min="14823" max="14824" width="10.140625" style="1" customWidth="1"/>
    <col min="14825" max="14825" width="10.7109375" style="1" bestFit="1" customWidth="1"/>
    <col min="14826" max="14826" width="12.42578125" style="1" customWidth="1"/>
    <col min="14827" max="14827" width="12.85546875" style="1" bestFit="1" customWidth="1"/>
    <col min="14828" max="14828" width="14" style="1" customWidth="1"/>
    <col min="14829" max="14829" width="12.7109375" style="1" bestFit="1" customWidth="1"/>
    <col min="14830" max="14830" width="9.5703125" style="1" bestFit="1" customWidth="1"/>
    <col min="14831" max="14831" width="11.42578125" style="1" bestFit="1" customWidth="1"/>
    <col min="14832" max="14832" width="11.42578125" style="1" customWidth="1"/>
    <col min="14833" max="14833" width="20.28515625" style="1" customWidth="1"/>
    <col min="14834" max="14835" width="12.28515625" style="1" customWidth="1"/>
    <col min="14836" max="14837" width="11.85546875" style="1" customWidth="1"/>
    <col min="14838" max="14838" width="15.42578125" style="1" customWidth="1"/>
    <col min="14839" max="14839" width="12.5703125" style="1" bestFit="1" customWidth="1"/>
    <col min="14840" max="14840" width="12.28515625" style="1" bestFit="1" customWidth="1"/>
    <col min="14841" max="14842" width="12.5703125" style="1" customWidth="1"/>
    <col min="14843" max="14849" width="0" style="1" hidden="1" customWidth="1"/>
    <col min="14850" max="14853" width="9.140625" style="1"/>
    <col min="14854" max="14854" width="14" style="1" customWidth="1"/>
    <col min="14855" max="15070" width="9.140625" style="1"/>
    <col min="15071" max="15071" width="37.140625" style="1" bestFit="1" customWidth="1"/>
    <col min="15072" max="15072" width="4.85546875" style="1" bestFit="1" customWidth="1"/>
    <col min="15073" max="15073" width="10.140625" style="1" customWidth="1"/>
    <col min="15074" max="15074" width="12" style="1" customWidth="1"/>
    <col min="15075" max="15075" width="10.85546875" style="1" bestFit="1" customWidth="1"/>
    <col min="15076" max="15076" width="10.140625" style="1" customWidth="1"/>
    <col min="15077" max="15078" width="14" style="1" customWidth="1"/>
    <col min="15079" max="15080" width="10.140625" style="1" customWidth="1"/>
    <col min="15081" max="15081" width="10.7109375" style="1" bestFit="1" customWidth="1"/>
    <col min="15082" max="15082" width="12.42578125" style="1" customWidth="1"/>
    <col min="15083" max="15083" width="12.85546875" style="1" bestFit="1" customWidth="1"/>
    <col min="15084" max="15084" width="14" style="1" customWidth="1"/>
    <col min="15085" max="15085" width="12.7109375" style="1" bestFit="1" customWidth="1"/>
    <col min="15086" max="15086" width="9.5703125" style="1" bestFit="1" customWidth="1"/>
    <col min="15087" max="15087" width="11.42578125" style="1" bestFit="1" customWidth="1"/>
    <col min="15088" max="15088" width="11.42578125" style="1" customWidth="1"/>
    <col min="15089" max="15089" width="20.28515625" style="1" customWidth="1"/>
    <col min="15090" max="15091" width="12.28515625" style="1" customWidth="1"/>
    <col min="15092" max="15093" width="11.85546875" style="1" customWidth="1"/>
    <col min="15094" max="15094" width="15.42578125" style="1" customWidth="1"/>
    <col min="15095" max="15095" width="12.5703125" style="1" bestFit="1" customWidth="1"/>
    <col min="15096" max="15096" width="12.28515625" style="1" bestFit="1" customWidth="1"/>
    <col min="15097" max="15098" width="12.5703125" style="1" customWidth="1"/>
    <col min="15099" max="15105" width="0" style="1" hidden="1" customWidth="1"/>
    <col min="15106" max="15109" width="9.140625" style="1"/>
    <col min="15110" max="15110" width="14" style="1" customWidth="1"/>
    <col min="15111" max="15326" width="9.140625" style="1"/>
    <col min="15327" max="15327" width="37.140625" style="1" bestFit="1" customWidth="1"/>
    <col min="15328" max="15328" width="4.85546875" style="1" bestFit="1" customWidth="1"/>
    <col min="15329" max="15329" width="10.140625" style="1" customWidth="1"/>
    <col min="15330" max="15330" width="12" style="1" customWidth="1"/>
    <col min="15331" max="15331" width="10.85546875" style="1" bestFit="1" customWidth="1"/>
    <col min="15332" max="15332" width="10.140625" style="1" customWidth="1"/>
    <col min="15333" max="15334" width="14" style="1" customWidth="1"/>
    <col min="15335" max="15336" width="10.140625" style="1" customWidth="1"/>
    <col min="15337" max="15337" width="10.7109375" style="1" bestFit="1" customWidth="1"/>
    <col min="15338" max="15338" width="12.42578125" style="1" customWidth="1"/>
    <col min="15339" max="15339" width="12.85546875" style="1" bestFit="1" customWidth="1"/>
    <col min="15340" max="15340" width="14" style="1" customWidth="1"/>
    <col min="15341" max="15341" width="12.7109375" style="1" bestFit="1" customWidth="1"/>
    <col min="15342" max="15342" width="9.5703125" style="1" bestFit="1" customWidth="1"/>
    <col min="15343" max="15343" width="11.42578125" style="1" bestFit="1" customWidth="1"/>
    <col min="15344" max="15344" width="11.42578125" style="1" customWidth="1"/>
    <col min="15345" max="15345" width="20.28515625" style="1" customWidth="1"/>
    <col min="15346" max="15347" width="12.28515625" style="1" customWidth="1"/>
    <col min="15348" max="15349" width="11.85546875" style="1" customWidth="1"/>
    <col min="15350" max="15350" width="15.42578125" style="1" customWidth="1"/>
    <col min="15351" max="15351" width="12.5703125" style="1" bestFit="1" customWidth="1"/>
    <col min="15352" max="15352" width="12.28515625" style="1" bestFit="1" customWidth="1"/>
    <col min="15353" max="15354" width="12.5703125" style="1" customWidth="1"/>
    <col min="15355" max="15361" width="0" style="1" hidden="1" customWidth="1"/>
    <col min="15362" max="15365" width="9.140625" style="1"/>
    <col min="15366" max="15366" width="14" style="1" customWidth="1"/>
    <col min="15367" max="15582" width="9.140625" style="1"/>
    <col min="15583" max="15583" width="37.140625" style="1" bestFit="1" customWidth="1"/>
    <col min="15584" max="15584" width="4.85546875" style="1" bestFit="1" customWidth="1"/>
    <col min="15585" max="15585" width="10.140625" style="1" customWidth="1"/>
    <col min="15586" max="15586" width="12" style="1" customWidth="1"/>
    <col min="15587" max="15587" width="10.85546875" style="1" bestFit="1" customWidth="1"/>
    <col min="15588" max="15588" width="10.140625" style="1" customWidth="1"/>
    <col min="15589" max="15590" width="14" style="1" customWidth="1"/>
    <col min="15591" max="15592" width="10.140625" style="1" customWidth="1"/>
    <col min="15593" max="15593" width="10.7109375" style="1" bestFit="1" customWidth="1"/>
    <col min="15594" max="15594" width="12.42578125" style="1" customWidth="1"/>
    <col min="15595" max="15595" width="12.85546875" style="1" bestFit="1" customWidth="1"/>
    <col min="15596" max="15596" width="14" style="1" customWidth="1"/>
    <col min="15597" max="15597" width="12.7109375" style="1" bestFit="1" customWidth="1"/>
    <col min="15598" max="15598" width="9.5703125" style="1" bestFit="1" customWidth="1"/>
    <col min="15599" max="15599" width="11.42578125" style="1" bestFit="1" customWidth="1"/>
    <col min="15600" max="15600" width="11.42578125" style="1" customWidth="1"/>
    <col min="15601" max="15601" width="20.28515625" style="1" customWidth="1"/>
    <col min="15602" max="15603" width="12.28515625" style="1" customWidth="1"/>
    <col min="15604" max="15605" width="11.85546875" style="1" customWidth="1"/>
    <col min="15606" max="15606" width="15.42578125" style="1" customWidth="1"/>
    <col min="15607" max="15607" width="12.5703125" style="1" bestFit="1" customWidth="1"/>
    <col min="15608" max="15608" width="12.28515625" style="1" bestFit="1" customWidth="1"/>
    <col min="15609" max="15610" width="12.5703125" style="1" customWidth="1"/>
    <col min="15611" max="15617" width="0" style="1" hidden="1" customWidth="1"/>
    <col min="15618" max="15621" width="9.140625" style="1"/>
    <col min="15622" max="15622" width="14" style="1" customWidth="1"/>
    <col min="15623" max="15838" width="9.140625" style="1"/>
    <col min="15839" max="15839" width="37.140625" style="1" bestFit="1" customWidth="1"/>
    <col min="15840" max="15840" width="4.85546875" style="1" bestFit="1" customWidth="1"/>
    <col min="15841" max="15841" width="10.140625" style="1" customWidth="1"/>
    <col min="15842" max="15842" width="12" style="1" customWidth="1"/>
    <col min="15843" max="15843" width="10.85546875" style="1" bestFit="1" customWidth="1"/>
    <col min="15844" max="15844" width="10.140625" style="1" customWidth="1"/>
    <col min="15845" max="15846" width="14" style="1" customWidth="1"/>
    <col min="15847" max="15848" width="10.140625" style="1" customWidth="1"/>
    <col min="15849" max="15849" width="10.7109375" style="1" bestFit="1" customWidth="1"/>
    <col min="15850" max="15850" width="12.42578125" style="1" customWidth="1"/>
    <col min="15851" max="15851" width="12.85546875" style="1" bestFit="1" customWidth="1"/>
    <col min="15852" max="15852" width="14" style="1" customWidth="1"/>
    <col min="15853" max="15853" width="12.7109375" style="1" bestFit="1" customWidth="1"/>
    <col min="15854" max="15854" width="9.5703125" style="1" bestFit="1" customWidth="1"/>
    <col min="15855" max="15855" width="11.42578125" style="1" bestFit="1" customWidth="1"/>
    <col min="15856" max="15856" width="11.42578125" style="1" customWidth="1"/>
    <col min="15857" max="15857" width="20.28515625" style="1" customWidth="1"/>
    <col min="15858" max="15859" width="12.28515625" style="1" customWidth="1"/>
    <col min="15860" max="15861" width="11.85546875" style="1" customWidth="1"/>
    <col min="15862" max="15862" width="15.42578125" style="1" customWidth="1"/>
    <col min="15863" max="15863" width="12.5703125" style="1" bestFit="1" customWidth="1"/>
    <col min="15864" max="15864" width="12.28515625" style="1" bestFit="1" customWidth="1"/>
    <col min="15865" max="15866" width="12.5703125" style="1" customWidth="1"/>
    <col min="15867" max="15873" width="0" style="1" hidden="1" customWidth="1"/>
    <col min="15874" max="15877" width="9.140625" style="1"/>
    <col min="15878" max="15878" width="14" style="1" customWidth="1"/>
    <col min="15879" max="16094" width="9.140625" style="1"/>
    <col min="16095" max="16095" width="37.140625" style="1" bestFit="1" customWidth="1"/>
    <col min="16096" max="16096" width="4.85546875" style="1" bestFit="1" customWidth="1"/>
    <col min="16097" max="16097" width="10.140625" style="1" customWidth="1"/>
    <col min="16098" max="16098" width="12" style="1" customWidth="1"/>
    <col min="16099" max="16099" width="10.85546875" style="1" bestFit="1" customWidth="1"/>
    <col min="16100" max="16100" width="10.140625" style="1" customWidth="1"/>
    <col min="16101" max="16102" width="14" style="1" customWidth="1"/>
    <col min="16103" max="16104" width="10.140625" style="1" customWidth="1"/>
    <col min="16105" max="16105" width="10.7109375" style="1" bestFit="1" customWidth="1"/>
    <col min="16106" max="16106" width="12.42578125" style="1" customWidth="1"/>
    <col min="16107" max="16107" width="12.85546875" style="1" bestFit="1" customWidth="1"/>
    <col min="16108" max="16108" width="14" style="1" customWidth="1"/>
    <col min="16109" max="16109" width="12.7109375" style="1" bestFit="1" customWidth="1"/>
    <col min="16110" max="16110" width="9.5703125" style="1" bestFit="1" customWidth="1"/>
    <col min="16111" max="16111" width="11.42578125" style="1" bestFit="1" customWidth="1"/>
    <col min="16112" max="16112" width="11.42578125" style="1" customWidth="1"/>
    <col min="16113" max="16113" width="20.28515625" style="1" customWidth="1"/>
    <col min="16114" max="16115" width="12.28515625" style="1" customWidth="1"/>
    <col min="16116" max="16117" width="11.85546875" style="1" customWidth="1"/>
    <col min="16118" max="16118" width="15.42578125" style="1" customWidth="1"/>
    <col min="16119" max="16119" width="12.5703125" style="1" bestFit="1" customWidth="1"/>
    <col min="16120" max="16120" width="12.28515625" style="1" bestFit="1" customWidth="1"/>
    <col min="16121" max="16122" width="12.5703125" style="1" customWidth="1"/>
    <col min="16123" max="16129" width="0" style="1" hidden="1" customWidth="1"/>
    <col min="16130" max="16133" width="9.140625" style="1"/>
    <col min="16134" max="16134" width="14" style="1" customWidth="1"/>
    <col min="16135" max="16384" width="9.140625" style="1"/>
  </cols>
  <sheetData>
    <row r="1" spans="1:42" ht="47.25" customHeight="1" x14ac:dyDescent="0.25">
      <c r="A1" s="68" t="s">
        <v>92</v>
      </c>
      <c r="B1" s="69"/>
      <c r="C1" s="70"/>
      <c r="D1" s="71"/>
      <c r="E1" s="71"/>
      <c r="F1" s="71"/>
      <c r="G1" s="72"/>
      <c r="H1" s="72"/>
      <c r="I1" s="72"/>
      <c r="J1" s="71"/>
      <c r="K1" s="71"/>
      <c r="L1" s="71"/>
      <c r="M1" s="71"/>
      <c r="N1" s="71"/>
      <c r="O1" s="71"/>
      <c r="P1" s="71"/>
    </row>
    <row r="2" spans="1:42" ht="21" customHeight="1" thickBot="1" x14ac:dyDescent="0.25">
      <c r="A2" s="73" t="s">
        <v>0</v>
      </c>
      <c r="B2" s="25"/>
      <c r="C2" s="50"/>
      <c r="D2" s="11"/>
      <c r="E2" s="11"/>
      <c r="F2" s="11"/>
      <c r="G2" s="11"/>
      <c r="H2" s="11"/>
      <c r="I2" s="53"/>
      <c r="J2" s="11"/>
      <c r="K2" s="11"/>
      <c r="L2" s="11"/>
      <c r="M2" s="11"/>
      <c r="N2" s="11"/>
      <c r="O2" s="11"/>
      <c r="P2" s="11"/>
      <c r="Q2" s="5"/>
    </row>
    <row r="3" spans="1:42" s="3" customFormat="1" ht="51.75" thickBot="1" x14ac:dyDescent="0.25">
      <c r="A3" s="74" t="s">
        <v>1</v>
      </c>
      <c r="B3" s="8" t="s">
        <v>2</v>
      </c>
      <c r="C3" s="9" t="s">
        <v>3</v>
      </c>
      <c r="D3" s="82" t="s">
        <v>83</v>
      </c>
      <c r="E3" s="82" t="s">
        <v>84</v>
      </c>
      <c r="F3" s="9" t="s">
        <v>4</v>
      </c>
      <c r="G3" s="82" t="s">
        <v>85</v>
      </c>
      <c r="H3" s="82" t="s">
        <v>86</v>
      </c>
      <c r="I3" s="9" t="s">
        <v>5</v>
      </c>
      <c r="J3" s="9" t="s">
        <v>6</v>
      </c>
      <c r="K3" s="9" t="s">
        <v>7</v>
      </c>
      <c r="L3" s="82" t="s">
        <v>87</v>
      </c>
      <c r="M3" s="82" t="s">
        <v>88</v>
      </c>
      <c r="N3" s="82" t="s">
        <v>89</v>
      </c>
      <c r="O3" s="82" t="s">
        <v>90</v>
      </c>
      <c r="P3" s="82" t="s">
        <v>91</v>
      </c>
      <c r="Q3" s="5"/>
      <c r="V3" s="1"/>
    </row>
    <row r="4" spans="1:42" s="5" customFormat="1" ht="12.75" customHeight="1" x14ac:dyDescent="0.2">
      <c r="A4" s="12" t="s">
        <v>8</v>
      </c>
      <c r="B4" s="76" t="s">
        <v>9</v>
      </c>
      <c r="C4" s="16">
        <v>100</v>
      </c>
      <c r="D4" s="77">
        <v>6678.742902</v>
      </c>
      <c r="E4" s="77">
        <v>17448.321887999999</v>
      </c>
      <c r="F4" s="77">
        <v>13789.989659999999</v>
      </c>
      <c r="G4" s="77">
        <v>62102.514523999998</v>
      </c>
      <c r="H4" s="77">
        <v>125181.542894</v>
      </c>
      <c r="I4" s="79">
        <v>24.538481719692893</v>
      </c>
      <c r="J4" s="78">
        <v>0.49609960930000002</v>
      </c>
      <c r="K4" s="77">
        <v>34131.502345000001</v>
      </c>
      <c r="L4" s="77">
        <f>VLOOKUP(A4,'[1]not 26'!$A:$B,2,0)</f>
        <v>62101</v>
      </c>
      <c r="M4" s="77">
        <v>2142</v>
      </c>
      <c r="N4" s="77">
        <v>2484</v>
      </c>
      <c r="O4" s="75"/>
      <c r="P4" s="77">
        <v>528</v>
      </c>
      <c r="V4" s="3"/>
    </row>
    <row r="5" spans="1:42" s="5" customFormat="1" ht="12.75" customHeight="1" x14ac:dyDescent="0.2">
      <c r="A5" s="12" t="s">
        <v>10</v>
      </c>
      <c r="B5" s="76" t="s">
        <v>9</v>
      </c>
      <c r="C5" s="16">
        <v>100</v>
      </c>
      <c r="D5" s="77">
        <v>1093.4159999999999</v>
      </c>
      <c r="E5" s="77">
        <v>198.828</v>
      </c>
      <c r="F5" s="77">
        <v>218</v>
      </c>
      <c r="G5" s="77">
        <v>11070.786</v>
      </c>
      <c r="H5" s="77">
        <v>12904.014999999999</v>
      </c>
      <c r="I5" s="79" t="s">
        <v>11</v>
      </c>
      <c r="J5" s="78">
        <v>0.87576827830000004</v>
      </c>
      <c r="K5" s="77">
        <v>-11393.868</v>
      </c>
      <c r="L5" s="77">
        <f>VLOOKUP(A5,'[1]not 26'!$A:$B,2,0)</f>
        <v>11071</v>
      </c>
      <c r="M5" s="77">
        <v>0</v>
      </c>
      <c r="N5" s="77">
        <v>0</v>
      </c>
      <c r="O5" s="75"/>
      <c r="P5" s="77">
        <v>540</v>
      </c>
    </row>
    <row r="6" spans="1:42" s="5" customFormat="1" ht="25.5" x14ac:dyDescent="0.2">
      <c r="A6" s="12" t="s">
        <v>12</v>
      </c>
      <c r="B6" s="76" t="s">
        <v>13</v>
      </c>
      <c r="C6" s="16">
        <v>100</v>
      </c>
      <c r="D6" s="77">
        <v>1509</v>
      </c>
      <c r="E6" s="77">
        <v>20.058214</v>
      </c>
      <c r="F6" s="77">
        <v>17.006083</v>
      </c>
      <c r="G6" s="77">
        <v>302.97306099999997</v>
      </c>
      <c r="H6" s="77">
        <v>769.00243399999999</v>
      </c>
      <c r="I6" s="79">
        <v>5.7751494731181552</v>
      </c>
      <c r="J6" s="78">
        <v>0.39398192720000003</v>
      </c>
      <c r="K6" s="77">
        <v>278.33288199999998</v>
      </c>
      <c r="L6" s="77">
        <v>303</v>
      </c>
      <c r="M6" s="77">
        <v>0</v>
      </c>
      <c r="N6" s="77">
        <v>0</v>
      </c>
      <c r="O6" s="75"/>
      <c r="P6" s="77">
        <v>506</v>
      </c>
    </row>
    <row r="7" spans="1:42" s="5" customFormat="1" ht="12.75" customHeight="1" x14ac:dyDescent="0.2">
      <c r="A7" s="12" t="s">
        <v>15</v>
      </c>
      <c r="B7" s="76" t="s">
        <v>9</v>
      </c>
      <c r="C7" s="16">
        <v>100</v>
      </c>
      <c r="D7" s="77">
        <v>19784</v>
      </c>
      <c r="E7" s="77">
        <v>437</v>
      </c>
      <c r="F7" s="77">
        <v>356</v>
      </c>
      <c r="G7" s="77">
        <v>7559</v>
      </c>
      <c r="H7" s="77">
        <v>11989</v>
      </c>
      <c r="I7" s="79">
        <v>5.5395627479965768</v>
      </c>
      <c r="J7" s="78">
        <v>0.63049462000000001</v>
      </c>
      <c r="K7" s="77">
        <v>-510</v>
      </c>
      <c r="L7" s="77">
        <f>VLOOKUP(A7,'[1]not 26'!$A:$B,2,0)</f>
        <v>7559</v>
      </c>
      <c r="M7" s="77">
        <v>0</v>
      </c>
      <c r="N7" s="77">
        <v>449</v>
      </c>
      <c r="O7" s="75"/>
      <c r="P7" s="77">
        <v>2729</v>
      </c>
    </row>
    <row r="8" spans="1:42" s="5" customFormat="1" ht="12.75" customHeight="1" x14ac:dyDescent="0.2">
      <c r="A8" s="12" t="s">
        <v>16</v>
      </c>
      <c r="B8" s="76" t="s">
        <v>9</v>
      </c>
      <c r="C8" s="16">
        <v>100</v>
      </c>
      <c r="D8" s="77">
        <v>58.265166000000001</v>
      </c>
      <c r="E8" s="77">
        <v>14.133642999999999</v>
      </c>
      <c r="F8" s="77">
        <v>15.774305999999999</v>
      </c>
      <c r="G8" s="77">
        <v>46.904010999999997</v>
      </c>
      <c r="H8" s="77">
        <v>1792.6250669999999</v>
      </c>
      <c r="I8" s="79">
        <v>40.429462567180572</v>
      </c>
      <c r="J8" s="78">
        <v>2.6164986599999999E-2</v>
      </c>
      <c r="K8" s="77">
        <v>-694.68728099999998</v>
      </c>
      <c r="L8" s="77">
        <f>VLOOKUP(A8,'[1]not 26'!$A:$B,2,0)</f>
        <v>47</v>
      </c>
      <c r="M8" s="77">
        <v>0</v>
      </c>
      <c r="N8" s="77">
        <v>0</v>
      </c>
      <c r="O8" s="75"/>
      <c r="P8" s="77">
        <v>0</v>
      </c>
    </row>
    <row r="9" spans="1:42" ht="12.75" customHeight="1" x14ac:dyDescent="0.2">
      <c r="A9" s="12" t="s">
        <v>17</v>
      </c>
      <c r="B9" s="76" t="s">
        <v>9</v>
      </c>
      <c r="C9" s="16">
        <v>100</v>
      </c>
      <c r="D9" s="77">
        <v>4174.9859999999999</v>
      </c>
      <c r="E9" s="77">
        <v>440.09800000000001</v>
      </c>
      <c r="F9" s="77">
        <v>399.81400000000002</v>
      </c>
      <c r="G9" s="77">
        <v>643.721</v>
      </c>
      <c r="H9" s="77">
        <v>3447.6779999999999</v>
      </c>
      <c r="I9" s="79">
        <v>90.171168113271591</v>
      </c>
      <c r="J9" s="78">
        <v>0.18671146199999999</v>
      </c>
      <c r="K9" s="77">
        <v>1594.3969999999999</v>
      </c>
      <c r="L9" s="77">
        <f>VLOOKUP(A9,'[1]not 26'!$A:$B,2,0)</f>
        <v>644</v>
      </c>
      <c r="M9" s="77">
        <v>0</v>
      </c>
      <c r="N9" s="77" t="s">
        <v>93</v>
      </c>
      <c r="O9" s="75"/>
      <c r="P9" s="77">
        <v>1912</v>
      </c>
      <c r="Q9" s="5"/>
      <c r="V9" s="5"/>
    </row>
    <row r="10" spans="1:42" s="5" customFormat="1" ht="12.75" customHeight="1" x14ac:dyDescent="0.2">
      <c r="A10" s="12" t="s">
        <v>18</v>
      </c>
      <c r="B10" s="76" t="s">
        <v>9</v>
      </c>
      <c r="C10" s="16">
        <v>100</v>
      </c>
      <c r="D10" s="77">
        <v>41.857168000000001</v>
      </c>
      <c r="E10" s="77">
        <v>0.14474699999999999</v>
      </c>
      <c r="F10" s="77">
        <v>0.240124</v>
      </c>
      <c r="G10" s="77">
        <v>39.542368000000003</v>
      </c>
      <c r="H10" s="77">
        <v>157.93256</v>
      </c>
      <c r="I10" s="79" t="s">
        <v>11</v>
      </c>
      <c r="J10" s="78">
        <v>0.25037502080000001</v>
      </c>
      <c r="K10" s="77">
        <v>0</v>
      </c>
      <c r="L10" s="77">
        <v>40</v>
      </c>
      <c r="M10" s="77">
        <v>0</v>
      </c>
      <c r="N10" s="77">
        <v>0</v>
      </c>
      <c r="O10" s="75"/>
      <c r="P10" s="77">
        <v>40</v>
      </c>
      <c r="V10" s="1"/>
    </row>
    <row r="11" spans="1:42" s="5" customFormat="1" ht="12.75" customHeight="1" x14ac:dyDescent="0.2">
      <c r="A11" s="12" t="s">
        <v>20</v>
      </c>
      <c r="B11" s="76" t="s">
        <v>9</v>
      </c>
      <c r="C11" s="16">
        <v>100</v>
      </c>
      <c r="D11" s="77">
        <v>4101.6206229999998</v>
      </c>
      <c r="E11" s="77">
        <v>89.246279999999999</v>
      </c>
      <c r="F11" s="77">
        <v>61</v>
      </c>
      <c r="G11" s="77">
        <v>814</v>
      </c>
      <c r="H11" s="77">
        <v>2634.5769540000001</v>
      </c>
      <c r="I11" s="79">
        <v>7.9464898587550961</v>
      </c>
      <c r="J11" s="78">
        <v>0.3098544272</v>
      </c>
      <c r="K11" s="77">
        <v>190.60898900000001</v>
      </c>
      <c r="L11" s="77">
        <f>VLOOKUP(A11,'[1]not 26'!$A:$B,2,0)</f>
        <v>814</v>
      </c>
      <c r="M11" s="77">
        <v>0</v>
      </c>
      <c r="N11" s="77">
        <v>0</v>
      </c>
      <c r="O11" s="75"/>
      <c r="P11" s="77">
        <v>1745</v>
      </c>
    </row>
    <row r="12" spans="1:42" s="5" customFormat="1" ht="12.75" customHeight="1" x14ac:dyDescent="0.2">
      <c r="A12" s="12" t="s">
        <v>21</v>
      </c>
      <c r="B12" s="76" t="s">
        <v>9</v>
      </c>
      <c r="C12" s="16">
        <v>100</v>
      </c>
      <c r="D12" s="77">
        <v>1513.5554139000001</v>
      </c>
      <c r="E12" s="77">
        <v>2090.2908933133399</v>
      </c>
      <c r="F12" s="77">
        <v>1628</v>
      </c>
      <c r="G12" s="77">
        <v>9437.6552599999995</v>
      </c>
      <c r="H12" s="77">
        <v>21506.872930000001</v>
      </c>
      <c r="I12" s="79">
        <v>18.691997605387968</v>
      </c>
      <c r="J12" s="78">
        <v>0.4406381365</v>
      </c>
      <c r="K12" s="77">
        <v>7987.978779</v>
      </c>
      <c r="L12" s="77">
        <f>VLOOKUP(A12,'[1]not 26'!$A:$B,2,0)</f>
        <v>9437</v>
      </c>
      <c r="M12" s="77">
        <v>169</v>
      </c>
      <c r="N12" s="77">
        <v>390</v>
      </c>
      <c r="O12" s="75"/>
      <c r="P12" s="77">
        <v>186</v>
      </c>
    </row>
    <row r="13" spans="1:42" s="5" customFormat="1" ht="12.75" customHeight="1" x14ac:dyDescent="0.2">
      <c r="A13" s="12" t="s">
        <v>22</v>
      </c>
      <c r="B13" s="76" t="s">
        <v>23</v>
      </c>
      <c r="C13" s="16">
        <v>100</v>
      </c>
      <c r="D13" s="77">
        <v>277.92415299999999</v>
      </c>
      <c r="E13" s="77">
        <v>3.2610510000000001</v>
      </c>
      <c r="F13" s="77">
        <v>4.5650040000000001</v>
      </c>
      <c r="G13" s="77">
        <v>31.622326000000001</v>
      </c>
      <c r="H13" s="77">
        <v>163.976653</v>
      </c>
      <c r="I13" s="79" t="s">
        <v>11</v>
      </c>
      <c r="J13" s="78">
        <v>0.19284651450000001</v>
      </c>
      <c r="K13" s="77">
        <v>-7.577871</v>
      </c>
      <c r="L13" s="77">
        <f>VLOOKUP(A13,'[1]not 26'!$A:$B,2,0)</f>
        <v>32</v>
      </c>
      <c r="M13" s="77">
        <v>0</v>
      </c>
      <c r="N13" s="77">
        <v>0</v>
      </c>
      <c r="O13" s="75"/>
      <c r="P13" s="77">
        <v>236</v>
      </c>
    </row>
    <row r="14" spans="1:42" s="5" customFormat="1" ht="12.75" customHeight="1" x14ac:dyDescent="0.2">
      <c r="A14" s="12" t="s">
        <v>24</v>
      </c>
      <c r="B14" s="76" t="s">
        <v>23</v>
      </c>
      <c r="C14" s="16">
        <v>100</v>
      </c>
      <c r="D14" s="77">
        <v>566.02731655621096</v>
      </c>
      <c r="E14" s="77">
        <v>24.878986260000001</v>
      </c>
      <c r="F14" s="77">
        <v>24.510836380000001</v>
      </c>
      <c r="G14" s="77">
        <v>84.4611510000001</v>
      </c>
      <c r="H14" s="77">
        <v>349.80963630000002</v>
      </c>
      <c r="I14" s="79" t="s">
        <v>11</v>
      </c>
      <c r="J14" s="78">
        <v>0.2414488974</v>
      </c>
      <c r="K14" s="77">
        <v>-26.594214260000001</v>
      </c>
      <c r="L14" s="77">
        <f>VLOOKUP(A14,'[1]not 26'!$A:$B,2,0)</f>
        <v>84</v>
      </c>
      <c r="M14" s="77">
        <v>0</v>
      </c>
      <c r="N14" s="77">
        <v>0</v>
      </c>
      <c r="O14" s="75"/>
      <c r="P14" s="77">
        <v>574</v>
      </c>
    </row>
    <row r="15" spans="1:42" s="15" customFormat="1" ht="12.75" customHeight="1" x14ac:dyDescent="0.2">
      <c r="A15" s="12" t="s">
        <v>25</v>
      </c>
      <c r="B15" s="76" t="s">
        <v>9</v>
      </c>
      <c r="C15" s="16">
        <v>100</v>
      </c>
      <c r="D15" s="77">
        <v>2897.758448</v>
      </c>
      <c r="E15" s="77">
        <v>159.98170099999999</v>
      </c>
      <c r="F15" s="77">
        <v>119.136126</v>
      </c>
      <c r="G15" s="77">
        <v>432.66817700000001</v>
      </c>
      <c r="H15" s="77">
        <v>1192.044048</v>
      </c>
      <c r="I15" s="79">
        <v>32.682183030738365</v>
      </c>
      <c r="J15" s="78">
        <v>0.36296324590000001</v>
      </c>
      <c r="K15" s="77">
        <v>53.106591000000002</v>
      </c>
      <c r="L15" s="77">
        <f>VLOOKUP(A15,'[1]not 26'!$A:$B,2,0)</f>
        <v>433</v>
      </c>
      <c r="M15" s="77">
        <v>0</v>
      </c>
      <c r="N15" s="77">
        <v>36</v>
      </c>
      <c r="O15" s="75"/>
      <c r="P15" s="77">
        <v>4687</v>
      </c>
      <c r="Q15" s="5"/>
      <c r="R15" s="14"/>
      <c r="S15" s="14"/>
      <c r="T15" s="14"/>
      <c r="U15" s="14"/>
      <c r="V15" s="5"/>
      <c r="W15" s="14"/>
      <c r="X15" s="14"/>
      <c r="Y15" s="14"/>
      <c r="Z15" s="14"/>
      <c r="AA15" s="14"/>
      <c r="AB15" s="14"/>
      <c r="AC15" s="14"/>
      <c r="AD15" s="14"/>
      <c r="AE15" s="14"/>
      <c r="AF15" s="14"/>
      <c r="AG15" s="14"/>
      <c r="AH15" s="14"/>
      <c r="AI15" s="14"/>
      <c r="AJ15" s="14"/>
      <c r="AK15" s="14"/>
      <c r="AL15" s="14"/>
      <c r="AM15" s="14"/>
      <c r="AN15" s="14"/>
      <c r="AO15" s="14"/>
      <c r="AP15" s="14"/>
    </row>
    <row r="16" spans="1:42" s="17" customFormat="1" ht="12.75" customHeight="1" x14ac:dyDescent="0.2">
      <c r="A16" s="12" t="s">
        <v>26</v>
      </c>
      <c r="B16" s="76" t="s">
        <v>9</v>
      </c>
      <c r="C16" s="16">
        <v>100</v>
      </c>
      <c r="D16" s="77">
        <v>244</v>
      </c>
      <c r="E16" s="77">
        <v>23</v>
      </c>
      <c r="F16" s="77">
        <v>22</v>
      </c>
      <c r="G16" s="77">
        <v>379</v>
      </c>
      <c r="H16" s="77">
        <v>434</v>
      </c>
      <c r="I16" s="79">
        <v>6</v>
      </c>
      <c r="J16" s="78">
        <v>87</v>
      </c>
      <c r="K16" s="77">
        <v>-161</v>
      </c>
      <c r="L16" s="77">
        <v>379</v>
      </c>
      <c r="M16" s="77">
        <v>0</v>
      </c>
      <c r="N16" s="77">
        <v>0</v>
      </c>
      <c r="O16" s="75"/>
      <c r="P16" s="77">
        <v>207</v>
      </c>
      <c r="Q16" s="5"/>
      <c r="R16" s="5"/>
      <c r="S16" s="5"/>
      <c r="T16" s="5"/>
      <c r="U16" s="5"/>
      <c r="V16" s="14"/>
      <c r="W16" s="5"/>
      <c r="X16" s="5"/>
      <c r="Y16" s="5"/>
      <c r="Z16" s="5"/>
      <c r="AA16" s="5"/>
      <c r="AB16" s="5"/>
      <c r="AC16" s="5"/>
      <c r="AD16" s="5"/>
      <c r="AE16" s="5"/>
      <c r="AF16" s="5"/>
      <c r="AG16" s="5"/>
      <c r="AH16" s="5"/>
      <c r="AI16" s="5"/>
      <c r="AJ16" s="5"/>
      <c r="AK16" s="5"/>
      <c r="AL16" s="5"/>
      <c r="AM16" s="5"/>
      <c r="AN16" s="5"/>
      <c r="AO16" s="5"/>
      <c r="AP16" s="5"/>
    </row>
    <row r="17" spans="1:42" s="15" customFormat="1" ht="12.75" customHeight="1" x14ac:dyDescent="0.2">
      <c r="A17" s="12" t="s">
        <v>27</v>
      </c>
      <c r="B17" s="76" t="s">
        <v>9</v>
      </c>
      <c r="C17" s="16">
        <v>100</v>
      </c>
      <c r="D17" s="77">
        <v>48812.201246999997</v>
      </c>
      <c r="E17" s="77">
        <v>26897.775336999999</v>
      </c>
      <c r="F17" s="77">
        <v>22603.976653999998</v>
      </c>
      <c r="G17" s="77">
        <v>67532.246266000002</v>
      </c>
      <c r="H17" s="77">
        <v>94644.809919000007</v>
      </c>
      <c r="I17" s="79">
        <v>38.989434308117033</v>
      </c>
      <c r="J17" s="78">
        <v>0.71388383830000002</v>
      </c>
      <c r="K17" s="77">
        <v>-16552.773636000002</v>
      </c>
      <c r="L17" s="77">
        <f>VLOOKUP(A17,'[1]not 26'!$A:$B,2,0)</f>
        <v>67532</v>
      </c>
      <c r="M17" s="77">
        <v>5850</v>
      </c>
      <c r="N17" s="77">
        <v>12430</v>
      </c>
      <c r="O17" s="75"/>
      <c r="P17" s="77">
        <v>4469</v>
      </c>
      <c r="Q17" s="5"/>
      <c r="R17" s="14"/>
      <c r="S17" s="14"/>
      <c r="T17" s="14"/>
      <c r="U17" s="14"/>
      <c r="V17" s="5"/>
      <c r="W17" s="14"/>
      <c r="X17" s="14"/>
      <c r="Y17" s="14"/>
      <c r="Z17" s="14"/>
      <c r="AA17" s="14"/>
      <c r="AB17" s="14"/>
      <c r="AC17" s="14"/>
      <c r="AD17" s="14"/>
      <c r="AE17" s="14"/>
      <c r="AF17" s="14"/>
      <c r="AG17" s="14"/>
      <c r="AH17" s="14"/>
      <c r="AI17" s="14"/>
      <c r="AJ17" s="14"/>
      <c r="AK17" s="14"/>
      <c r="AL17" s="14"/>
      <c r="AM17" s="14"/>
      <c r="AN17" s="14"/>
      <c r="AO17" s="14"/>
      <c r="AP17" s="14"/>
    </row>
    <row r="18" spans="1:42" s="15" customFormat="1" ht="12.75" customHeight="1" x14ac:dyDescent="0.2">
      <c r="A18" s="12" t="s">
        <v>28</v>
      </c>
      <c r="B18" s="76" t="s">
        <v>9</v>
      </c>
      <c r="C18" s="16">
        <v>100</v>
      </c>
      <c r="D18" s="77">
        <v>428.05488327</v>
      </c>
      <c r="E18" s="77">
        <v>32.507371610000298</v>
      </c>
      <c r="F18" s="77">
        <v>27.241216980000299</v>
      </c>
      <c r="G18" s="77">
        <v>106.01376086</v>
      </c>
      <c r="H18" s="77">
        <v>216.701635769999</v>
      </c>
      <c r="I18" s="79">
        <v>29.48402181463516</v>
      </c>
      <c r="J18" s="78">
        <v>0.48921532350000002</v>
      </c>
      <c r="K18" s="77">
        <v>0</v>
      </c>
      <c r="L18" s="77">
        <f>VLOOKUP(A18,'[1]not 26'!$A:$B,2,0)</f>
        <v>106</v>
      </c>
      <c r="M18" s="77">
        <v>0</v>
      </c>
      <c r="N18" s="77">
        <v>8.1723650939995895</v>
      </c>
      <c r="O18" s="75"/>
      <c r="P18" s="77">
        <v>247</v>
      </c>
      <c r="Q18" s="81"/>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row>
    <row r="19" spans="1:42" s="5" customFormat="1" ht="12.75" customHeight="1" x14ac:dyDescent="0.2">
      <c r="A19" s="12" t="s">
        <v>29</v>
      </c>
      <c r="B19" s="76" t="s">
        <v>30</v>
      </c>
      <c r="C19" s="16">
        <v>100</v>
      </c>
      <c r="D19" s="77">
        <v>79.233750000000001</v>
      </c>
      <c r="E19" s="77">
        <v>1.7490760000000001</v>
      </c>
      <c r="F19" s="77">
        <v>3.2058939999999998</v>
      </c>
      <c r="G19" s="77">
        <v>20.050332999999998</v>
      </c>
      <c r="H19" s="77">
        <v>33.280484999999999</v>
      </c>
      <c r="I19" s="79">
        <v>17.378581442378881</v>
      </c>
      <c r="J19" s="78">
        <v>0.60246516839999997</v>
      </c>
      <c r="K19" s="77">
        <v>-3.1</v>
      </c>
      <c r="L19" s="77">
        <v>20</v>
      </c>
      <c r="M19" s="77">
        <v>0</v>
      </c>
      <c r="N19" s="77" t="s">
        <v>93</v>
      </c>
      <c r="O19" s="75"/>
      <c r="P19" s="77">
        <v>73</v>
      </c>
      <c r="V19" s="14"/>
    </row>
    <row r="20" spans="1:42" s="5" customFormat="1" ht="25.5" x14ac:dyDescent="0.2">
      <c r="A20" s="12" t="s">
        <v>32</v>
      </c>
      <c r="B20" s="76" t="s">
        <v>9</v>
      </c>
      <c r="C20" s="16">
        <v>34.6</v>
      </c>
      <c r="D20" s="77">
        <v>1875</v>
      </c>
      <c r="E20" s="77">
        <v>1615</v>
      </c>
      <c r="F20" s="77">
        <v>1615</v>
      </c>
      <c r="G20" s="77">
        <v>40891</v>
      </c>
      <c r="H20" s="77">
        <v>384055</v>
      </c>
      <c r="I20" s="79">
        <v>4</v>
      </c>
      <c r="J20" s="78" t="s">
        <v>11</v>
      </c>
      <c r="K20" s="77">
        <v>-39957</v>
      </c>
      <c r="L20" s="77">
        <v>14149</v>
      </c>
      <c r="M20" s="77">
        <v>0</v>
      </c>
      <c r="N20" s="77">
        <v>142</v>
      </c>
      <c r="O20" s="75"/>
      <c r="P20" s="77" t="s">
        <v>11</v>
      </c>
    </row>
    <row r="21" spans="1:42" s="18" customFormat="1" ht="15.75" customHeight="1" x14ac:dyDescent="0.2">
      <c r="A21" s="12" t="s">
        <v>33</v>
      </c>
      <c r="B21" s="76" t="s">
        <v>9</v>
      </c>
      <c r="C21" s="16">
        <v>100</v>
      </c>
      <c r="D21" s="77">
        <v>360.42014260000002</v>
      </c>
      <c r="E21" s="77">
        <v>52.745207799999996</v>
      </c>
      <c r="F21" s="77">
        <v>51.063831799999996</v>
      </c>
      <c r="G21" s="77">
        <v>343.63172800000001</v>
      </c>
      <c r="H21" s="77">
        <v>424.99861800000002</v>
      </c>
      <c r="I21" s="79">
        <v>16.169808577354857</v>
      </c>
      <c r="J21" s="78">
        <v>0.80854787149999996</v>
      </c>
      <c r="K21" s="77">
        <v>-135.56892400000001</v>
      </c>
      <c r="L21" s="77">
        <v>471</v>
      </c>
      <c r="M21" s="77">
        <v>0</v>
      </c>
      <c r="N21" s="77">
        <v>0</v>
      </c>
      <c r="O21" s="75"/>
      <c r="P21" s="77">
        <v>135</v>
      </c>
      <c r="Q21" s="5"/>
      <c r="R21" s="5"/>
      <c r="S21" s="5"/>
      <c r="T21" s="5"/>
      <c r="U21" s="5"/>
      <c r="V21" s="5"/>
      <c r="W21" s="5"/>
      <c r="X21" s="5"/>
      <c r="Y21" s="5"/>
      <c r="Z21" s="5"/>
      <c r="AA21" s="5"/>
      <c r="AB21" s="5"/>
      <c r="AC21" s="5"/>
      <c r="AD21" s="5"/>
      <c r="AE21" s="5"/>
      <c r="AF21" s="5"/>
      <c r="AG21" s="5"/>
      <c r="AH21" s="5"/>
      <c r="AI21" s="5"/>
      <c r="AJ21" s="5"/>
      <c r="AK21" s="5"/>
      <c r="AL21" s="5"/>
      <c r="AM21" s="5"/>
      <c r="AN21" s="5"/>
      <c r="AO21" s="5"/>
      <c r="AP21" s="5"/>
    </row>
    <row r="22" spans="1:42" s="5" customFormat="1" x14ac:dyDescent="0.2">
      <c r="A22" s="12" t="s">
        <v>34</v>
      </c>
      <c r="B22" s="76" t="s">
        <v>9</v>
      </c>
      <c r="C22" s="16">
        <v>60.7</v>
      </c>
      <c r="D22" s="77">
        <v>40693</v>
      </c>
      <c r="E22" s="77">
        <v>2481</v>
      </c>
      <c r="F22" s="77">
        <v>1989</v>
      </c>
      <c r="G22" s="77">
        <v>9131</v>
      </c>
      <c r="H22" s="77">
        <v>30590</v>
      </c>
      <c r="I22" s="79">
        <v>28.314926968293552</v>
      </c>
      <c r="J22" s="78">
        <v>0.29856162139999998</v>
      </c>
      <c r="K22" s="77">
        <v>2606</v>
      </c>
      <c r="L22" s="77">
        <v>5542</v>
      </c>
      <c r="M22" s="77">
        <v>0</v>
      </c>
      <c r="N22" s="77">
        <v>0</v>
      </c>
      <c r="O22" s="75"/>
      <c r="P22" s="77">
        <v>28358</v>
      </c>
    </row>
    <row r="23" spans="1:42" ht="25.5" x14ac:dyDescent="0.2">
      <c r="A23" s="12" t="s">
        <v>35</v>
      </c>
      <c r="B23" s="76" t="s">
        <v>9</v>
      </c>
      <c r="C23" s="16">
        <v>100</v>
      </c>
      <c r="D23" s="77">
        <v>3617.5529999999999</v>
      </c>
      <c r="E23" s="77">
        <v>21.867999999999999</v>
      </c>
      <c r="F23" s="77">
        <v>-14</v>
      </c>
      <c r="G23" s="77">
        <v>749.70799999999997</v>
      </c>
      <c r="H23" s="77">
        <v>4200.2579999999998</v>
      </c>
      <c r="I23" s="79" t="s">
        <v>14</v>
      </c>
      <c r="J23" s="78">
        <v>0.1999489079</v>
      </c>
      <c r="K23" s="77">
        <v>145.82300000000001</v>
      </c>
      <c r="L23" s="77">
        <f>VLOOKUP(A23,'[1]not 26'!$A:$B,2,0)</f>
        <v>750</v>
      </c>
      <c r="M23" s="77">
        <v>0</v>
      </c>
      <c r="N23" s="77">
        <v>0</v>
      </c>
      <c r="O23" s="75"/>
      <c r="P23" s="77">
        <v>2897</v>
      </c>
      <c r="Q23" s="5"/>
      <c r="V23" s="5"/>
    </row>
    <row r="24" spans="1:42" ht="12.75" customHeight="1" x14ac:dyDescent="0.2">
      <c r="A24" s="12" t="s">
        <v>36</v>
      </c>
      <c r="B24" s="76" t="s">
        <v>9</v>
      </c>
      <c r="C24" s="16">
        <v>100</v>
      </c>
      <c r="D24" s="77">
        <v>9892</v>
      </c>
      <c r="E24" s="77">
        <v>341</v>
      </c>
      <c r="F24" s="77">
        <v>367</v>
      </c>
      <c r="G24" s="77">
        <v>1995</v>
      </c>
      <c r="H24" s="77">
        <v>4914</v>
      </c>
      <c r="I24" s="79" t="s">
        <v>11</v>
      </c>
      <c r="J24" s="78">
        <v>0.37891737889999999</v>
      </c>
      <c r="K24" s="77">
        <v>-3272</v>
      </c>
      <c r="L24" s="77">
        <f>VLOOKUP(A24,'[1]not 26'!$A:$B,2,0)</f>
        <v>1995</v>
      </c>
      <c r="M24" s="77">
        <v>0</v>
      </c>
      <c r="N24" s="77">
        <v>0</v>
      </c>
      <c r="O24" s="75"/>
      <c r="P24" s="77">
        <v>20493</v>
      </c>
      <c r="Q24" s="5"/>
    </row>
    <row r="25" spans="1:42" ht="12.75" customHeight="1" x14ac:dyDescent="0.2">
      <c r="A25" s="12" t="s">
        <v>37</v>
      </c>
      <c r="B25" s="76" t="s">
        <v>9</v>
      </c>
      <c r="C25" s="16">
        <v>100</v>
      </c>
      <c r="D25" s="77">
        <v>1.083</v>
      </c>
      <c r="E25" s="77">
        <v>356.77</v>
      </c>
      <c r="F25" s="77">
        <v>211.76499999999999</v>
      </c>
      <c r="G25" s="77">
        <v>6153.7359999999999</v>
      </c>
      <c r="H25" s="77">
        <v>6184.8119999999999</v>
      </c>
      <c r="I25" s="79">
        <v>3.5014908184351388</v>
      </c>
      <c r="J25" s="78">
        <v>0.99497543330000005</v>
      </c>
      <c r="K25" s="77">
        <v>-44.856999999999999</v>
      </c>
      <c r="L25" s="77">
        <f>VLOOKUP(A25,'[1]not 26'!$A:$B,2,0)</f>
        <v>6154</v>
      </c>
      <c r="M25" s="77">
        <v>0</v>
      </c>
      <c r="N25" s="77" t="s">
        <v>93</v>
      </c>
      <c r="O25" s="75"/>
      <c r="P25" s="77">
        <v>12</v>
      </c>
      <c r="Q25" s="5"/>
    </row>
    <row r="26" spans="1:42" s="5" customFormat="1" ht="12.75" customHeight="1" x14ac:dyDescent="0.2">
      <c r="A26" s="12" t="s">
        <v>38</v>
      </c>
      <c r="B26" s="76" t="s">
        <v>9</v>
      </c>
      <c r="C26" s="16">
        <v>21.8</v>
      </c>
      <c r="D26" s="77">
        <v>13958</v>
      </c>
      <c r="E26" s="77">
        <v>-5494</v>
      </c>
      <c r="F26" s="77">
        <v>-6523</v>
      </c>
      <c r="G26" s="77">
        <v>6416</v>
      </c>
      <c r="H26" s="77">
        <v>52712</v>
      </c>
      <c r="I26" s="79" t="s">
        <v>14</v>
      </c>
      <c r="J26" s="78">
        <v>0.1217180148</v>
      </c>
      <c r="K26" s="77">
        <v>20177</v>
      </c>
      <c r="L26" s="77">
        <f>2500+0</f>
        <v>2500</v>
      </c>
      <c r="M26" s="77">
        <v>0</v>
      </c>
      <c r="N26" s="77">
        <v>0</v>
      </c>
      <c r="O26" s="75">
        <v>2021</v>
      </c>
      <c r="P26" s="77">
        <v>5216</v>
      </c>
      <c r="V26" s="1"/>
    </row>
    <row r="27" spans="1:42" s="5" customFormat="1" ht="12.75" customHeight="1" x14ac:dyDescent="0.2">
      <c r="A27" s="12" t="s">
        <v>39</v>
      </c>
      <c r="B27" s="76" t="s">
        <v>9</v>
      </c>
      <c r="C27" s="16">
        <v>100</v>
      </c>
      <c r="D27" s="77">
        <v>4072</v>
      </c>
      <c r="E27" s="77">
        <v>2641</v>
      </c>
      <c r="F27" s="77">
        <v>2081</v>
      </c>
      <c r="G27" s="77">
        <v>24945</v>
      </c>
      <c r="H27" s="77">
        <v>558337</v>
      </c>
      <c r="I27" s="79">
        <v>8.5666062901366704</v>
      </c>
      <c r="J27" s="79" t="s">
        <v>11</v>
      </c>
      <c r="K27" s="80" t="s">
        <v>11</v>
      </c>
      <c r="L27" s="77">
        <f>VLOOKUP(A27,'[1]not 26'!$A:$B,2,0)</f>
        <v>20645</v>
      </c>
      <c r="M27" s="77">
        <v>0</v>
      </c>
      <c r="N27" s="77">
        <v>832</v>
      </c>
      <c r="O27" s="75"/>
      <c r="P27" s="77">
        <v>800</v>
      </c>
    </row>
    <row r="28" spans="1:42" s="5" customFormat="1" ht="12.75" customHeight="1" x14ac:dyDescent="0.2">
      <c r="A28" s="12" t="s">
        <v>40</v>
      </c>
      <c r="B28" s="76" t="s">
        <v>9</v>
      </c>
      <c r="C28" s="16">
        <v>100</v>
      </c>
      <c r="D28" s="77">
        <v>7286.9030000000002</v>
      </c>
      <c r="E28" s="77">
        <v>-1106.463</v>
      </c>
      <c r="F28" s="77">
        <v>-964.91800000000001</v>
      </c>
      <c r="G28" s="77">
        <v>2714.6950000000002</v>
      </c>
      <c r="H28" s="77">
        <v>8470.357</v>
      </c>
      <c r="I28" s="79" t="s">
        <v>14</v>
      </c>
      <c r="J28" s="78">
        <v>0.32049357540000001</v>
      </c>
      <c r="K28" s="77">
        <v>1326.8969999999999</v>
      </c>
      <c r="L28" s="77">
        <f>VLOOKUP(A28,'[1]not 26'!$A:$B,2,0)</f>
        <v>2715</v>
      </c>
      <c r="M28" s="77">
        <v>0</v>
      </c>
      <c r="N28" s="77">
        <v>0</v>
      </c>
      <c r="O28" s="75"/>
      <c r="P28" s="77">
        <v>4532</v>
      </c>
    </row>
    <row r="29" spans="1:42" s="5" customFormat="1" ht="12.75" customHeight="1" x14ac:dyDescent="0.2">
      <c r="A29" s="12" t="s">
        <v>41</v>
      </c>
      <c r="B29" s="76" t="s">
        <v>9</v>
      </c>
      <c r="C29" s="16">
        <v>50</v>
      </c>
      <c r="D29" s="77">
        <v>1365.22298647</v>
      </c>
      <c r="E29" s="77">
        <v>-32.547435649999997</v>
      </c>
      <c r="F29" s="77">
        <v>-30.410657920000002</v>
      </c>
      <c r="G29" s="77">
        <v>311.48824500000001</v>
      </c>
      <c r="H29" s="77">
        <v>1151.443336</v>
      </c>
      <c r="I29" s="79" t="s">
        <v>11</v>
      </c>
      <c r="J29" s="78">
        <v>0.27345949829999999</v>
      </c>
      <c r="K29" s="77">
        <v>-243.22429600000001</v>
      </c>
      <c r="L29" s="77">
        <v>156</v>
      </c>
      <c r="M29" s="77">
        <v>14</v>
      </c>
      <c r="N29" s="77">
        <v>0</v>
      </c>
      <c r="O29" s="75"/>
      <c r="P29" s="77">
        <v>1164</v>
      </c>
    </row>
    <row r="30" spans="1:42" s="5" customFormat="1" x14ac:dyDescent="0.2">
      <c r="A30" s="12" t="s">
        <v>42</v>
      </c>
      <c r="B30" s="76" t="s">
        <v>9</v>
      </c>
      <c r="C30" s="16">
        <v>100</v>
      </c>
      <c r="D30" s="77">
        <v>2464.1230835000001</v>
      </c>
      <c r="E30" s="77">
        <v>3911.7836170800001</v>
      </c>
      <c r="F30" s="77">
        <v>2999.1393150200001</v>
      </c>
      <c r="G30" s="77">
        <v>14803.9390722112</v>
      </c>
      <c r="H30" s="77">
        <v>36156.579150419995</v>
      </c>
      <c r="I30" s="79">
        <v>22.042156711825239</v>
      </c>
      <c r="J30" s="78">
        <v>0.40943970410000002</v>
      </c>
      <c r="K30" s="77">
        <v>13999.90876323</v>
      </c>
      <c r="L30" s="77">
        <f>VLOOKUP(A30,'[1]not 26'!$A:$B,2,0)</f>
        <v>14804</v>
      </c>
      <c r="M30" s="77">
        <v>604</v>
      </c>
      <c r="N30" s="77">
        <v>634</v>
      </c>
      <c r="O30" s="75"/>
      <c r="P30" s="77">
        <v>161</v>
      </c>
    </row>
    <row r="31" spans="1:42" s="5" customFormat="1" ht="25.5" x14ac:dyDescent="0.2">
      <c r="A31" s="12" t="s">
        <v>43</v>
      </c>
      <c r="B31" s="76" t="s">
        <v>9</v>
      </c>
      <c r="C31" s="16">
        <v>100</v>
      </c>
      <c r="D31" s="77">
        <v>24.183104749999998</v>
      </c>
      <c r="E31" s="77">
        <v>-15.409569250000001</v>
      </c>
      <c r="F31" s="77">
        <v>-14.514982249999999</v>
      </c>
      <c r="G31" s="77">
        <v>972.18807500000003</v>
      </c>
      <c r="H31" s="77">
        <v>981.44946000000004</v>
      </c>
      <c r="I31" s="79" t="s">
        <v>14</v>
      </c>
      <c r="J31" s="78">
        <v>0.99056356400000001</v>
      </c>
      <c r="K31" s="77">
        <v>-446.97777200000002</v>
      </c>
      <c r="L31" s="77">
        <v>972</v>
      </c>
      <c r="M31" s="77">
        <v>0</v>
      </c>
      <c r="N31" s="77">
        <v>0</v>
      </c>
      <c r="O31" s="75"/>
      <c r="P31" s="77">
        <v>2</v>
      </c>
    </row>
    <row r="32" spans="1:42" s="5" customFormat="1" ht="12.75" customHeight="1" x14ac:dyDescent="0.2">
      <c r="A32" s="12" t="s">
        <v>44</v>
      </c>
      <c r="B32" s="76" t="s">
        <v>9</v>
      </c>
      <c r="C32" s="16">
        <v>100</v>
      </c>
      <c r="D32" s="77">
        <v>6920.06</v>
      </c>
      <c r="E32" s="77">
        <v>1841.912</v>
      </c>
      <c r="F32" s="77">
        <v>1494.1020000000001</v>
      </c>
      <c r="G32" s="77">
        <v>62515.614000000001</v>
      </c>
      <c r="H32" s="77">
        <v>91438.483999999997</v>
      </c>
      <c r="I32" s="79">
        <v>2.4491677479807303</v>
      </c>
      <c r="J32" s="78">
        <v>0.68369040319999996</v>
      </c>
      <c r="K32" s="77">
        <v>7438.8850000000002</v>
      </c>
      <c r="L32" s="77">
        <f>VLOOKUP(A32,'[1]not 26'!$A:$B,2,0)</f>
        <v>62516</v>
      </c>
      <c r="M32" s="77">
        <v>850</v>
      </c>
      <c r="N32" s="77">
        <v>1300</v>
      </c>
      <c r="O32" s="75"/>
      <c r="P32" s="77">
        <v>825</v>
      </c>
    </row>
    <row r="33" spans="1:42" s="5" customFormat="1" x14ac:dyDescent="0.2">
      <c r="A33" s="12" t="s">
        <v>45</v>
      </c>
      <c r="B33" s="76" t="s">
        <v>9</v>
      </c>
      <c r="C33" s="16">
        <v>100</v>
      </c>
      <c r="D33" s="77">
        <v>2717.37309</v>
      </c>
      <c r="E33" s="77">
        <v>-1314.0858209999999</v>
      </c>
      <c r="F33" s="77">
        <v>-1182.47449399999</v>
      </c>
      <c r="G33" s="77">
        <v>11990.172864</v>
      </c>
      <c r="H33" s="77">
        <v>25710.634344999999</v>
      </c>
      <c r="I33" s="79" t="s">
        <v>14</v>
      </c>
      <c r="J33" s="78">
        <v>0.46635072090000002</v>
      </c>
      <c r="K33" s="77">
        <v>9293.1357129999997</v>
      </c>
      <c r="L33" s="77">
        <f>VLOOKUP(A33,'[1]not 26'!$A:$B,2,0)</f>
        <v>8527</v>
      </c>
      <c r="M33" s="77">
        <v>0</v>
      </c>
      <c r="N33" s="77">
        <v>0</v>
      </c>
      <c r="O33" s="75"/>
      <c r="P33" s="77">
        <v>2244</v>
      </c>
    </row>
    <row r="34" spans="1:42" s="5" customFormat="1" ht="25.5" x14ac:dyDescent="0.2">
      <c r="A34" s="12" t="s">
        <v>46</v>
      </c>
      <c r="B34" s="76" t="s">
        <v>47</v>
      </c>
      <c r="C34" s="16">
        <v>36</v>
      </c>
      <c r="D34" s="77" t="s">
        <v>11</v>
      </c>
      <c r="E34" s="77" t="s">
        <v>11</v>
      </c>
      <c r="F34" s="77" t="s">
        <v>11</v>
      </c>
      <c r="G34" s="77" t="s">
        <v>11</v>
      </c>
      <c r="H34" s="77" t="s">
        <v>11</v>
      </c>
      <c r="I34" s="79" t="s">
        <v>11</v>
      </c>
      <c r="J34" s="78" t="s">
        <v>11</v>
      </c>
      <c r="K34" s="77" t="s">
        <v>11</v>
      </c>
      <c r="L34" s="77">
        <v>11</v>
      </c>
      <c r="M34" s="77" t="s">
        <v>11</v>
      </c>
      <c r="N34" s="77" t="s">
        <v>11</v>
      </c>
      <c r="O34" s="75"/>
      <c r="P34" s="77" t="s">
        <v>11</v>
      </c>
    </row>
    <row r="35" spans="1:42" s="5" customFormat="1" ht="12.75" customHeight="1" x14ac:dyDescent="0.2">
      <c r="A35" s="12" t="s">
        <v>48</v>
      </c>
      <c r="B35" s="76" t="s">
        <v>9</v>
      </c>
      <c r="C35" s="16">
        <v>100</v>
      </c>
      <c r="D35" s="77">
        <v>327.77957024</v>
      </c>
      <c r="E35" s="77">
        <v>197.12995127000002</v>
      </c>
      <c r="F35" s="77">
        <v>220.220173649999</v>
      </c>
      <c r="G35" s="77">
        <v>7313.7614777299996</v>
      </c>
      <c r="H35" s="77">
        <v>8220.8060140399994</v>
      </c>
      <c r="I35" s="79">
        <v>3.2850779494407756</v>
      </c>
      <c r="J35" s="78">
        <v>0.88966476829999996</v>
      </c>
      <c r="K35" s="77">
        <v>-1348.7433182</v>
      </c>
      <c r="L35" s="77">
        <f>VLOOKUP(A35,'[1]not 26'!$A:$B,2,0)</f>
        <v>7314</v>
      </c>
      <c r="M35" s="77">
        <v>0</v>
      </c>
      <c r="N35" s="77">
        <v>0</v>
      </c>
      <c r="O35" s="75"/>
      <c r="P35" s="77">
        <v>52</v>
      </c>
    </row>
    <row r="36" spans="1:42" s="5" customFormat="1" ht="12.75" customHeight="1" x14ac:dyDescent="0.2">
      <c r="A36" s="12" t="s">
        <v>49</v>
      </c>
      <c r="B36" s="76" t="s">
        <v>9</v>
      </c>
      <c r="C36" s="16">
        <v>100</v>
      </c>
      <c r="D36" s="77">
        <v>712.54775299999994</v>
      </c>
      <c r="E36" s="77">
        <v>97.435263000000006</v>
      </c>
      <c r="F36" s="77">
        <v>79</v>
      </c>
      <c r="G36" s="77">
        <v>176</v>
      </c>
      <c r="H36" s="77">
        <v>320.842938</v>
      </c>
      <c r="I36" s="79">
        <v>64.904530888465629</v>
      </c>
      <c r="J36" s="78">
        <v>0.36368012869999999</v>
      </c>
      <c r="K36" s="77">
        <v>-180.329384</v>
      </c>
      <c r="L36" s="77">
        <v>176</v>
      </c>
      <c r="M36" s="77">
        <v>58</v>
      </c>
      <c r="N36" s="77">
        <v>71</v>
      </c>
      <c r="O36" s="75"/>
      <c r="P36" s="77">
        <v>539</v>
      </c>
    </row>
    <row r="37" spans="1:42" s="5" customFormat="1" ht="12.75" customHeight="1" x14ac:dyDescent="0.2">
      <c r="A37" s="12" t="s">
        <v>50</v>
      </c>
      <c r="B37" s="76" t="s">
        <v>9</v>
      </c>
      <c r="C37" s="16">
        <v>100</v>
      </c>
      <c r="D37" s="77">
        <v>1933.5833436252999</v>
      </c>
      <c r="E37" s="77">
        <v>1304.7951868803</v>
      </c>
      <c r="F37" s="77">
        <v>1034.3824955202999</v>
      </c>
      <c r="G37" s="77">
        <v>20808.302426959701</v>
      </c>
      <c r="H37" s="77">
        <v>333647.44618735602</v>
      </c>
      <c r="I37" s="79">
        <v>5.061564794282515</v>
      </c>
      <c r="J37" s="78">
        <v>6.2366137199999998E-2</v>
      </c>
      <c r="K37" s="77" t="s">
        <v>93</v>
      </c>
      <c r="L37" s="77">
        <v>20808</v>
      </c>
      <c r="M37" s="77">
        <v>290.37872299999998</v>
      </c>
      <c r="N37" s="77">
        <v>413.76299999999998</v>
      </c>
      <c r="O37" s="75"/>
      <c r="P37" s="77">
        <v>262</v>
      </c>
    </row>
    <row r="38" spans="1:42" s="5" customFormat="1" ht="12.75" customHeight="1" x14ac:dyDescent="0.2">
      <c r="A38" s="12" t="s">
        <v>51</v>
      </c>
      <c r="B38" s="76" t="s">
        <v>9</v>
      </c>
      <c r="C38" s="16">
        <v>100</v>
      </c>
      <c r="D38" s="77">
        <v>149</v>
      </c>
      <c r="E38" s="77">
        <v>17</v>
      </c>
      <c r="F38" s="77">
        <v>13</v>
      </c>
      <c r="G38" s="77">
        <f>+(0.78*236)+82</f>
        <v>266.08000000000004</v>
      </c>
      <c r="H38" s="77">
        <v>678</v>
      </c>
      <c r="I38" s="79">
        <v>5</v>
      </c>
      <c r="J38" s="78">
        <v>39</v>
      </c>
      <c r="K38" s="77">
        <v>312</v>
      </c>
      <c r="L38" s="77">
        <v>267</v>
      </c>
      <c r="M38" s="77">
        <v>0</v>
      </c>
      <c r="N38" s="77">
        <v>0</v>
      </c>
      <c r="O38" s="75"/>
      <c r="P38" s="77">
        <v>1</v>
      </c>
    </row>
    <row r="39" spans="1:42" s="5" customFormat="1" ht="14.25" customHeight="1" x14ac:dyDescent="0.2">
      <c r="A39" s="12" t="s">
        <v>52</v>
      </c>
      <c r="B39" s="76" t="s">
        <v>9</v>
      </c>
      <c r="C39" s="16">
        <v>100</v>
      </c>
      <c r="D39" s="77">
        <v>1130.0073199999999</v>
      </c>
      <c r="E39" s="77">
        <v>-0.74278500000000003</v>
      </c>
      <c r="F39" s="77">
        <v>-23.800775000000002</v>
      </c>
      <c r="G39" s="77">
        <v>398.21045600000002</v>
      </c>
      <c r="H39" s="77">
        <v>1608.1253280000001</v>
      </c>
      <c r="I39" s="79" t="s">
        <v>14</v>
      </c>
      <c r="J39" s="78">
        <v>0.24708291700000001</v>
      </c>
      <c r="K39" s="77">
        <v>244.62894</v>
      </c>
      <c r="L39" s="77">
        <f>VLOOKUP(A39,'[1]not 26'!$A:$B,2,0)</f>
        <v>398</v>
      </c>
      <c r="M39" s="77">
        <v>0</v>
      </c>
      <c r="N39" s="77">
        <v>0</v>
      </c>
      <c r="O39" s="75"/>
      <c r="P39" s="77">
        <v>576</v>
      </c>
    </row>
    <row r="40" spans="1:42" s="5" customFormat="1" ht="14.25" customHeight="1" x14ac:dyDescent="0.2">
      <c r="A40" s="12" t="s">
        <v>53</v>
      </c>
      <c r="B40" s="76" t="s">
        <v>9</v>
      </c>
      <c r="C40" s="16">
        <v>100</v>
      </c>
      <c r="D40" s="77">
        <v>114.502245</v>
      </c>
      <c r="E40" s="77">
        <v>71.720393999999999</v>
      </c>
      <c r="F40" s="77">
        <v>71.720393999999999</v>
      </c>
      <c r="G40" s="77">
        <v>2452.979863</v>
      </c>
      <c r="H40" s="77">
        <v>8979.0061729999998</v>
      </c>
      <c r="I40" s="79">
        <v>2.9736889270864197</v>
      </c>
      <c r="J40" s="78">
        <v>0.27319057540000002</v>
      </c>
      <c r="K40" s="80" t="s">
        <v>11</v>
      </c>
      <c r="L40" s="80" t="s">
        <v>19</v>
      </c>
      <c r="M40" s="77">
        <v>0</v>
      </c>
      <c r="N40" s="77">
        <v>0</v>
      </c>
      <c r="O40" s="75"/>
      <c r="P40" s="77">
        <v>9</v>
      </c>
    </row>
    <row r="41" spans="1:42" s="5" customFormat="1" x14ac:dyDescent="0.2">
      <c r="A41" s="12" t="s">
        <v>54</v>
      </c>
      <c r="B41" s="76" t="s">
        <v>9</v>
      </c>
      <c r="C41" s="16">
        <v>100</v>
      </c>
      <c r="D41" s="77">
        <v>5602.4341549999999</v>
      </c>
      <c r="E41" s="77">
        <v>2468.0905309999998</v>
      </c>
      <c r="F41" s="77">
        <v>1956.69586</v>
      </c>
      <c r="G41" s="77">
        <v>3451.1634330000002</v>
      </c>
      <c r="H41" s="77">
        <v>7503.0146080000004</v>
      </c>
      <c r="I41" s="79" t="s">
        <v>11</v>
      </c>
      <c r="J41" s="78">
        <v>0.45997024040000001</v>
      </c>
      <c r="K41" s="77">
        <v>-3713.1762709999998</v>
      </c>
      <c r="L41" s="77">
        <f>VLOOKUP(A41,'[1]not 26'!$A:$B,2,0)</f>
        <v>994</v>
      </c>
      <c r="M41" s="77">
        <v>3200</v>
      </c>
      <c r="N41" s="77">
        <v>2900</v>
      </c>
      <c r="O41" s="75"/>
      <c r="P41" s="77">
        <v>1517</v>
      </c>
    </row>
    <row r="42" spans="1:42" ht="25.5" x14ac:dyDescent="0.2">
      <c r="A42" s="12" t="s">
        <v>55</v>
      </c>
      <c r="B42" s="76" t="s">
        <v>9</v>
      </c>
      <c r="C42" s="16">
        <v>100</v>
      </c>
      <c r="D42" s="77">
        <v>10</v>
      </c>
      <c r="E42" s="77">
        <v>523.36490000000003</v>
      </c>
      <c r="F42" s="77">
        <v>382.92159700000002</v>
      </c>
      <c r="G42" s="77">
        <v>1018.312948</v>
      </c>
      <c r="H42" s="77">
        <v>6576.9077239999997</v>
      </c>
      <c r="I42" s="79">
        <v>39.790506310342515</v>
      </c>
      <c r="J42" s="78">
        <v>0.15483156989999999</v>
      </c>
      <c r="K42" s="77">
        <v>4853.6929749999999</v>
      </c>
      <c r="L42" s="77">
        <v>1018</v>
      </c>
      <c r="M42" s="77">
        <v>252.50292099999999</v>
      </c>
      <c r="N42" s="77">
        <v>382.92159700000002</v>
      </c>
      <c r="O42" s="75"/>
      <c r="P42" s="77">
        <v>3</v>
      </c>
      <c r="Q42" s="5"/>
      <c r="V42" s="5"/>
    </row>
    <row r="43" spans="1:42" ht="12.75" customHeight="1" x14ac:dyDescent="0.2">
      <c r="A43" s="12" t="s">
        <v>56</v>
      </c>
      <c r="B43" s="76" t="s">
        <v>9</v>
      </c>
      <c r="C43" s="16">
        <v>100</v>
      </c>
      <c r="D43" s="77">
        <v>8922.8690420000003</v>
      </c>
      <c r="E43" s="77">
        <v>377.43814700000001</v>
      </c>
      <c r="F43" s="77">
        <v>325.91161699999998</v>
      </c>
      <c r="G43" s="77">
        <v>1613.2171149999999</v>
      </c>
      <c r="H43" s="77">
        <v>5147.1135979999999</v>
      </c>
      <c r="I43" s="79">
        <v>20.745108500613643</v>
      </c>
      <c r="J43" s="78">
        <v>0.31342170400000002</v>
      </c>
      <c r="K43" s="77">
        <v>-619.28601500000002</v>
      </c>
      <c r="L43" s="77">
        <f>VLOOKUP(A43,'[1]not 26'!$A:$B,2,0)</f>
        <v>1613</v>
      </c>
      <c r="M43" s="77">
        <v>251.47499999999999</v>
      </c>
      <c r="N43" s="77">
        <v>235.50833399999999</v>
      </c>
      <c r="O43" s="75"/>
      <c r="P43" s="77">
        <v>1874</v>
      </c>
      <c r="Q43" s="5"/>
    </row>
    <row r="44" spans="1:42" s="5" customFormat="1" ht="12.75" customHeight="1" x14ac:dyDescent="0.2">
      <c r="A44" s="12" t="s">
        <v>57</v>
      </c>
      <c r="B44" s="76" t="s">
        <v>13</v>
      </c>
      <c r="C44" s="16">
        <v>100</v>
      </c>
      <c r="D44" s="77">
        <v>38119.807695000003</v>
      </c>
      <c r="E44" s="77">
        <v>418.06756000000001</v>
      </c>
      <c r="F44" s="77">
        <v>375.68671999999998</v>
      </c>
      <c r="G44" s="77">
        <v>1698.4994059999999</v>
      </c>
      <c r="H44" s="77">
        <v>7701.1619989999999</v>
      </c>
      <c r="I44" s="79">
        <v>21.513532626935998</v>
      </c>
      <c r="J44" s="78">
        <v>0.22055105529999999</v>
      </c>
      <c r="K44" s="77">
        <v>-5218.4191279999995</v>
      </c>
      <c r="L44" s="77">
        <f>VLOOKUP(A44,'[1]not 26'!$A:$B,2,0)</f>
        <v>1699</v>
      </c>
      <c r="M44" s="77">
        <v>471.24979100000002</v>
      </c>
      <c r="N44" s="77">
        <v>375.68672099999998</v>
      </c>
      <c r="O44" s="75"/>
      <c r="P44" s="77">
        <v>4035</v>
      </c>
      <c r="V44" s="1"/>
    </row>
    <row r="45" spans="1:42" ht="12.75" customHeight="1" x14ac:dyDescent="0.2">
      <c r="A45" s="12" t="s">
        <v>58</v>
      </c>
      <c r="B45" s="76" t="s">
        <v>9</v>
      </c>
      <c r="C45" s="16">
        <v>39.479999999999997</v>
      </c>
      <c r="D45" s="77">
        <v>88343</v>
      </c>
      <c r="E45" s="77">
        <v>15232</v>
      </c>
      <c r="F45" s="77">
        <v>11680</v>
      </c>
      <c r="G45" s="77">
        <v>80731</v>
      </c>
      <c r="H45" s="77">
        <v>237025</v>
      </c>
      <c r="I45" s="79">
        <v>16.324619695476876</v>
      </c>
      <c r="J45" s="78">
        <v>0.35246492979999999</v>
      </c>
      <c r="K45" s="77">
        <v>59459</v>
      </c>
      <c r="L45" s="77">
        <f>VLOOKUP(A45,'[1]not 26'!$A:$B,2,0)</f>
        <v>31873</v>
      </c>
      <c r="M45" s="77">
        <v>3229</v>
      </c>
      <c r="N45" s="77">
        <v>3310</v>
      </c>
      <c r="O45" s="75">
        <v>57162</v>
      </c>
      <c r="P45" s="77">
        <v>19998</v>
      </c>
      <c r="Q45" s="5"/>
      <c r="V45" s="5"/>
    </row>
    <row r="46" spans="1:42" s="18" customFormat="1" x14ac:dyDescent="0.2">
      <c r="A46" s="12" t="s">
        <v>59</v>
      </c>
      <c r="B46" s="76" t="s">
        <v>9</v>
      </c>
      <c r="C46" s="16">
        <v>100</v>
      </c>
      <c r="D46" s="77">
        <v>1313</v>
      </c>
      <c r="E46" s="77">
        <v>105</v>
      </c>
      <c r="F46" s="77">
        <v>87</v>
      </c>
      <c r="G46" s="77">
        <v>3758.0770000000002</v>
      </c>
      <c r="H46" s="77">
        <v>4912.03</v>
      </c>
      <c r="I46" s="79">
        <v>2.3328706026394688</v>
      </c>
      <c r="J46" s="78">
        <v>0.76507614970000004</v>
      </c>
      <c r="K46" s="77">
        <v>-1814.9880000000001</v>
      </c>
      <c r="L46" s="77">
        <f>VLOOKUP(A46,'[1]not 26'!$A:$B,2,0)</f>
        <v>3758</v>
      </c>
      <c r="M46" s="77">
        <v>66</v>
      </c>
      <c r="N46" s="77">
        <v>52</v>
      </c>
      <c r="O46" s="75"/>
      <c r="P46" s="77">
        <v>472</v>
      </c>
      <c r="Q46" s="5"/>
      <c r="R46" s="5"/>
      <c r="S46" s="5"/>
      <c r="T46" s="5"/>
      <c r="U46" s="5"/>
      <c r="V46" s="1"/>
      <c r="W46" s="5"/>
      <c r="X46" s="5"/>
      <c r="Y46" s="5"/>
      <c r="Z46" s="5"/>
      <c r="AA46" s="5"/>
      <c r="AB46" s="5"/>
      <c r="AC46" s="5"/>
      <c r="AD46" s="5"/>
      <c r="AE46" s="5"/>
      <c r="AF46" s="5"/>
      <c r="AG46" s="5"/>
      <c r="AH46" s="5"/>
      <c r="AI46" s="5"/>
      <c r="AJ46" s="5"/>
      <c r="AK46" s="5"/>
      <c r="AL46" s="5"/>
      <c r="AM46" s="5"/>
      <c r="AN46" s="5"/>
      <c r="AO46" s="5"/>
      <c r="AP46" s="5"/>
    </row>
    <row r="47" spans="1:42" s="5" customFormat="1" ht="25.5" x14ac:dyDescent="0.2">
      <c r="A47" s="12" t="s">
        <v>31</v>
      </c>
      <c r="B47" s="76" t="s">
        <v>9</v>
      </c>
      <c r="C47" s="16">
        <v>28.2</v>
      </c>
      <c r="D47" s="77">
        <v>0</v>
      </c>
      <c r="E47" s="77">
        <v>-3</v>
      </c>
      <c r="F47" s="77">
        <v>15</v>
      </c>
      <c r="G47" s="77">
        <v>139</v>
      </c>
      <c r="H47" s="77">
        <v>140</v>
      </c>
      <c r="I47" s="79">
        <v>7</v>
      </c>
      <c r="J47" s="78">
        <v>100</v>
      </c>
      <c r="K47" s="77">
        <v>-20</v>
      </c>
      <c r="L47" s="77">
        <v>33</v>
      </c>
      <c r="M47" s="77">
        <v>44</v>
      </c>
      <c r="N47" s="77">
        <v>0</v>
      </c>
      <c r="O47" s="75"/>
      <c r="P47" s="77">
        <v>0</v>
      </c>
      <c r="Q47" s="81"/>
    </row>
    <row r="48" spans="1:42" s="5" customFormat="1" ht="12.75" customHeight="1" x14ac:dyDescent="0.2">
      <c r="A48" s="12" t="s">
        <v>60</v>
      </c>
      <c r="B48" s="76" t="s">
        <v>9</v>
      </c>
      <c r="C48" s="16">
        <v>100</v>
      </c>
      <c r="D48" s="77">
        <v>180119</v>
      </c>
      <c r="E48" s="77">
        <v>60271</v>
      </c>
      <c r="F48" s="77">
        <v>46828</v>
      </c>
      <c r="G48" s="77">
        <v>180710</v>
      </c>
      <c r="H48" s="77">
        <v>782358</v>
      </c>
      <c r="I48" s="79">
        <v>33.636696667792009</v>
      </c>
      <c r="J48" s="78">
        <v>0.2520355131</v>
      </c>
      <c r="K48" s="77">
        <v>-265280</v>
      </c>
      <c r="L48" s="77">
        <f>VLOOKUP(A48,'[1]not 26'!$A:$B,2,0)</f>
        <v>180710</v>
      </c>
      <c r="M48" s="77">
        <v>4000</v>
      </c>
      <c r="N48" s="77">
        <v>23414</v>
      </c>
      <c r="O48" s="75"/>
      <c r="P48" s="77">
        <v>18835</v>
      </c>
      <c r="V48" s="1"/>
    </row>
    <row r="49" spans="1:42" s="5" customFormat="1" ht="12.75" customHeight="1" x14ac:dyDescent="0.2">
      <c r="A49" s="12" t="s">
        <v>61</v>
      </c>
      <c r="B49" s="76" t="s">
        <v>9</v>
      </c>
      <c r="C49" s="16">
        <v>100</v>
      </c>
      <c r="D49" s="77">
        <v>159.52346832000001</v>
      </c>
      <c r="E49" s="77">
        <v>-2.30059361</v>
      </c>
      <c r="F49" s="77">
        <v>-2.9240872599999999</v>
      </c>
      <c r="G49" s="77">
        <v>19.222066340000001</v>
      </c>
      <c r="H49" s="77">
        <v>76.298935650000004</v>
      </c>
      <c r="I49" s="79" t="s">
        <v>11</v>
      </c>
      <c r="J49" s="78">
        <v>0.25193098920000001</v>
      </c>
      <c r="K49" s="77">
        <v>-32.620877</v>
      </c>
      <c r="L49" s="77">
        <f>VLOOKUP(A49,'[1]not 26'!$A:$B,2,0)</f>
        <v>19</v>
      </c>
      <c r="M49" s="77">
        <v>0</v>
      </c>
      <c r="N49" s="77">
        <v>0</v>
      </c>
      <c r="O49" s="75"/>
      <c r="P49" s="77">
        <v>52</v>
      </c>
    </row>
    <row r="50" spans="1:42" customFormat="1" ht="13.5" thickBot="1" x14ac:dyDescent="0.25">
      <c r="A50" s="12" t="s">
        <v>62</v>
      </c>
      <c r="B50" s="76" t="s">
        <v>23</v>
      </c>
      <c r="C50" s="16">
        <v>100</v>
      </c>
      <c r="D50" s="77">
        <v>20.412110039890301</v>
      </c>
      <c r="E50" s="77">
        <v>4.5183890526147295</v>
      </c>
      <c r="F50" s="77">
        <v>4.3692834557324307</v>
      </c>
      <c r="G50" s="77">
        <v>9.7161199327422896</v>
      </c>
      <c r="H50" s="77">
        <v>18.699230095056198</v>
      </c>
      <c r="I50" s="79" t="s">
        <v>11</v>
      </c>
      <c r="J50" s="78">
        <v>0.51959999859999995</v>
      </c>
      <c r="K50" s="77">
        <v>1.540557894</v>
      </c>
      <c r="L50" s="77">
        <f>VLOOKUP(A50,'[1]not 26'!$A:$B,2,0)</f>
        <v>10</v>
      </c>
      <c r="M50" s="77">
        <v>0</v>
      </c>
      <c r="N50" s="77">
        <v>0</v>
      </c>
      <c r="O50" s="75"/>
      <c r="P50" s="77">
        <v>32</v>
      </c>
      <c r="V50" s="5"/>
    </row>
    <row r="51" spans="1:42" s="20" customFormat="1" ht="15" customHeight="1" thickBot="1" x14ac:dyDescent="0.25">
      <c r="A51" s="21" t="s">
        <v>63</v>
      </c>
      <c r="B51" s="22"/>
      <c r="C51" s="23"/>
      <c r="D51" s="24">
        <f>SUM(D4:D50)</f>
        <v>514485.03118027147</v>
      </c>
      <c r="E51" s="24">
        <f>SUM(E4:E50)</f>
        <v>134263.36513075625</v>
      </c>
      <c r="F51" s="24">
        <f>SUM(F4:F50)</f>
        <v>104416.39519537603</v>
      </c>
      <c r="G51" s="24">
        <f>SUM(G4:G50)</f>
        <v>649099.87353403354</v>
      </c>
      <c r="H51" s="24">
        <f>SUM(H4:H50)</f>
        <v>2887657.3368606307</v>
      </c>
      <c r="I51" s="24"/>
      <c r="J51" s="24"/>
      <c r="K51" s="24">
        <f>SUM(K4:K50)</f>
        <v>-187582.35345233598</v>
      </c>
      <c r="L51" s="24">
        <f>SUM(L4:L50)</f>
        <v>553199</v>
      </c>
      <c r="M51" s="24">
        <f t="shared" ref="M51:O51" si="0">SUM(M4:M50)</f>
        <v>21491.606435000002</v>
      </c>
      <c r="N51" s="24">
        <f t="shared" si="0"/>
        <v>49860.052017094</v>
      </c>
      <c r="O51" s="24">
        <f t="shared" si="0"/>
        <v>59183</v>
      </c>
      <c r="P51" s="24">
        <f>SUM(P4:P50)</f>
        <v>133775</v>
      </c>
      <c r="Q51" s="5"/>
      <c r="R51" s="5"/>
      <c r="S51" s="5"/>
      <c r="T51" s="5"/>
      <c r="U51" s="5"/>
      <c r="V51"/>
      <c r="W51" s="5"/>
      <c r="X51" s="5"/>
      <c r="Y51" s="5"/>
      <c r="Z51" s="5"/>
      <c r="AA51" s="5"/>
      <c r="AB51" s="5"/>
      <c r="AC51" s="5"/>
      <c r="AD51" s="5"/>
      <c r="AE51" s="5"/>
      <c r="AF51" s="5"/>
      <c r="AG51" s="5"/>
      <c r="AH51" s="5"/>
      <c r="AI51" s="5"/>
      <c r="AJ51" s="5"/>
      <c r="AK51" s="5"/>
      <c r="AL51" s="5"/>
      <c r="AM51" s="5"/>
      <c r="AN51" s="5"/>
      <c r="AO51" s="5"/>
      <c r="AP51" s="5"/>
    </row>
    <row r="52" spans="1:42" s="20" customFormat="1" ht="25.5" x14ac:dyDescent="0.2">
      <c r="A52" s="26" t="s">
        <v>64</v>
      </c>
      <c r="B52" s="13"/>
      <c r="C52" s="27"/>
      <c r="D52" s="28"/>
      <c r="E52" s="28"/>
      <c r="F52" s="28">
        <v>-3802</v>
      </c>
      <c r="G52" s="28">
        <v>-91124</v>
      </c>
      <c r="H52" s="28">
        <v>-448540</v>
      </c>
      <c r="I52" s="29"/>
      <c r="J52" s="28"/>
      <c r="K52" s="28"/>
      <c r="L52" s="28"/>
      <c r="M52" s="28"/>
      <c r="N52" s="28"/>
      <c r="O52" s="28"/>
      <c r="P52" s="30"/>
      <c r="Q52" s="5"/>
      <c r="R52" s="5"/>
      <c r="S52" s="5"/>
      <c r="T52" s="5"/>
      <c r="U52" s="5"/>
      <c r="V52" s="5"/>
      <c r="W52" s="5"/>
      <c r="X52" s="5"/>
      <c r="Y52" s="5"/>
      <c r="Z52" s="5"/>
      <c r="AA52" s="5"/>
      <c r="AB52" s="5"/>
      <c r="AC52" s="5"/>
      <c r="AD52" s="5"/>
      <c r="AE52" s="5"/>
      <c r="AF52" s="5"/>
      <c r="AG52" s="5"/>
      <c r="AH52" s="5"/>
      <c r="AI52" s="5"/>
      <c r="AJ52" s="5"/>
      <c r="AK52" s="5"/>
      <c r="AL52" s="5"/>
      <c r="AM52" s="5"/>
      <c r="AN52" s="5"/>
      <c r="AO52" s="5"/>
      <c r="AP52" s="5"/>
    </row>
    <row r="53" spans="1:42" s="20" customFormat="1" ht="24" customHeight="1" thickBot="1" x14ac:dyDescent="0.25">
      <c r="A53" s="31" t="s">
        <v>65</v>
      </c>
      <c r="B53" s="32"/>
      <c r="C53" s="33"/>
      <c r="D53" s="34"/>
      <c r="E53" s="34"/>
      <c r="F53" s="34">
        <v>-122.7842258</v>
      </c>
      <c r="G53" s="34">
        <v>-2796.6115909999999</v>
      </c>
      <c r="H53" s="34">
        <v>-9404.0047909999994</v>
      </c>
      <c r="I53" s="35"/>
      <c r="J53" s="34"/>
      <c r="K53" s="34"/>
      <c r="L53" s="34">
        <v>-471</v>
      </c>
      <c r="M53" s="34"/>
      <c r="N53" s="34"/>
      <c r="O53" s="34"/>
      <c r="P53" s="36"/>
      <c r="Q53" s="5"/>
      <c r="R53" s="5"/>
      <c r="S53" s="5"/>
      <c r="T53" s="5"/>
      <c r="U53" s="5"/>
      <c r="V53" s="5"/>
      <c r="W53" s="5"/>
      <c r="X53" s="5"/>
      <c r="Y53" s="5"/>
      <c r="Z53" s="5"/>
      <c r="AA53" s="5"/>
      <c r="AB53" s="5"/>
      <c r="AC53" s="5"/>
      <c r="AD53" s="5"/>
      <c r="AE53" s="5"/>
      <c r="AF53" s="5"/>
      <c r="AG53" s="5"/>
      <c r="AH53" s="5"/>
      <c r="AI53" s="5"/>
      <c r="AJ53" s="5"/>
      <c r="AK53" s="5"/>
      <c r="AL53" s="5"/>
      <c r="AM53" s="5"/>
      <c r="AN53" s="5"/>
      <c r="AO53" s="5"/>
      <c r="AP53" s="5"/>
    </row>
    <row r="54" spans="1:42" s="20" customFormat="1" ht="26.25" thickBot="1" x14ac:dyDescent="0.25">
      <c r="A54" s="38" t="s">
        <v>66</v>
      </c>
      <c r="B54" s="39"/>
      <c r="C54" s="40"/>
      <c r="D54" s="41"/>
      <c r="E54" s="42"/>
      <c r="F54" s="41">
        <f>SUM(F51:F53)</f>
        <v>100491.61096957602</v>
      </c>
      <c r="G54" s="41">
        <f>SUM(G51:G53)</f>
        <v>555179.26194303355</v>
      </c>
      <c r="H54" s="41">
        <f>SUM(H51:H53)</f>
        <v>2429713.3320696307</v>
      </c>
      <c r="I54" s="43"/>
      <c r="J54" s="42"/>
      <c r="K54" s="42"/>
      <c r="L54" s="41">
        <f>SUM(L51:L53)</f>
        <v>552728</v>
      </c>
      <c r="M54" s="41">
        <f>SUM(M51:M53)</f>
        <v>21491.606435000002</v>
      </c>
      <c r="N54" s="41">
        <f>SUM(N51:N53)</f>
        <v>49860.052017094</v>
      </c>
      <c r="O54" s="41">
        <f>SUM(O51:O53)</f>
        <v>59183</v>
      </c>
      <c r="P54" s="44"/>
      <c r="Q54" s="5"/>
      <c r="R54" s="5"/>
      <c r="S54" s="5"/>
      <c r="T54" s="5"/>
      <c r="U54" s="5"/>
      <c r="V54" s="5"/>
      <c r="W54" s="5"/>
      <c r="X54" s="5"/>
      <c r="Y54" s="5"/>
      <c r="Z54" s="5"/>
      <c r="AA54" s="5"/>
      <c r="AB54" s="5"/>
      <c r="AC54" s="5"/>
      <c r="AD54" s="5"/>
      <c r="AE54" s="5"/>
      <c r="AF54" s="5"/>
      <c r="AG54" s="5"/>
      <c r="AH54" s="5"/>
      <c r="AI54" s="5"/>
      <c r="AJ54" s="5"/>
      <c r="AK54" s="5"/>
      <c r="AL54" s="5"/>
      <c r="AM54" s="5"/>
      <c r="AN54" s="5"/>
      <c r="AO54" s="5"/>
      <c r="AP54" s="5"/>
    </row>
    <row r="55" spans="1:42" s="20" customFormat="1" ht="12.75" customHeight="1" thickTop="1" x14ac:dyDescent="0.2">
      <c r="A55" s="3"/>
      <c r="B55" s="1"/>
      <c r="C55" s="6"/>
      <c r="D55" s="4"/>
      <c r="E55" s="4"/>
      <c r="F55" s="4"/>
      <c r="G55" s="45"/>
      <c r="H55" s="46"/>
      <c r="I55" s="47"/>
      <c r="J55" s="4"/>
      <c r="K55" s="4"/>
      <c r="L55" s="4"/>
      <c r="M55" s="4"/>
      <c r="N55" s="4"/>
      <c r="O55" s="4"/>
      <c r="P55" s="4"/>
      <c r="Q55" s="5"/>
      <c r="R55" s="5"/>
      <c r="S55" s="5"/>
      <c r="T55" s="5"/>
      <c r="U55" s="5"/>
      <c r="V55" s="5"/>
      <c r="W55" s="5"/>
      <c r="X55" s="5"/>
      <c r="Y55" s="5"/>
      <c r="Z55" s="5"/>
      <c r="AA55" s="5"/>
      <c r="AB55" s="5"/>
      <c r="AC55" s="5"/>
      <c r="AD55" s="5"/>
      <c r="AE55" s="5"/>
      <c r="AF55" s="5"/>
      <c r="AG55" s="5"/>
      <c r="AH55" s="5"/>
      <c r="AI55" s="5"/>
      <c r="AJ55" s="5"/>
      <c r="AK55" s="5"/>
      <c r="AL55" s="5"/>
      <c r="AM55" s="5"/>
      <c r="AN55" s="5"/>
      <c r="AO55" s="5"/>
      <c r="AP55" s="5"/>
    </row>
    <row r="56" spans="1:42" s="20" customFormat="1" ht="12.75" customHeight="1" x14ac:dyDescent="0.2">
      <c r="A56" s="3"/>
      <c r="B56" s="1"/>
      <c r="C56" s="6"/>
      <c r="D56" s="4"/>
      <c r="E56" s="4"/>
      <c r="F56" s="4"/>
      <c r="G56" s="45"/>
      <c r="H56" s="46"/>
      <c r="I56" s="47"/>
      <c r="J56" s="4"/>
      <c r="K56" s="4"/>
      <c r="L56" s="4"/>
      <c r="M56" s="4"/>
      <c r="N56" s="4"/>
      <c r="O56" s="4"/>
      <c r="P56" s="4"/>
      <c r="Q56" s="5"/>
      <c r="R56" s="5"/>
      <c r="S56" s="5"/>
      <c r="T56" s="5"/>
      <c r="U56" s="5"/>
      <c r="V56" s="5"/>
      <c r="W56" s="5"/>
      <c r="X56" s="5"/>
      <c r="Y56" s="5"/>
      <c r="Z56" s="5"/>
      <c r="AA56" s="5"/>
      <c r="AB56" s="5"/>
      <c r="AC56" s="5"/>
      <c r="AD56" s="5"/>
      <c r="AE56" s="5"/>
      <c r="AF56" s="5"/>
      <c r="AG56" s="5"/>
      <c r="AH56" s="5"/>
      <c r="AI56" s="5"/>
      <c r="AJ56" s="5"/>
      <c r="AK56" s="5"/>
      <c r="AL56" s="5"/>
      <c r="AM56" s="5"/>
      <c r="AN56" s="5"/>
      <c r="AO56" s="5"/>
      <c r="AP56" s="5"/>
    </row>
    <row r="57" spans="1:42" x14ac:dyDescent="0.2">
      <c r="A57" s="49"/>
      <c r="B57" s="25"/>
      <c r="C57" s="50"/>
      <c r="D57" s="48"/>
      <c r="E57" s="11"/>
      <c r="G57" s="51"/>
      <c r="H57" s="51"/>
      <c r="I57" s="52"/>
      <c r="J57" s="11"/>
      <c r="K57" s="11"/>
      <c r="L57" s="1"/>
      <c r="M57" s="48"/>
      <c r="N57" s="48"/>
      <c r="O57" s="48"/>
      <c r="P57" s="11"/>
      <c r="V57" s="5"/>
    </row>
    <row r="58" spans="1:42" ht="39.75" customHeight="1" x14ac:dyDescent="0.2">
      <c r="A58" s="84" t="s">
        <v>94</v>
      </c>
      <c r="B58" s="85"/>
      <c r="C58" s="85"/>
      <c r="D58" s="85"/>
      <c r="E58" s="85"/>
      <c r="F58" s="85"/>
      <c r="G58" s="85"/>
      <c r="H58" s="85"/>
      <c r="I58" s="85"/>
      <c r="J58" s="85"/>
      <c r="K58" s="85"/>
      <c r="L58" s="85"/>
      <c r="M58" s="85"/>
      <c r="N58" s="85"/>
      <c r="O58" s="54"/>
      <c r="P58" s="11"/>
    </row>
    <row r="59" spans="1:42" ht="12.75" customHeight="1" x14ac:dyDescent="0.2">
      <c r="A59" s="55"/>
      <c r="B59" s="55"/>
      <c r="C59" s="55"/>
      <c r="D59" s="55"/>
      <c r="E59" s="55"/>
      <c r="F59" s="55"/>
      <c r="G59" s="55"/>
      <c r="H59" s="55"/>
      <c r="I59" s="55"/>
      <c r="J59" s="55"/>
      <c r="K59" s="55"/>
      <c r="L59" s="55"/>
      <c r="M59" s="55"/>
      <c r="N59" s="55"/>
      <c r="O59" s="54"/>
      <c r="P59" s="11"/>
    </row>
    <row r="60" spans="1:42" x14ac:dyDescent="0.2">
      <c r="A60" s="85" t="s">
        <v>67</v>
      </c>
      <c r="B60" s="85"/>
      <c r="C60" s="85"/>
      <c r="D60" s="85"/>
      <c r="E60" s="85"/>
      <c r="F60" s="85"/>
      <c r="G60" s="85"/>
      <c r="H60" s="85"/>
      <c r="I60" s="85"/>
      <c r="J60" s="85"/>
      <c r="K60" s="85"/>
      <c r="L60" s="85"/>
      <c r="M60" s="85"/>
      <c r="N60" s="85"/>
      <c r="O60" s="54"/>
      <c r="P60" s="11"/>
    </row>
    <row r="61" spans="1:42" x14ac:dyDescent="0.2">
      <c r="A61" s="55"/>
      <c r="B61" s="55"/>
      <c r="C61" s="55"/>
      <c r="D61" s="55"/>
      <c r="E61" s="55"/>
      <c r="F61" s="55"/>
      <c r="G61" s="55"/>
      <c r="H61" s="55"/>
      <c r="I61" s="55"/>
      <c r="J61" s="55"/>
      <c r="K61" s="55"/>
      <c r="L61" s="55"/>
      <c r="M61" s="55"/>
      <c r="N61" s="55"/>
      <c r="O61" s="54"/>
      <c r="P61" s="11"/>
    </row>
    <row r="62" spans="1:42" ht="44.25" customHeight="1" x14ac:dyDescent="0.2">
      <c r="A62" s="85" t="s">
        <v>68</v>
      </c>
      <c r="B62" s="85"/>
      <c r="C62" s="85"/>
      <c r="D62" s="85"/>
      <c r="E62" s="85"/>
      <c r="F62" s="85"/>
      <c r="G62" s="85"/>
      <c r="H62" s="85"/>
      <c r="I62" s="85"/>
      <c r="J62" s="85"/>
      <c r="K62" s="85"/>
      <c r="L62" s="85"/>
      <c r="M62" s="85"/>
      <c r="N62" s="85"/>
      <c r="O62" s="54"/>
      <c r="P62" s="11"/>
    </row>
    <row r="63" spans="1:42" ht="51" x14ac:dyDescent="0.2">
      <c r="A63" s="10" t="s">
        <v>69</v>
      </c>
      <c r="B63" s="5"/>
      <c r="C63" s="56"/>
      <c r="D63" s="19"/>
      <c r="E63" s="19"/>
      <c r="F63" s="19"/>
      <c r="I63" s="57"/>
      <c r="J63" s="19"/>
      <c r="K63" s="19"/>
      <c r="L63" s="19"/>
      <c r="M63" s="19"/>
      <c r="N63" s="19"/>
      <c r="O63" s="19"/>
      <c r="P63" s="58"/>
    </row>
    <row r="64" spans="1:42" ht="25.5" x14ac:dyDescent="0.2">
      <c r="A64" s="10" t="s">
        <v>70</v>
      </c>
      <c r="F64" s="48"/>
      <c r="I64" s="46"/>
      <c r="J64" s="46"/>
      <c r="K64" s="46"/>
      <c r="L64" s="19"/>
      <c r="M64" s="19"/>
    </row>
    <row r="65" spans="1:122" ht="33.75" customHeight="1" x14ac:dyDescent="0.2">
      <c r="A65" s="3" t="s">
        <v>71</v>
      </c>
      <c r="E65" s="19"/>
      <c r="F65" s="48"/>
      <c r="I65" s="46"/>
      <c r="K65" s="46"/>
      <c r="L65" s="19"/>
    </row>
    <row r="66" spans="1:122" ht="47.25" customHeight="1" x14ac:dyDescent="0.2">
      <c r="A66" s="83" t="s">
        <v>95</v>
      </c>
      <c r="E66" s="19"/>
      <c r="F66" s="19"/>
      <c r="I66" s="46"/>
      <c r="J66" s="19"/>
      <c r="K66" s="46"/>
      <c r="L66" s="19"/>
      <c r="M66" s="19"/>
    </row>
    <row r="67" spans="1:122" ht="89.25" x14ac:dyDescent="0.2">
      <c r="A67" s="83" t="s">
        <v>96</v>
      </c>
      <c r="D67" s="7"/>
      <c r="I67" s="59"/>
      <c r="M67" s="19"/>
    </row>
    <row r="68" spans="1:122" ht="30.75" customHeight="1" x14ac:dyDescent="0.2">
      <c r="A68" s="10" t="s">
        <v>72</v>
      </c>
      <c r="D68" s="7"/>
      <c r="E68" s="19"/>
      <c r="F68" s="19"/>
      <c r="I68" s="60"/>
      <c r="K68" s="19"/>
      <c r="L68" s="19"/>
      <c r="M68" s="19"/>
    </row>
    <row r="69" spans="1:122" x14ac:dyDescent="0.2">
      <c r="E69" s="19"/>
      <c r="I69" s="60"/>
      <c r="L69" s="19"/>
      <c r="M69" s="19"/>
    </row>
    <row r="70" spans="1:122" x14ac:dyDescent="0.2">
      <c r="A70" s="3" t="s">
        <v>73</v>
      </c>
      <c r="D70" s="19"/>
      <c r="L70" s="19"/>
      <c r="M70" s="19"/>
    </row>
    <row r="71" spans="1:122" x14ac:dyDescent="0.2">
      <c r="A71" s="10" t="s">
        <v>74</v>
      </c>
      <c r="D71" s="19"/>
      <c r="J71" s="1"/>
      <c r="L71" s="19"/>
      <c r="M71" s="19"/>
    </row>
    <row r="72" spans="1:122" x14ac:dyDescent="0.2">
      <c r="A72" s="61" t="s">
        <v>75</v>
      </c>
      <c r="D72" s="19"/>
      <c r="J72" s="7"/>
      <c r="L72" s="19"/>
      <c r="M72" s="19"/>
    </row>
    <row r="73" spans="1:122" x14ac:dyDescent="0.2">
      <c r="A73" s="3" t="s">
        <v>76</v>
      </c>
      <c r="D73" s="19"/>
      <c r="J73" s="7"/>
      <c r="L73" s="19"/>
      <c r="M73" s="19"/>
    </row>
    <row r="74" spans="1:122" x14ac:dyDescent="0.2">
      <c r="D74" s="37"/>
      <c r="E74" s="19"/>
      <c r="L74" s="19"/>
      <c r="M74" s="19"/>
    </row>
    <row r="75" spans="1:122" x14ac:dyDescent="0.2">
      <c r="A75" s="10" t="s">
        <v>77</v>
      </c>
      <c r="K75" s="19"/>
      <c r="L75" s="19"/>
      <c r="M75" s="19"/>
    </row>
    <row r="76" spans="1:122" s="4" customFormat="1" ht="15" x14ac:dyDescent="0.25">
      <c r="A76" s="10" t="s">
        <v>78</v>
      </c>
      <c r="B76" s="1"/>
      <c r="C76" s="6"/>
      <c r="D76" s="62"/>
      <c r="G76" s="46"/>
      <c r="H76" s="46"/>
      <c r="I76" s="47"/>
      <c r="K76" s="7"/>
      <c r="L76" s="19"/>
      <c r="M76" s="19"/>
      <c r="N76" s="63"/>
      <c r="O76" s="63"/>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row>
    <row r="77" spans="1:122" s="4" customFormat="1" x14ac:dyDescent="0.2">
      <c r="A77" s="10" t="s">
        <v>79</v>
      </c>
      <c r="B77" s="1"/>
      <c r="C77" s="6"/>
      <c r="G77" s="46"/>
      <c r="H77" s="46"/>
      <c r="I77" s="47"/>
      <c r="K77" s="7"/>
      <c r="L77" s="19"/>
      <c r="M77" s="37"/>
      <c r="N77" s="63"/>
      <c r="O77" s="63"/>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row>
    <row r="78" spans="1:122" s="4" customFormat="1" ht="15" x14ac:dyDescent="0.25">
      <c r="A78" s="10" t="s">
        <v>80</v>
      </c>
      <c r="B78" s="1"/>
      <c r="C78" s="6"/>
      <c r="G78" s="64"/>
      <c r="H78" s="46"/>
      <c r="I78" s="47"/>
      <c r="L78" s="19"/>
      <c r="M78" s="19"/>
      <c r="N78" s="63"/>
      <c r="O78" s="63"/>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row>
    <row r="79" spans="1:122" s="4" customFormat="1" ht="15" customHeight="1" x14ac:dyDescent="0.2">
      <c r="A79" s="10" t="s">
        <v>81</v>
      </c>
      <c r="B79" s="1"/>
      <c r="C79" s="6"/>
      <c r="G79" s="46"/>
      <c r="H79" s="46"/>
      <c r="I79" s="47"/>
      <c r="L79" s="19"/>
      <c r="M79" s="19"/>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row>
    <row r="80" spans="1:122" s="4" customFormat="1" ht="15" x14ac:dyDescent="0.25">
      <c r="A80" s="1" t="s">
        <v>82</v>
      </c>
      <c r="B80" s="1"/>
      <c r="C80" s="6"/>
      <c r="D80" s="64"/>
      <c r="G80" s="46"/>
      <c r="H80" s="46"/>
      <c r="I80" s="47"/>
      <c r="L80" s="19"/>
      <c r="M80" s="19"/>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row>
    <row r="81" spans="1:122" s="4" customFormat="1" x14ac:dyDescent="0.2">
      <c r="A81" s="10"/>
      <c r="B81" s="1"/>
      <c r="C81" s="6"/>
      <c r="G81" s="46"/>
      <c r="H81" s="46"/>
      <c r="I81" s="47"/>
      <c r="L81" s="19"/>
      <c r="M81" s="19"/>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row>
    <row r="82" spans="1:122" s="4" customFormat="1" ht="15" x14ac:dyDescent="0.25">
      <c r="A82" s="1"/>
      <c r="B82" s="1"/>
      <c r="C82" s="6"/>
      <c r="G82" s="64"/>
      <c r="H82" s="46"/>
      <c r="I82" s="47"/>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row>
    <row r="83" spans="1:122" s="4" customFormat="1" x14ac:dyDescent="0.2">
      <c r="A83" s="3"/>
      <c r="B83" s="1"/>
      <c r="C83" s="6"/>
      <c r="G83" s="46"/>
      <c r="H83" s="65"/>
      <c r="I83" s="47"/>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row>
    <row r="84" spans="1:122" s="4" customFormat="1" x14ac:dyDescent="0.2">
      <c r="A84" s="2"/>
      <c r="B84" s="1"/>
      <c r="C84" s="6"/>
      <c r="G84" s="46"/>
      <c r="H84" s="46"/>
      <c r="I84" s="47"/>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row>
    <row r="85" spans="1:122" s="4" customFormat="1" x14ac:dyDescent="0.2">
      <c r="A85" s="3"/>
      <c r="B85" s="1"/>
      <c r="C85" s="6"/>
      <c r="G85" s="46"/>
      <c r="H85" s="46"/>
      <c r="I85" s="47"/>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row>
    <row r="87" spans="1:122" s="4" customFormat="1" x14ac:dyDescent="0.2">
      <c r="A87" s="3"/>
      <c r="B87" s="1"/>
      <c r="C87" s="6"/>
      <c r="G87" s="46"/>
      <c r="H87" s="46"/>
      <c r="I87" s="47"/>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row>
    <row r="88" spans="1:122" s="4" customFormat="1" x14ac:dyDescent="0.2">
      <c r="A88" s="3"/>
      <c r="B88" s="1"/>
      <c r="C88" s="6"/>
      <c r="G88" s="66"/>
      <c r="H88" s="46"/>
      <c r="I88" s="47"/>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row>
    <row r="89" spans="1:122" s="4" customFormat="1" x14ac:dyDescent="0.2">
      <c r="A89" s="3"/>
      <c r="B89" s="1"/>
      <c r="C89" s="6"/>
      <c r="G89" s="46"/>
      <c r="H89" s="46"/>
      <c r="I89" s="47"/>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row>
    <row r="90" spans="1:122" s="4" customFormat="1" x14ac:dyDescent="0.2">
      <c r="A90" s="3"/>
      <c r="B90" s="1"/>
      <c r="C90" s="6"/>
      <c r="F90" s="19"/>
      <c r="G90" s="46"/>
      <c r="H90" s="46"/>
      <c r="I90" s="47"/>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row>
    <row r="101" spans="1:122" s="46" customFormat="1" x14ac:dyDescent="0.2">
      <c r="A101" s="3"/>
      <c r="B101" s="1"/>
      <c r="C101" s="6"/>
      <c r="D101" s="4"/>
      <c r="E101" s="4"/>
      <c r="F101" s="67"/>
      <c r="I101" s="47"/>
      <c r="J101" s="4"/>
      <c r="K101" s="4"/>
      <c r="L101" s="4"/>
      <c r="M101" s="4"/>
      <c r="N101" s="4"/>
      <c r="O101" s="4"/>
      <c r="P101" s="4"/>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row>
    <row r="104" spans="1:122" s="46" customFormat="1" x14ac:dyDescent="0.2">
      <c r="A104" s="3"/>
      <c r="B104" s="1"/>
      <c r="C104" s="6"/>
      <c r="D104" s="4"/>
      <c r="E104" s="4"/>
      <c r="F104" s="4"/>
      <c r="G104" s="65"/>
      <c r="I104" s="47"/>
      <c r="J104" s="4"/>
      <c r="K104" s="4"/>
      <c r="L104" s="4"/>
      <c r="M104" s="4"/>
      <c r="N104" s="4"/>
      <c r="O104" s="4"/>
      <c r="P104" s="4"/>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row>
    <row r="105" spans="1:122" s="46" customFormat="1" x14ac:dyDescent="0.2">
      <c r="A105" s="3"/>
      <c r="B105" s="1"/>
      <c r="C105" s="6"/>
      <c r="D105" s="4"/>
      <c r="E105" s="4"/>
      <c r="F105" s="4"/>
      <c r="G105" s="65"/>
      <c r="I105" s="47"/>
      <c r="J105" s="4"/>
      <c r="K105" s="4"/>
      <c r="L105" s="4"/>
      <c r="M105" s="4"/>
      <c r="N105" s="4"/>
      <c r="O105" s="4"/>
      <c r="P105" s="4"/>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row>
    <row r="106" spans="1:122" s="46" customFormat="1" x14ac:dyDescent="0.2">
      <c r="A106" s="3"/>
      <c r="B106" s="1"/>
      <c r="C106" s="6"/>
      <c r="D106" s="4"/>
      <c r="E106" s="4"/>
      <c r="F106" s="4"/>
      <c r="G106" s="65"/>
      <c r="I106" s="47"/>
      <c r="J106" s="4"/>
      <c r="K106" s="4"/>
      <c r="L106" s="4"/>
      <c r="M106" s="4"/>
      <c r="N106" s="4"/>
      <c r="O106" s="4"/>
      <c r="P106" s="4"/>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row>
    <row r="107" spans="1:122" s="46" customFormat="1" x14ac:dyDescent="0.2">
      <c r="A107" s="3"/>
      <c r="B107" s="1"/>
      <c r="C107" s="6"/>
      <c r="D107" s="4"/>
      <c r="E107" s="4"/>
      <c r="F107" s="4"/>
      <c r="G107" s="65"/>
      <c r="I107" s="47"/>
      <c r="J107" s="4"/>
      <c r="K107" s="4"/>
      <c r="L107" s="4"/>
      <c r="M107" s="4"/>
      <c r="N107" s="4"/>
      <c r="O107" s="4"/>
      <c r="P107" s="4"/>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row>
    <row r="108" spans="1:122" s="46" customFormat="1" x14ac:dyDescent="0.2">
      <c r="A108" s="3"/>
      <c r="B108" s="1"/>
      <c r="C108" s="6"/>
      <c r="D108" s="4"/>
      <c r="E108" s="4"/>
      <c r="F108" s="19"/>
      <c r="I108" s="47"/>
      <c r="J108" s="4"/>
      <c r="K108" s="4"/>
      <c r="L108" s="4"/>
      <c r="M108" s="4"/>
      <c r="N108" s="4"/>
      <c r="O108" s="4"/>
      <c r="P108" s="4"/>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row>
    <row r="110" spans="1:122" s="46" customFormat="1" x14ac:dyDescent="0.2">
      <c r="A110" s="3"/>
      <c r="B110" s="1"/>
      <c r="C110" s="6"/>
      <c r="D110" s="4"/>
      <c r="E110" s="4"/>
      <c r="F110" s="19"/>
      <c r="I110" s="47"/>
      <c r="J110" s="4"/>
      <c r="K110" s="4"/>
      <c r="L110" s="4"/>
      <c r="M110" s="4"/>
      <c r="N110" s="4"/>
      <c r="O110" s="4"/>
      <c r="P110" s="4"/>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row>
    <row r="111" spans="1:122" s="46" customFormat="1" x14ac:dyDescent="0.2">
      <c r="A111" s="3"/>
      <c r="B111" s="1"/>
      <c r="C111" s="6"/>
      <c r="D111" s="37"/>
      <c r="E111" s="7"/>
      <c r="F111" s="4"/>
      <c r="I111" s="47"/>
      <c r="J111" s="4"/>
      <c r="K111" s="4"/>
      <c r="L111" s="4"/>
      <c r="M111" s="4"/>
      <c r="N111" s="4"/>
      <c r="O111" s="4"/>
      <c r="P111" s="4"/>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row>
  </sheetData>
  <mergeCells count="3">
    <mergeCell ref="A58:N58"/>
    <mergeCell ref="A60:N60"/>
    <mergeCell ref="A62:N62"/>
  </mergeCells>
  <pageMargins left="0.39370078740157483" right="0.19685039370078741" top="0.78740157480314965" bottom="7.874015748031496E-2" header="0.51181102362204722" footer="0.51181102362204722"/>
  <pageSetup paperSize="8" fitToHeight="0" orientation="landscape" r:id="rId1"/>
  <headerFooter alignWithMargins="0"/>
  <rowBreaks count="2" manualBreakCount="2">
    <brk id="34" max="16383" man="1"/>
    <brk id="62" max="16383" man="1"/>
  </rowBreaks>
  <ignoredErrors>
    <ignoredError sqref="L2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Tabellbilaga 2021</vt:lpstr>
      <vt:lpstr>'Tabellbilaga 2021'!Utskriftsområde</vt:lpstr>
    </vt:vector>
  </TitlesOfParts>
  <Company>Ekonomistyrningsverket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Ekonomistyrningsverket (ESV)</dc:creator>
  <cp:lastModifiedBy>Heidi Söderström Laag</cp:lastModifiedBy>
  <cp:lastPrinted>2022-06-07T12:21:50Z</cp:lastPrinted>
  <dcterms:created xsi:type="dcterms:W3CDTF">2021-05-26T18:50:51Z</dcterms:created>
  <dcterms:modified xsi:type="dcterms:W3CDTF">2022-06-16T08:13:55Z</dcterms:modified>
</cp:coreProperties>
</file>