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1740" windowWidth="20730" windowHeight="10920"/>
  </bookViews>
  <sheets>
    <sheet name="Diagram" sheetId="13" r:id="rId1"/>
    <sheet name="Sifferunderlag" sheetId="9" r:id="rId2"/>
    <sheet name="Kommunal fastighetsavgiftintäkt" sheetId="7" r:id="rId3"/>
    <sheet name="Inbetald fastighetsavgift" sheetId="6" r:id="rId4"/>
    <sheet name="Motsvarar i kommunalskatt 2012" sheetId="32" r:id="rId5"/>
    <sheet name="Nettobet. och nettomot." sheetId="31" r:id="rId6"/>
    <sheet name="Sammanställning" sheetId="30" r:id="rId7"/>
    <sheet name="Antal invånare" sheetId="8" r:id="rId8"/>
    <sheet name="Kalkylerat antal bostäder" sheetId="5" r:id="rId9"/>
    <sheet name="Per län" sheetId="33" r:id="rId10"/>
    <sheet name="Lista" sheetId="14" r:id="rId11"/>
  </sheets>
  <externalReferences>
    <externalReference r:id="rId12"/>
  </externalReferences>
  <definedNames>
    <definedName name="_xlnm._FilterDatabase" localSheetId="4" hidden="1">'Motsvarar i kommunalskatt 2012'!$A$2:$C$2</definedName>
    <definedName name="_xlnm._FilterDatabase" localSheetId="9" hidden="1">'Per län'!$A$3:$A$23</definedName>
    <definedName name="Kommuner">Lista!$A$4:$A$293</definedName>
    <definedName name="Kommunlista" localSheetId="6">[1]Lista!$A$3:$A$293</definedName>
    <definedName name="Kommunlista">Lista!$A$3:$A$293</definedName>
    <definedName name="Lista" localSheetId="1">Sifferunderlag!$B$3:$B$293</definedName>
  </definedNames>
  <calcPr calcId="145621"/>
</workbook>
</file>

<file path=xl/calcChain.xml><?xml version="1.0" encoding="utf-8"?>
<calcChain xmlns="http://schemas.openxmlformats.org/spreadsheetml/2006/main">
  <c r="J61" i="30" l="1"/>
  <c r="D29" i="33" l="1"/>
  <c r="E29" i="33"/>
  <c r="F29" i="33"/>
  <c r="G29" i="33"/>
  <c r="L29" i="33" s="1"/>
  <c r="D30" i="33"/>
  <c r="I30" i="33" s="1"/>
  <c r="E30" i="33"/>
  <c r="F30" i="33"/>
  <c r="G30" i="33"/>
  <c r="L30" i="33" s="1"/>
  <c r="D31" i="33"/>
  <c r="N31" i="33" s="1"/>
  <c r="E31" i="33"/>
  <c r="F31" i="33"/>
  <c r="G31" i="33"/>
  <c r="L31" i="33" s="1"/>
  <c r="D32" i="33"/>
  <c r="N32" i="33" s="1"/>
  <c r="E32" i="33"/>
  <c r="F32" i="33"/>
  <c r="G32" i="33"/>
  <c r="L32" i="33" s="1"/>
  <c r="D33" i="33"/>
  <c r="E33" i="33"/>
  <c r="F33" i="33"/>
  <c r="G33" i="33"/>
  <c r="L33" i="33" s="1"/>
  <c r="D34" i="33"/>
  <c r="N34" i="33" s="1"/>
  <c r="E34" i="33"/>
  <c r="F34" i="33"/>
  <c r="G34" i="33"/>
  <c r="L34" i="33" s="1"/>
  <c r="D35" i="33"/>
  <c r="N35" i="33" s="1"/>
  <c r="E35" i="33"/>
  <c r="F35" i="33"/>
  <c r="G35" i="33"/>
  <c r="L35" i="33" s="1"/>
  <c r="D36" i="33"/>
  <c r="N36" i="33" s="1"/>
  <c r="E36" i="33"/>
  <c r="F36" i="33"/>
  <c r="G36" i="33"/>
  <c r="L36" i="33" s="1"/>
  <c r="D37" i="33"/>
  <c r="E37" i="33"/>
  <c r="F37" i="33"/>
  <c r="G37" i="33"/>
  <c r="L37" i="33" s="1"/>
  <c r="D38" i="33"/>
  <c r="N38" i="33" s="1"/>
  <c r="E38" i="33"/>
  <c r="J38" i="33" s="1"/>
  <c r="F38" i="33"/>
  <c r="G38" i="33"/>
  <c r="L38" i="33" s="1"/>
  <c r="D39" i="33"/>
  <c r="N39" i="33" s="1"/>
  <c r="E39" i="33"/>
  <c r="J39" i="33" s="1"/>
  <c r="F39" i="33"/>
  <c r="G39" i="33"/>
  <c r="L39" i="33" s="1"/>
  <c r="D40" i="33"/>
  <c r="N40" i="33" s="1"/>
  <c r="E40" i="33"/>
  <c r="J40" i="33" s="1"/>
  <c r="F40" i="33"/>
  <c r="G40" i="33"/>
  <c r="L40" i="33" s="1"/>
  <c r="D41" i="33"/>
  <c r="E41" i="33"/>
  <c r="J41" i="33" s="1"/>
  <c r="F41" i="33"/>
  <c r="G41" i="33"/>
  <c r="L41" i="33" s="1"/>
  <c r="D42" i="33"/>
  <c r="N42" i="33" s="1"/>
  <c r="E42" i="33"/>
  <c r="J42" i="33" s="1"/>
  <c r="F42" i="33"/>
  <c r="G42" i="33"/>
  <c r="L42" i="33" s="1"/>
  <c r="D43" i="33"/>
  <c r="N43" i="33" s="1"/>
  <c r="E43" i="33"/>
  <c r="J43" i="33" s="1"/>
  <c r="F43" i="33"/>
  <c r="G43" i="33"/>
  <c r="L43" i="33" s="1"/>
  <c r="D44" i="33"/>
  <c r="N44" i="33" s="1"/>
  <c r="E44" i="33"/>
  <c r="J44" i="33" s="1"/>
  <c r="F44" i="33"/>
  <c r="G44" i="33"/>
  <c r="L44" i="33" s="1"/>
  <c r="D45" i="33"/>
  <c r="E45" i="33"/>
  <c r="J45" i="33" s="1"/>
  <c r="F45" i="33"/>
  <c r="G45" i="33"/>
  <c r="L45" i="33" s="1"/>
  <c r="D46" i="33"/>
  <c r="N46" i="33" s="1"/>
  <c r="E46" i="33"/>
  <c r="J46" i="33" s="1"/>
  <c r="F46" i="33"/>
  <c r="G46" i="33"/>
  <c r="L46" i="33" s="1"/>
  <c r="D47" i="33"/>
  <c r="N47" i="33" s="1"/>
  <c r="E47" i="33"/>
  <c r="J47" i="33" s="1"/>
  <c r="F47" i="33"/>
  <c r="G47" i="33"/>
  <c r="L47" i="33" s="1"/>
  <c r="D48" i="33"/>
  <c r="N48" i="33" s="1"/>
  <c r="E48" i="33"/>
  <c r="J48" i="33" s="1"/>
  <c r="F48" i="33"/>
  <c r="G48" i="33"/>
  <c r="L48" i="33" s="1"/>
  <c r="G28" i="33"/>
  <c r="F28" i="33"/>
  <c r="E28" i="33"/>
  <c r="J28" i="33" s="1"/>
  <c r="D28" i="33"/>
  <c r="D49" i="33"/>
  <c r="N49" i="33" s="1"/>
  <c r="E49" i="33"/>
  <c r="J49" i="33" s="1"/>
  <c r="F49" i="33"/>
  <c r="G49" i="33"/>
  <c r="L49" i="33" s="1"/>
  <c r="C49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28" i="33"/>
  <c r="N28" i="33" s="1"/>
  <c r="N4" i="33"/>
  <c r="O4" i="33"/>
  <c r="P4" i="33"/>
  <c r="Q4" i="33"/>
  <c r="N5" i="33"/>
  <c r="O5" i="33"/>
  <c r="P5" i="33"/>
  <c r="Q5" i="33"/>
  <c r="N6" i="33"/>
  <c r="O6" i="33"/>
  <c r="P6" i="33"/>
  <c r="Q6" i="33"/>
  <c r="N7" i="33"/>
  <c r="O7" i="33"/>
  <c r="P7" i="33"/>
  <c r="Q7" i="33"/>
  <c r="N8" i="33"/>
  <c r="O8" i="33"/>
  <c r="P8" i="33"/>
  <c r="Q8" i="33"/>
  <c r="N9" i="33"/>
  <c r="O9" i="33"/>
  <c r="P9" i="33"/>
  <c r="Q9" i="33"/>
  <c r="N10" i="33"/>
  <c r="O10" i="33"/>
  <c r="P10" i="33"/>
  <c r="Q10" i="33"/>
  <c r="N11" i="33"/>
  <c r="O11" i="33"/>
  <c r="P11" i="33"/>
  <c r="Q11" i="33"/>
  <c r="N12" i="33"/>
  <c r="O12" i="33"/>
  <c r="P12" i="33"/>
  <c r="Q12" i="33"/>
  <c r="N13" i="33"/>
  <c r="O13" i="33"/>
  <c r="P13" i="33"/>
  <c r="Q13" i="33"/>
  <c r="N14" i="33"/>
  <c r="O14" i="33"/>
  <c r="P14" i="33"/>
  <c r="Q14" i="33"/>
  <c r="N15" i="33"/>
  <c r="O15" i="33"/>
  <c r="P15" i="33"/>
  <c r="Q15" i="33"/>
  <c r="N16" i="33"/>
  <c r="O16" i="33"/>
  <c r="P16" i="33"/>
  <c r="Q16" i="33"/>
  <c r="N17" i="33"/>
  <c r="O17" i="33"/>
  <c r="P17" i="33"/>
  <c r="Q17" i="33"/>
  <c r="N18" i="33"/>
  <c r="O18" i="33"/>
  <c r="P18" i="33"/>
  <c r="Q18" i="33"/>
  <c r="N19" i="33"/>
  <c r="O19" i="33"/>
  <c r="P19" i="33"/>
  <c r="Q19" i="33"/>
  <c r="N20" i="33"/>
  <c r="O20" i="33"/>
  <c r="P20" i="33"/>
  <c r="Q20" i="33"/>
  <c r="N21" i="33"/>
  <c r="O21" i="33"/>
  <c r="P21" i="33"/>
  <c r="Q21" i="33"/>
  <c r="N22" i="33"/>
  <c r="O22" i="33"/>
  <c r="P22" i="33"/>
  <c r="Q22" i="33"/>
  <c r="N23" i="33"/>
  <c r="O23" i="33"/>
  <c r="P23" i="33"/>
  <c r="Q23" i="33"/>
  <c r="N24" i="33"/>
  <c r="O24" i="33"/>
  <c r="P24" i="33"/>
  <c r="Q24" i="33"/>
  <c r="Q3" i="33"/>
  <c r="P3" i="33"/>
  <c r="O3" i="33"/>
  <c r="N3" i="33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H251" i="8"/>
  <c r="AH252" i="8"/>
  <c r="AH253" i="8"/>
  <c r="AH254" i="8"/>
  <c r="AH255" i="8"/>
  <c r="AH256" i="8"/>
  <c r="AH257" i="8"/>
  <c r="AH258" i="8"/>
  <c r="AH259" i="8"/>
  <c r="AH260" i="8"/>
  <c r="AH261" i="8"/>
  <c r="AH262" i="8"/>
  <c r="AH263" i="8"/>
  <c r="AH264" i="8"/>
  <c r="AH265" i="8"/>
  <c r="AH266" i="8"/>
  <c r="AH267" i="8"/>
  <c r="AH268" i="8"/>
  <c r="AH269" i="8"/>
  <c r="AH270" i="8"/>
  <c r="AH271" i="8"/>
  <c r="AH272" i="8"/>
  <c r="AH273" i="8"/>
  <c r="AH274" i="8"/>
  <c r="AH275" i="8"/>
  <c r="AH276" i="8"/>
  <c r="AH277" i="8"/>
  <c r="AH278" i="8"/>
  <c r="AH279" i="8"/>
  <c r="AH280" i="8"/>
  <c r="AH281" i="8"/>
  <c r="AH282" i="8"/>
  <c r="AH283" i="8"/>
  <c r="AH284" i="8"/>
  <c r="AH285" i="8"/>
  <c r="AH286" i="8"/>
  <c r="AH287" i="8"/>
  <c r="AH288" i="8"/>
  <c r="AH289" i="8"/>
  <c r="AH290" i="8"/>
  <c r="AH291" i="8"/>
  <c r="AH292" i="8"/>
  <c r="AH3" i="8"/>
  <c r="D4" i="33"/>
  <c r="I4" i="33" s="1"/>
  <c r="E4" i="33"/>
  <c r="F4" i="33"/>
  <c r="K4" i="33" s="1"/>
  <c r="G4" i="33"/>
  <c r="D5" i="33"/>
  <c r="I5" i="33" s="1"/>
  <c r="E5" i="33"/>
  <c r="F5" i="33"/>
  <c r="K5" i="33" s="1"/>
  <c r="G5" i="33"/>
  <c r="D6" i="33"/>
  <c r="I6" i="33" s="1"/>
  <c r="E6" i="33"/>
  <c r="F6" i="33"/>
  <c r="K6" i="33" s="1"/>
  <c r="G6" i="33"/>
  <c r="D7" i="33"/>
  <c r="I7" i="33" s="1"/>
  <c r="E7" i="33"/>
  <c r="F7" i="33"/>
  <c r="K7" i="33" s="1"/>
  <c r="G7" i="33"/>
  <c r="D8" i="33"/>
  <c r="I8" i="33" s="1"/>
  <c r="E8" i="33"/>
  <c r="F8" i="33"/>
  <c r="K8" i="33" s="1"/>
  <c r="G8" i="33"/>
  <c r="D9" i="33"/>
  <c r="I9" i="33" s="1"/>
  <c r="E9" i="33"/>
  <c r="F9" i="33"/>
  <c r="K9" i="33" s="1"/>
  <c r="G9" i="33"/>
  <c r="D10" i="33"/>
  <c r="I10" i="33" s="1"/>
  <c r="E10" i="33"/>
  <c r="F10" i="33"/>
  <c r="K10" i="33" s="1"/>
  <c r="G10" i="33"/>
  <c r="D11" i="33"/>
  <c r="I11" i="33" s="1"/>
  <c r="E11" i="33"/>
  <c r="F11" i="33"/>
  <c r="K11" i="33" s="1"/>
  <c r="G11" i="33"/>
  <c r="D12" i="33"/>
  <c r="I12" i="33" s="1"/>
  <c r="E12" i="33"/>
  <c r="F12" i="33"/>
  <c r="K12" i="33" s="1"/>
  <c r="G12" i="33"/>
  <c r="D13" i="33"/>
  <c r="I13" i="33" s="1"/>
  <c r="E13" i="33"/>
  <c r="F13" i="33"/>
  <c r="K13" i="33" s="1"/>
  <c r="G13" i="33"/>
  <c r="D14" i="33"/>
  <c r="I14" i="33" s="1"/>
  <c r="E14" i="33"/>
  <c r="F14" i="33"/>
  <c r="K14" i="33" s="1"/>
  <c r="G14" i="33"/>
  <c r="D15" i="33"/>
  <c r="I15" i="33" s="1"/>
  <c r="E15" i="33"/>
  <c r="F15" i="33"/>
  <c r="K15" i="33" s="1"/>
  <c r="G15" i="33"/>
  <c r="D16" i="33"/>
  <c r="I16" i="33" s="1"/>
  <c r="E16" i="33"/>
  <c r="F16" i="33"/>
  <c r="K16" i="33" s="1"/>
  <c r="G16" i="33"/>
  <c r="D17" i="33"/>
  <c r="I17" i="33" s="1"/>
  <c r="E17" i="33"/>
  <c r="F17" i="33"/>
  <c r="K17" i="33" s="1"/>
  <c r="G17" i="33"/>
  <c r="D18" i="33"/>
  <c r="I18" i="33" s="1"/>
  <c r="E18" i="33"/>
  <c r="F18" i="33"/>
  <c r="K18" i="33" s="1"/>
  <c r="G18" i="33"/>
  <c r="D19" i="33"/>
  <c r="I19" i="33" s="1"/>
  <c r="E19" i="33"/>
  <c r="F19" i="33"/>
  <c r="K19" i="33" s="1"/>
  <c r="G19" i="33"/>
  <c r="D20" i="33"/>
  <c r="I20" i="33" s="1"/>
  <c r="E20" i="33"/>
  <c r="F20" i="33"/>
  <c r="K20" i="33" s="1"/>
  <c r="G20" i="33"/>
  <c r="D21" i="33"/>
  <c r="I21" i="33" s="1"/>
  <c r="E21" i="33"/>
  <c r="F21" i="33"/>
  <c r="K21" i="33" s="1"/>
  <c r="G21" i="33"/>
  <c r="D22" i="33"/>
  <c r="I22" i="33" s="1"/>
  <c r="E22" i="33"/>
  <c r="F22" i="33"/>
  <c r="K22" i="33" s="1"/>
  <c r="G22" i="33"/>
  <c r="D23" i="33"/>
  <c r="I23" i="33" s="1"/>
  <c r="E23" i="33"/>
  <c r="F23" i="33"/>
  <c r="K23" i="33" s="1"/>
  <c r="G23" i="33"/>
  <c r="G3" i="33"/>
  <c r="L3" i="33" s="1"/>
  <c r="F3" i="33"/>
  <c r="F24" i="33" s="1"/>
  <c r="E3" i="33"/>
  <c r="J3" i="33" s="1"/>
  <c r="D3" i="33"/>
  <c r="D24" i="33" s="1"/>
  <c r="C4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3" i="33"/>
  <c r="I3" i="33" s="1"/>
  <c r="AA292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AA251" i="7"/>
  <c r="AA252" i="7"/>
  <c r="AA253" i="7"/>
  <c r="AA254" i="7"/>
  <c r="AA255" i="7"/>
  <c r="AA256" i="7"/>
  <c r="AA257" i="7"/>
  <c r="AA258" i="7"/>
  <c r="AA259" i="7"/>
  <c r="AA260" i="7"/>
  <c r="AA261" i="7"/>
  <c r="AA262" i="7"/>
  <c r="AA263" i="7"/>
  <c r="AA264" i="7"/>
  <c r="AA265" i="7"/>
  <c r="AA266" i="7"/>
  <c r="AA267" i="7"/>
  <c r="AA268" i="7"/>
  <c r="AA269" i="7"/>
  <c r="AA270" i="7"/>
  <c r="AA271" i="7"/>
  <c r="AA272" i="7"/>
  <c r="AA273" i="7"/>
  <c r="AA274" i="7"/>
  <c r="AA275" i="7"/>
  <c r="AA276" i="7"/>
  <c r="AA277" i="7"/>
  <c r="AA278" i="7"/>
  <c r="AA279" i="7"/>
  <c r="AA280" i="7"/>
  <c r="AA281" i="7"/>
  <c r="AA282" i="7"/>
  <c r="AA283" i="7"/>
  <c r="AA284" i="7"/>
  <c r="AA285" i="7"/>
  <c r="AA286" i="7"/>
  <c r="AA287" i="7"/>
  <c r="AA288" i="7"/>
  <c r="AA289" i="7"/>
  <c r="AA290" i="7"/>
  <c r="AA291" i="7"/>
  <c r="AA3" i="7"/>
  <c r="P28" i="33" l="1"/>
  <c r="J37" i="33"/>
  <c r="O37" i="33"/>
  <c r="J35" i="33"/>
  <c r="O35" i="33"/>
  <c r="J33" i="33"/>
  <c r="O33" i="33"/>
  <c r="J32" i="33"/>
  <c r="O32" i="33"/>
  <c r="J30" i="33"/>
  <c r="O30" i="33"/>
  <c r="J29" i="33"/>
  <c r="O29" i="33"/>
  <c r="O49" i="33"/>
  <c r="O47" i="33"/>
  <c r="O45" i="33"/>
  <c r="O43" i="33"/>
  <c r="O41" i="33"/>
  <c r="O39" i="33"/>
  <c r="L28" i="33"/>
  <c r="N45" i="33"/>
  <c r="N41" i="33"/>
  <c r="N37" i="33"/>
  <c r="N33" i="33"/>
  <c r="I29" i="33"/>
  <c r="J36" i="33"/>
  <c r="O36" i="33"/>
  <c r="J34" i="33"/>
  <c r="O34" i="33"/>
  <c r="J31" i="33"/>
  <c r="O31" i="33"/>
  <c r="I28" i="33"/>
  <c r="K28" i="33"/>
  <c r="O48" i="33"/>
  <c r="O46" i="33"/>
  <c r="O44" i="33"/>
  <c r="O42" i="33"/>
  <c r="O40" i="33"/>
  <c r="O38" i="33"/>
  <c r="K49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30" i="33"/>
  <c r="K29" i="33"/>
  <c r="Q28" i="33"/>
  <c r="I49" i="33"/>
  <c r="I48" i="33"/>
  <c r="I47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I34" i="33"/>
  <c r="I33" i="33"/>
  <c r="I32" i="33"/>
  <c r="I31" i="33"/>
  <c r="N29" i="33"/>
  <c r="O28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N30" i="33"/>
  <c r="P49" i="33"/>
  <c r="P48" i="33"/>
  <c r="P47" i="33"/>
  <c r="P46" i="33"/>
  <c r="P45" i="33"/>
  <c r="P44" i="33"/>
  <c r="P43" i="33"/>
  <c r="P42" i="33"/>
  <c r="P41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K24" i="33"/>
  <c r="E24" i="33"/>
  <c r="J24" i="33" s="1"/>
  <c r="K3" i="33"/>
  <c r="J23" i="33"/>
  <c r="J22" i="33"/>
  <c r="J21" i="33"/>
  <c r="J20" i="33"/>
  <c r="J19" i="33"/>
  <c r="J18" i="33"/>
  <c r="J17" i="33"/>
  <c r="J16" i="33"/>
  <c r="J15" i="33"/>
  <c r="J14" i="33"/>
  <c r="J13" i="33"/>
  <c r="J12" i="33"/>
  <c r="J11" i="33"/>
  <c r="J10" i="33"/>
  <c r="J9" i="33"/>
  <c r="J8" i="33"/>
  <c r="J7" i="33"/>
  <c r="J6" i="33"/>
  <c r="J5" i="33"/>
  <c r="J4" i="33"/>
  <c r="C24" i="33"/>
  <c r="I24" i="33" s="1"/>
  <c r="G24" i="33"/>
  <c r="L24" i="33" s="1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L10" i="33"/>
  <c r="L9" i="33"/>
  <c r="L8" i="33"/>
  <c r="L7" i="33"/>
  <c r="L6" i="33"/>
  <c r="L5" i="33"/>
  <c r="L4" i="33"/>
  <c r="AY251" i="13"/>
  <c r="BK35" i="13"/>
  <c r="BC35" i="13"/>
  <c r="AW35" i="13"/>
  <c r="AQ35" i="13"/>
  <c r="AI35" i="13"/>
  <c r="AA35" i="13"/>
  <c r="S35" i="13"/>
  <c r="BK18" i="13"/>
  <c r="BC18" i="13"/>
  <c r="AW18" i="13"/>
  <c r="AQ18" i="13"/>
  <c r="AI18" i="13"/>
  <c r="AA18" i="13"/>
  <c r="S18" i="13"/>
  <c r="M18" i="13"/>
  <c r="M35" i="13"/>
  <c r="AX250" i="13" l="1"/>
  <c r="AW250" i="13"/>
  <c r="AY250" i="13"/>
  <c r="AY248" i="13"/>
  <c r="AW248" i="13"/>
  <c r="AT231" i="13"/>
  <c r="AU231" i="13"/>
  <c r="AV231" i="13"/>
  <c r="AW231" i="13"/>
  <c r="AS231" i="13"/>
  <c r="AU230" i="13"/>
  <c r="AV230" i="13"/>
  <c r="AW230" i="13"/>
  <c r="AT230" i="13"/>
  <c r="AS230" i="13"/>
  <c r="AT229" i="13"/>
  <c r="AU229" i="13"/>
  <c r="AV229" i="13"/>
  <c r="AW229" i="13"/>
  <c r="AS229" i="13"/>
  <c r="AT216" i="13"/>
  <c r="AS216" i="13"/>
  <c r="AT215" i="13"/>
  <c r="AU215" i="13"/>
  <c r="AV215" i="13"/>
  <c r="AW215" i="13"/>
  <c r="AS215" i="13"/>
  <c r="AV214" i="13"/>
  <c r="AW214" i="13"/>
  <c r="AT214" i="13"/>
  <c r="AU214" i="13"/>
  <c r="AS214" i="13"/>
  <c r="AL238" i="13"/>
  <c r="AM238" i="13"/>
  <c r="AN238" i="13"/>
  <c r="AO238" i="13"/>
  <c r="AK238" i="13"/>
  <c r="AP232" i="13"/>
  <c r="AO232" i="13"/>
  <c r="AN232" i="13"/>
  <c r="AM232" i="13"/>
  <c r="AL232" i="13"/>
  <c r="AK232" i="13"/>
  <c r="AL231" i="13"/>
  <c r="AM231" i="13"/>
  <c r="AN231" i="13"/>
  <c r="AO231" i="13"/>
  <c r="AK231" i="13"/>
  <c r="AL230" i="13"/>
  <c r="AM230" i="13"/>
  <c r="AN230" i="13"/>
  <c r="AO230" i="13"/>
  <c r="AK230" i="13"/>
  <c r="AK222" i="13"/>
  <c r="AL216" i="13"/>
  <c r="AK216" i="13"/>
  <c r="AO215" i="13"/>
  <c r="AL215" i="13"/>
  <c r="AM215" i="13"/>
  <c r="AN215" i="13"/>
  <c r="AO214" i="13"/>
  <c r="AL214" i="13"/>
  <c r="AM214" i="13"/>
  <c r="AN214" i="13"/>
  <c r="AK214" i="13"/>
  <c r="J28" i="30" l="1"/>
  <c r="AX247" i="13"/>
  <c r="AW247" i="13"/>
  <c r="AX248" i="13"/>
  <c r="AY246" i="13" l="1"/>
  <c r="AY245" i="13"/>
  <c r="AX246" i="13"/>
  <c r="AW246" i="13"/>
  <c r="AW243" i="13" l="1"/>
  <c r="AR245" i="13" l="1"/>
  <c r="F293" i="9"/>
  <c r="G293" i="9"/>
  <c r="H293" i="9"/>
  <c r="I293" i="9"/>
  <c r="AK215" i="13"/>
  <c r="E293" i="9"/>
  <c r="D296" i="6"/>
  <c r="E296" i="6"/>
  <c r="C296" i="6"/>
  <c r="J76" i="30"/>
  <c r="J77" i="30"/>
  <c r="J78" i="30"/>
  <c r="J79" i="30"/>
  <c r="J80" i="30"/>
  <c r="J81" i="30"/>
  <c r="J82" i="30"/>
  <c r="J83" i="30"/>
  <c r="J84" i="30"/>
  <c r="J75" i="30"/>
  <c r="J62" i="30"/>
  <c r="J63" i="30"/>
  <c r="J64" i="30"/>
  <c r="J65" i="30"/>
  <c r="J66" i="30"/>
  <c r="J67" i="30"/>
  <c r="J68" i="30"/>
  <c r="J69" i="30"/>
  <c r="J70" i="30"/>
  <c r="AP216" i="13" l="1"/>
  <c r="AM216" i="13"/>
  <c r="AU216" i="13"/>
  <c r="AV216" i="13"/>
  <c r="AN216" i="13"/>
  <c r="AW216" i="13"/>
  <c r="AO216" i="13"/>
  <c r="J19" i="30"/>
  <c r="J20" i="30"/>
  <c r="J21" i="30"/>
  <c r="J22" i="30"/>
  <c r="J23" i="30"/>
  <c r="J24" i="30"/>
  <c r="J25" i="30"/>
  <c r="J26" i="30"/>
  <c r="J27" i="30"/>
  <c r="J6" i="30"/>
  <c r="J7" i="30"/>
  <c r="J8" i="30"/>
  <c r="J9" i="30"/>
  <c r="J10" i="30"/>
  <c r="J11" i="30"/>
  <c r="J12" i="30"/>
  <c r="J13" i="30"/>
  <c r="J14" i="30"/>
  <c r="J5" i="30"/>
  <c r="G293" i="7"/>
  <c r="G293" i="5" l="1"/>
  <c r="AM227" i="13" l="1"/>
  <c r="AL243" i="13"/>
  <c r="AM243" i="13"/>
  <c r="AN243" i="13"/>
  <c r="AO243" i="13"/>
  <c r="AL227" i="13"/>
  <c r="AN227" i="13"/>
  <c r="AO227" i="13"/>
  <c r="AK243" i="13"/>
  <c r="AK227" i="13"/>
  <c r="AY243" i="13" l="1"/>
  <c r="AX244" i="13" l="1"/>
  <c r="AW244" i="13"/>
  <c r="AX242" i="13"/>
  <c r="AW242" i="13"/>
  <c r="AX243" i="13"/>
  <c r="AL242" i="13" l="1"/>
  <c r="AM242" i="13"/>
  <c r="AN242" i="13"/>
  <c r="AO242" i="13"/>
  <c r="AM226" i="13"/>
  <c r="AN226" i="13"/>
  <c r="AO226" i="13"/>
  <c r="AK242" i="13"/>
  <c r="AK226" i="13"/>
  <c r="AL226" i="13" l="1"/>
  <c r="AX245" i="13" l="1"/>
  <c r="AU218" i="13" l="1"/>
  <c r="AT218" i="13"/>
  <c r="AU237" i="13"/>
  <c r="AU239" i="13" s="1"/>
  <c r="AV237" i="13"/>
  <c r="AV239" i="13" s="1"/>
  <c r="AW237" i="13"/>
  <c r="AW239" i="13" s="1"/>
  <c r="AW236" i="13"/>
  <c r="AW238" i="13" s="1"/>
  <c r="AV236" i="13"/>
  <c r="AV238" i="13" s="1"/>
  <c r="AU222" i="13" l="1"/>
  <c r="AU224" i="13" s="1"/>
  <c r="AW222" i="13"/>
  <c r="AW224" i="13" s="1"/>
  <c r="AV222" i="13"/>
  <c r="AV224" i="13" s="1"/>
  <c r="AS222" i="13"/>
  <c r="AS224" i="13" s="1"/>
  <c r="AT237" i="13"/>
  <c r="AT239" i="13" s="1"/>
  <c r="AS237" i="13"/>
  <c r="AS239" i="13" s="1"/>
  <c r="AT222" i="13"/>
  <c r="AT224" i="13" s="1"/>
  <c r="AW221" i="13"/>
  <c r="AW223" i="13" s="1"/>
  <c r="AV221" i="13"/>
  <c r="AV223" i="13" s="1"/>
  <c r="AV217" i="13"/>
  <c r="AV218" i="13"/>
  <c r="AT217" i="13"/>
  <c r="AU217" i="13"/>
  <c r="AV232" i="13"/>
  <c r="AT233" i="13"/>
  <c r="AT232" i="13"/>
  <c r="AV233" i="13"/>
  <c r="AU232" i="13"/>
  <c r="AU233" i="13"/>
  <c r="AP230" i="13"/>
  <c r="D293" i="8"/>
  <c r="E293" i="8"/>
  <c r="F293" i="8"/>
  <c r="G293" i="8"/>
  <c r="H293" i="8"/>
  <c r="C293" i="8"/>
  <c r="AP231" i="13"/>
  <c r="D293" i="7"/>
  <c r="E293" i="7"/>
  <c r="F293" i="7"/>
  <c r="C293" i="7"/>
  <c r="D293" i="6"/>
  <c r="E293" i="6"/>
  <c r="F293" i="6"/>
  <c r="F296" i="6" s="1"/>
  <c r="G293" i="6"/>
  <c r="G296" i="6" s="1"/>
  <c r="C293" i="6"/>
  <c r="AW245" i="13" l="1"/>
  <c r="AM218" i="13"/>
  <c r="AP214" i="13"/>
  <c r="AP215" i="13"/>
  <c r="AP218" i="13" s="1"/>
  <c r="AO234" i="13"/>
  <c r="AW251" i="13" s="1"/>
  <c r="AM233" i="13"/>
  <c r="AL234" i="13"/>
  <c r="AN233" i="13"/>
  <c r="AN234" i="13"/>
  <c r="AM234" i="13"/>
  <c r="AN217" i="13"/>
  <c r="AP234" i="13"/>
  <c r="AL233" i="13"/>
  <c r="AU236" i="13"/>
  <c r="AU238" i="13" s="1"/>
  <c r="AO236" i="13"/>
  <c r="C293" i="5"/>
  <c r="E293" i="5"/>
  <c r="AM222" i="13" s="1"/>
  <c r="D293" i="5"/>
  <c r="AL222" i="13" s="1"/>
  <c r="F293" i="5"/>
  <c r="AN222" i="13" s="1"/>
  <c r="AL217" i="13" l="1"/>
  <c r="AN218" i="13"/>
  <c r="AL218" i="13"/>
  <c r="AM217" i="13"/>
  <c r="AW218" i="13"/>
  <c r="AW217" i="13"/>
  <c r="AW233" i="13"/>
  <c r="AW232" i="13"/>
  <c r="AO218" i="13"/>
  <c r="AX251" i="13" s="1"/>
  <c r="AP217" i="13"/>
  <c r="AO217" i="13"/>
  <c r="AO233" i="13"/>
  <c r="AP233" i="13"/>
  <c r="AO222" i="13"/>
  <c r="AN236" i="13"/>
  <c r="AM236" i="13"/>
  <c r="AU240" i="13"/>
  <c r="AM237" i="13"/>
  <c r="AN237" i="13"/>
  <c r="AN235" i="13"/>
  <c r="AO237" i="13"/>
  <c r="AS240" i="13"/>
  <c r="AM235" i="13"/>
  <c r="AV240" i="13"/>
  <c r="AW240" i="13"/>
  <c r="AO235" i="13"/>
  <c r="AT240" i="13"/>
  <c r="AU221" i="13"/>
  <c r="AU223" i="13" s="1"/>
  <c r="AM221" i="13"/>
  <c r="AM219" i="13"/>
  <c r="AM220" i="13"/>
  <c r="AU225" i="13"/>
  <c r="AO221" i="13"/>
  <c r="AW225" i="13"/>
  <c r="AO219" i="13"/>
  <c r="AO220" i="13"/>
  <c r="AN221" i="13"/>
  <c r="AV225" i="13"/>
  <c r="AN219" i="13"/>
  <c r="AN220" i="13"/>
  <c r="AK235" i="13"/>
  <c r="AK237" i="13"/>
  <c r="AL235" i="13"/>
  <c r="AL237" i="13"/>
  <c r="AK236" i="13"/>
  <c r="AS225" i="13"/>
  <c r="AL236" i="13"/>
  <c r="AT225" i="13"/>
  <c r="AL219" i="13" l="1"/>
  <c r="AK219" i="13"/>
  <c r="AL221" i="13"/>
  <c r="AS236" i="13"/>
  <c r="AS238" i="13" s="1"/>
  <c r="AL220" i="13"/>
  <c r="AK221" i="13"/>
  <c r="AK220" i="13"/>
  <c r="AT236" i="13"/>
  <c r="AT238" i="13" s="1"/>
  <c r="AT221" i="13"/>
  <c r="AT223" i="13" s="1"/>
  <c r="AS221" i="13"/>
  <c r="AS223" i="13" s="1"/>
</calcChain>
</file>

<file path=xl/sharedStrings.xml><?xml version="1.0" encoding="utf-8"?>
<sst xmlns="http://schemas.openxmlformats.org/spreadsheetml/2006/main" count="2648" uniqueCount="408">
  <si>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</si>
  <si>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</si>
  <si>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</si>
  <si>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</si>
  <si>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</si>
  <si>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</si>
  <si>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</si>
  <si>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</si>
  <si>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</si>
  <si>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</si>
  <si>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</si>
  <si>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</si>
  <si>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</si>
  <si>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</si>
  <si>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</si>
  <si>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</si>
  <si>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</si>
  <si>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</si>
  <si>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</si>
  <si>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</si>
  <si>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</si>
  <si>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</si>
  <si>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</si>
  <si>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</si>
  <si>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</si>
  <si>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</si>
  <si>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</si>
  <si>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</si>
  <si>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</si>
  <si>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</si>
  <si>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</si>
  <si>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</si>
  <si>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</si>
  <si>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</si>
  <si>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</si>
  <si>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</si>
  <si>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</si>
  <si>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</si>
  <si>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</si>
  <si>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</si>
  <si>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</si>
  <si>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</si>
  <si>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</si>
  <si>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</si>
  <si>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</si>
  <si>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</si>
  <si>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</si>
  <si>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</si>
  <si>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</si>
  <si>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</si>
  <si>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</si>
  <si>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</si>
  <si>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</si>
  <si>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</si>
  <si>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</si>
  <si>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</si>
  <si>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</si>
  <si>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</si>
  <si>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</si>
  <si>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</si>
  <si>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</si>
  <si>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</si>
  <si>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</si>
  <si>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</si>
  <si>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</si>
  <si>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</si>
  <si>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</si>
  <si>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</si>
  <si>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</si>
  <si>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</si>
  <si>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</si>
  <si>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</si>
  <si>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</si>
  <si>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</si>
  <si>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</si>
  <si>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</si>
  <si>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</si>
  <si>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</si>
  <si>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</si>
  <si>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</si>
  <si>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</si>
  <si>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</si>
  <si>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</si>
  <si>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</si>
  <si>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</si>
  <si>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</si>
  <si>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</si>
  <si>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</si>
  <si>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</si>
  <si>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</si>
  <si>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</si>
  <si>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</si>
  <si>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</si>
  <si>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</si>
  <si>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</si>
  <si>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</si>
  <si>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</si>
  <si>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</si>
  <si>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</si>
  <si>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</si>
  <si>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</si>
  <si>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</si>
  <si>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</si>
  <si>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</si>
  <si>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</si>
  <si>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</si>
  <si>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</si>
  <si>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</si>
  <si>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</si>
  <si>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</si>
  <si>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</si>
  <si>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</si>
  <si>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</si>
  <si>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</si>
  <si>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</si>
  <si>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</si>
  <si>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</si>
  <si>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</si>
  <si>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</si>
  <si>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</si>
  <si>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</si>
  <si>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</si>
  <si>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</si>
  <si>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</si>
  <si>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</si>
  <si>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</si>
  <si>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</si>
  <si>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</si>
  <si>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</si>
  <si>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</si>
  <si>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</si>
  <si>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</si>
  <si>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</si>
  <si>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</si>
  <si>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</si>
  <si>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</si>
  <si>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</si>
  <si>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</si>
  <si>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</si>
  <si>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</si>
  <si>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</si>
  <si>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</si>
  <si>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</si>
  <si>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</si>
  <si>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</si>
  <si>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</si>
  <si>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</si>
  <si>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</si>
  <si>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</si>
  <si>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</si>
  <si>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</si>
  <si>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</si>
  <si>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</si>
  <si>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</si>
  <si>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</si>
  <si>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</si>
  <si>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</si>
  <si>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</si>
  <si>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</si>
  <si>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</si>
  <si>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</si>
  <si>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</si>
  <si>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</si>
  <si>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</si>
  <si>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</si>
  <si>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</si>
  <si>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</si>
  <si>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</si>
  <si>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</si>
  <si>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</si>
  <si>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</si>
  <si>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</si>
  <si>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</si>
  <si>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</si>
  <si>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</si>
  <si>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</si>
  <si>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</si>
  <si>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</si>
  <si>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</si>
  <si>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</si>
  <si>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</si>
  <si>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</si>
  <si>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</si>
  <si>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</si>
  <si>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</si>
  <si>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</si>
  <si>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</si>
  <si>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</si>
  <si>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</si>
  <si>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</si>
  <si>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</si>
  <si>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</si>
  <si>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</si>
  <si>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</si>
  <si>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</si>
  <si>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</si>
  <si>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</si>
  <si>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</si>
  <si>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</si>
  <si>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</si>
  <si>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</si>
  <si>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</si>
  <si>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</si>
  <si>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</si>
  <si>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</si>
  <si>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</si>
  <si>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</si>
  <si>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</si>
  <si>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</si>
  <si>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</si>
  <si>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</si>
  <si>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</si>
  <si>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</si>
  <si>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</si>
  <si>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</si>
  <si>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</si>
  <si>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</si>
  <si>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</si>
  <si>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</si>
  <si>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</si>
  <si>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</si>
  <si>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</si>
  <si>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</si>
  <si>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</si>
  <si>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</si>
  <si>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</si>
  <si>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</si>
  <si>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</si>
  <si>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</si>
  <si>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</si>
  <si>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</si>
  <si>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</si>
  <si>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</si>
  <si>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</si>
  <si>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</si>
  <si>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</si>
  <si>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</si>
  <si>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</si>
  <si>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</si>
  <si>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</si>
  <si>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</si>
  <si>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</si>
  <si>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</si>
  <si>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</si>
  <si>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</si>
  <si>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</si>
  <si>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</si>
  <si>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</si>
  <si>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</si>
  <si>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</si>
  <si>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</si>
  <si>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</si>
  <si>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</si>
  <si>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</si>
  <si>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</si>
  <si>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</si>
  <si>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</si>
  <si>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</si>
  <si>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</si>
  <si>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</si>
  <si>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</si>
  <si>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</si>
  <si>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</si>
  <si>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</si>
  <si>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</si>
  <si>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</si>
  <si>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</si>
  <si>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</si>
  <si>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</si>
  <si>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</si>
  <si>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</si>
  <si>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</si>
  <si>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</si>
  <si>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</si>
  <si>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</si>
  <si>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</si>
  <si>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</si>
  <si>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</si>
  <si>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</si>
  <si>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</si>
  <si>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</si>
  <si>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</si>
  <si>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</si>
  <si>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</si>
  <si>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</si>
  <si>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</si>
  <si>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</si>
  <si>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</si>
  <si>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</si>
  <si>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</si>
  <si>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Andel av intäkten som förs över till kommunerna</t>
  </si>
  <si>
    <t>Andel fritidshus</t>
  </si>
  <si>
    <t>Medelavgift per småhus</t>
  </si>
  <si>
    <t>Medelavgift per lägenhet</t>
  </si>
  <si>
    <t>Andel lägenheter</t>
  </si>
  <si>
    <t>Andel småhus för permanentboende</t>
  </si>
  <si>
    <t>Hela kommunsektorn</t>
  </si>
  <si>
    <t>Andel av intäkten som tillfaller kommunen (höger axel)</t>
  </si>
  <si>
    <t>Antal bostäder (höger axel)</t>
  </si>
  <si>
    <t>Genomsnittlig fastighetsavgift per lägenhet</t>
  </si>
  <si>
    <t>Andel av den maximala fastighetsavgiften</t>
  </si>
  <si>
    <t>Maximal fastighetsavgift per småhus</t>
  </si>
  <si>
    <t>Genomsnittlig fastighetsavgift per småhus (inkl. avgiftsbefriade)</t>
  </si>
  <si>
    <t>Maximal fastighetsavgift per lägenheter</t>
  </si>
  <si>
    <t>Antal invånare per bostad</t>
  </si>
  <si>
    <t>Prognostiserad intäktsminskning till följd av sänkt fastighetsavgift för lägenheter</t>
  </si>
  <si>
    <t>Genomsnitt</t>
  </si>
  <si>
    <t>%</t>
  </si>
  <si>
    <t>Kronor</t>
  </si>
  <si>
    <t>Procentuell minskning</t>
  </si>
  <si>
    <t>Nivåsänkning i miljoner kronor</t>
  </si>
  <si>
    <t>Bostadsbestånd (kalkylerat)</t>
  </si>
  <si>
    <t>Utfall</t>
  </si>
  <si>
    <t>Källa: SCB</t>
  </si>
  <si>
    <t>Antal invånare bostad</t>
  </si>
  <si>
    <t>Källa: SCB och ESV</t>
  </si>
  <si>
    <t>Kommun</t>
  </si>
  <si>
    <t>Förändring</t>
  </si>
  <si>
    <t>Lägst antal invånare per bostad</t>
  </si>
  <si>
    <t>Högst antal invånare per bostad</t>
  </si>
  <si>
    <t>Utbetalning per invånare, kronor</t>
  </si>
  <si>
    <t>Störst andel lägenheter</t>
  </si>
  <si>
    <t>Andel lägenheter i förhållande till hela bostadsbeståndet</t>
  </si>
  <si>
    <t>Störst andel småhus för permanentboende</t>
  </si>
  <si>
    <t>Andel småhus i förhållande till hela bostadsbeståndet</t>
  </si>
  <si>
    <t>Störst andel fritidshus</t>
  </si>
  <si>
    <t>Andel fritidshus i förhållande till hela bostadsbeståndet</t>
  </si>
  <si>
    <t>Nettobetalare</t>
  </si>
  <si>
    <t>Nettomottagare</t>
  </si>
  <si>
    <t>Taxeringsvärdenas utveckling, ack. procentuell utv.</t>
  </si>
  <si>
    <t>Välj kommun nr. 1 ur listan</t>
  </si>
  <si>
    <t>Välj kommun nr. 2 ur listan</t>
  </si>
  <si>
    <t>Intäkt enligt taxeringsutfallet för hela landet</t>
  </si>
  <si>
    <t>Årlig förändring av kommunens intäkt (vänster axel)</t>
  </si>
  <si>
    <t>Intäkter av fastighetsavgiften, ack procentuell utv.</t>
  </si>
  <si>
    <t>Intäkt från fastighetsavgiften, kronor</t>
  </si>
  <si>
    <t>Fastighetsavgiftsintäkterna har ökat minst</t>
  </si>
  <si>
    <t>Fastighetsavgiftsintäkterna har ökat mest</t>
  </si>
  <si>
    <t>Intäkt per invånare, utfall</t>
  </si>
  <si>
    <t>Prognostiserad intäktsminskning till följd av förslaget att avskaffa fastighetsavgiften för hyresbostäder</t>
  </si>
  <si>
    <t>för lägenheter 2013</t>
  </si>
  <si>
    <t>Prognostiserad intäktsminskning till följd av sänkt fastighetsavgift</t>
  </si>
  <si>
    <t>fastighetsavgiften för hyresbostäder</t>
  </si>
  <si>
    <t>Prognostiserad intäktsminskning till följd av förslaget att avskaffa</t>
  </si>
  <si>
    <t>Prognostiserad andel av intäktsminskningarna 2013 och 2015 som kommer att kompenseras genom höjt statsbidrag</t>
  </si>
  <si>
    <t>kommer att kompenseras genom höjt statsbidrag</t>
  </si>
  <si>
    <t>Prognostiserad andel av intäktsminskningarna 2013 och 2015 som</t>
  </si>
  <si>
    <t>Fastighetsavgiftsintäkterna per invånare har ökat minst</t>
  </si>
  <si>
    <t>Fastighetsavgiftsintäkterna per invånare har ökat mest</t>
  </si>
  <si>
    <t>Andel av intäkten som tillföll kommunen</t>
  </si>
  <si>
    <t>Taxeringsvärdenas samt fastighetsavgiftsintäkternas utveckling</t>
  </si>
  <si>
    <t xml:space="preserve"> Inbet. fast.avg. per invånare</t>
  </si>
  <si>
    <t>Fast.avg.intäkt till kommunen per invånare</t>
  </si>
  <si>
    <t>Kommunens intäkt per invånare från fastighetsavgift</t>
  </si>
  <si>
    <t>Kommunens intäkt från fastighetsavgiften</t>
  </si>
  <si>
    <t>med ett enhetligt belopp per invånare.</t>
  </si>
  <si>
    <r>
      <rPr>
        <b/>
        <sz val="8"/>
        <color rgb="FF000000"/>
        <rFont val="Arial"/>
        <family val="2"/>
      </rPr>
      <t>Anm.:</t>
    </r>
    <r>
      <rPr>
        <sz val="8"/>
        <color rgb="FF000000"/>
        <rFont val="Arial"/>
        <family val="2"/>
      </rPr>
      <t xml:space="preserve"> I beräkningen förutsätts att det höjda statsbidraget kommer att fördelas mellan kommunerna </t>
    </r>
  </si>
  <si>
    <t>Årlig förändring av kommunens intäkt per person (vänster axel)</t>
  </si>
  <si>
    <t>Beräknad fastighetsavgift per småhus (permanentboende och fritidshus)</t>
  </si>
  <si>
    <t>Beräknad fastighetsavgift per lägenhet</t>
  </si>
  <si>
    <t>Kommunernas fastighetsavgiftsintäkter, ack. procentuell utveckling</t>
  </si>
  <si>
    <t>Förändrade taxeringsvärden, ack. procentuell utveckling</t>
  </si>
  <si>
    <t>Kronor (år 2012)</t>
  </si>
  <si>
    <t>Motsvarande höjning av den kommunal utdebiteringen</t>
  </si>
  <si>
    <t>ge en lika stor intäktsökning som fastighetsavgiften har gett.</t>
  </si>
  <si>
    <t>Inbetald fastighetsavgift och kommunens intäkt</t>
  </si>
  <si>
    <t>Kommunens intäktsförändring per invånare</t>
  </si>
  <si>
    <t>Inbetald fastighetsavgift per invånare av ägarna till kommunens fastigheter</t>
  </si>
  <si>
    <t>Fastighetsavgift som har betalats in av ägarna till kommunens fastigheter</t>
  </si>
  <si>
    <t>Vad intäktsökningen från fastighetsavgiften motsvarar i kommunal utdebitering</t>
  </si>
  <si>
    <t>Kommun:</t>
  </si>
  <si>
    <t>Procentuell intäktsförändring per invånare 2008-2012</t>
  </si>
  <si>
    <t>Procentuell intäktsökning per invånare 2008-2012</t>
  </si>
  <si>
    <t>Bilaga 3 till rapporten: Den kommunala fastighetsavgiften - en fördelningsanalys</t>
  </si>
  <si>
    <t>Kod</t>
  </si>
  <si>
    <t>Kommunens intäktsförändring i miljoner kronor och procent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</si>
  <si>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</si>
  <si>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</si>
  <si>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</si>
  <si>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</si>
  <si>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</si>
  <si>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</si>
  <si>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</si>
  <si>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</si>
  <si>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</si>
  <si>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</si>
  <si>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</si>
  <si>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</si>
  <si>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</si>
  <si>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</si>
  <si>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</si>
  <si>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</si>
  <si>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</si>
  <si>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</si>
  <si>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</si>
  <si>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</si>
  <si>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</si>
  <si>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Nr</t>
  </si>
  <si>
    <t>Län</t>
  </si>
  <si>
    <t>Årlig utvecklingstakt</t>
  </si>
  <si>
    <t>Intäkt, kr</t>
  </si>
  <si>
    <t>Intäkt per invånare, kr</t>
  </si>
  <si>
    <t>Riket</t>
  </si>
  <si>
    <t>Vad intäktsökningen från fastighetsavgiften motsvarar i höjd kommunalskatt</t>
  </si>
  <si>
    <r>
      <rPr>
        <b/>
        <sz val="8"/>
        <color rgb="FF000000"/>
        <rFont val="Arial"/>
        <family val="2"/>
      </rPr>
      <t>Anm.:</t>
    </r>
    <r>
      <rPr>
        <sz val="8"/>
        <color rgb="FF000000"/>
        <rFont val="Arial"/>
        <family val="2"/>
      </rPr>
      <t xml:space="preserve"> Digrammet visar hur mycket högre kommunalskatten skulle ha varit 2012 för att</t>
    </r>
  </si>
  <si>
    <t>Ackumulerad utveckling</t>
  </si>
  <si>
    <t>Ackumulerad procentuell förändring per person (höger axel)</t>
  </si>
  <si>
    <t>Ackumulerad procentuell förändring (höger axel)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</si>
</sst>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%"/>
    <numFmt numFmtId="167" formatCode="0.0000%"/>
    <numFmt numFmtId="168" formatCode="0.00000%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 applyNumberFormat="0" applyBorder="0" applyAlignment="0"/>
    <xf numFmtId="9" fontId="4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1" fillId="0" borderId="0"/>
    <xf numFmtId="0" fontId="4" fillId="0" borderId="0" applyNumberFormat="0" applyBorder="0" applyAlignment="0"/>
  </cellStyleXfs>
  <cellXfs count="65">
    <xf numFmtId="0" fontId="0" fillId="0" borderId="0" xfId="0" applyFill="1" applyProtection="1"/>
    <xf numFmtId="0" fontId="5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10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12" fillId="0" borderId="0" xfId="0" applyFont="1" applyFill="1" applyProtection="1"/>
    <xf numFmtId="0" fontId="8" fillId="0" borderId="0" xfId="0" applyFont="1" applyFill="1" applyAlignment="1" applyProtection="1">
      <alignment horizontal="right"/>
    </xf>
    <xf numFmtId="0" fontId="8" fillId="0" borderId="0" xfId="0" applyFont="1" applyFill="1" applyProtection="1"/>
    <xf numFmtId="0" fontId="8" fillId="2" borderId="0" xfId="0" applyFont="1" applyFill="1" applyProtection="1"/>
    <xf numFmtId="3" fontId="12" fillId="0" borderId="0" xfId="0" applyNumberFormat="1" applyFont="1" applyFill="1" applyProtection="1"/>
    <xf numFmtId="3" fontId="12" fillId="2" borderId="0" xfId="0" applyNumberFormat="1" applyFont="1" applyFill="1" applyProtection="1"/>
    <xf numFmtId="166" fontId="12" fillId="0" borderId="0" xfId="1" applyNumberFormat="1" applyFont="1" applyFill="1" applyProtection="1"/>
    <xf numFmtId="3" fontId="8" fillId="0" borderId="0" xfId="0" applyNumberFormat="1" applyFont="1" applyFill="1" applyProtection="1"/>
    <xf numFmtId="3" fontId="8" fillId="2" borderId="0" xfId="0" applyNumberFormat="1" applyFont="1" applyFill="1" applyProtection="1"/>
    <xf numFmtId="166" fontId="8" fillId="0" borderId="0" xfId="1" applyNumberFormat="1" applyFont="1" applyFill="1" applyProtection="1"/>
    <xf numFmtId="1" fontId="12" fillId="0" borderId="0" xfId="0" applyNumberFormat="1" applyFont="1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9" fontId="13" fillId="0" borderId="0" xfId="1" applyFont="1" applyFill="1" applyProtection="1"/>
    <xf numFmtId="3" fontId="13" fillId="0" borderId="0" xfId="0" applyNumberFormat="1" applyFont="1" applyFill="1" applyProtection="1"/>
    <xf numFmtId="0" fontId="8" fillId="0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right"/>
    </xf>
    <xf numFmtId="9" fontId="12" fillId="0" borderId="0" xfId="1" applyFont="1" applyFill="1" applyProtection="1"/>
    <xf numFmtId="164" fontId="12" fillId="0" borderId="0" xfId="0" applyNumberFormat="1" applyFont="1" applyFill="1" applyProtection="1"/>
    <xf numFmtId="166" fontId="12" fillId="0" borderId="0" xfId="0" applyNumberFormat="1" applyFont="1" applyFill="1" applyProtection="1"/>
    <xf numFmtId="10" fontId="12" fillId="2" borderId="0" xfId="1" applyNumberFormat="1" applyFont="1" applyFill="1" applyProtection="1"/>
    <xf numFmtId="9" fontId="8" fillId="0" borderId="0" xfId="1" applyFont="1" applyFill="1" applyProtection="1"/>
    <xf numFmtId="164" fontId="8" fillId="0" borderId="0" xfId="0" applyNumberFormat="1" applyFont="1" applyFill="1" applyProtection="1"/>
    <xf numFmtId="166" fontId="8" fillId="0" borderId="0" xfId="0" applyNumberFormat="1" applyFont="1" applyFill="1" applyProtection="1"/>
    <xf numFmtId="10" fontId="8" fillId="2" borderId="0" xfId="1" applyNumberFormat="1" applyFont="1" applyFill="1" applyProtection="1"/>
    <xf numFmtId="0" fontId="13" fillId="2" borderId="0" xfId="0" applyFont="1" applyFill="1" applyProtection="1"/>
    <xf numFmtId="0" fontId="15" fillId="0" borderId="0" xfId="0" applyFont="1" applyFill="1" applyAlignment="1" applyProtection="1">
      <alignment horizontal="left"/>
    </xf>
    <xf numFmtId="10" fontId="12" fillId="0" borderId="0" xfId="0" applyNumberFormat="1" applyFont="1" applyFill="1" applyProtection="1"/>
    <xf numFmtId="0" fontId="15" fillId="0" borderId="0" xfId="0" applyFont="1" applyFill="1" applyProtection="1"/>
    <xf numFmtId="14" fontId="8" fillId="0" borderId="0" xfId="0" applyNumberFormat="1" applyFont="1" applyFill="1" applyProtection="1"/>
    <xf numFmtId="167" fontId="12" fillId="0" borderId="0" xfId="0" applyNumberFormat="1" applyFont="1" applyFill="1" applyProtection="1"/>
    <xf numFmtId="168" fontId="12" fillId="0" borderId="0" xfId="0" applyNumberFormat="1" applyFont="1" applyFill="1" applyProtection="1"/>
    <xf numFmtId="0" fontId="8" fillId="0" borderId="0" xfId="0" applyFont="1" applyFill="1" applyAlignment="1" applyProtection="1">
      <alignment horizontal="center"/>
    </xf>
    <xf numFmtId="10" fontId="12" fillId="0" borderId="0" xfId="1" applyNumberFormat="1" applyFont="1" applyFill="1" applyProtection="1"/>
    <xf numFmtId="9" fontId="12" fillId="0" borderId="0" xfId="0" applyNumberFormat="1" applyFont="1" applyFill="1" applyProtection="1"/>
    <xf numFmtId="2" fontId="12" fillId="0" borderId="0" xfId="0" applyNumberFormat="1" applyFont="1" applyFill="1" applyProtection="1"/>
    <xf numFmtId="2" fontId="8" fillId="0" borderId="0" xfId="0" applyNumberFormat="1" applyFont="1" applyFill="1" applyProtection="1"/>
    <xf numFmtId="0" fontId="8" fillId="0" borderId="0" xfId="0" applyFont="1" applyFill="1" applyAlignment="1" applyProtection="1">
      <alignment horizontal="right" wrapText="1"/>
    </xf>
    <xf numFmtId="0" fontId="0" fillId="0" borderId="0" xfId="0" applyNumberFormat="1" applyFill="1" applyAlignment="1" applyProtection="1">
      <alignment horizontal="right" wrapText="1"/>
    </xf>
    <xf numFmtId="0" fontId="16" fillId="0" borderId="0" xfId="0" applyFont="1" applyFill="1" applyProtection="1"/>
    <xf numFmtId="0" fontId="16" fillId="0" borderId="0" xfId="0" applyFont="1" applyFill="1" applyAlignment="1" applyProtection="1">
      <alignment horizontal="right"/>
    </xf>
    <xf numFmtId="2" fontId="0" fillId="0" borderId="0" xfId="0" applyNumberFormat="1" applyFill="1" applyProtection="1"/>
    <xf numFmtId="14" fontId="10" fillId="0" borderId="0" xfId="0" applyNumberFormat="1" applyFont="1" applyFill="1" applyAlignment="1" applyProtection="1">
      <alignment horizontal="left"/>
    </xf>
    <xf numFmtId="0" fontId="8" fillId="0" borderId="0" xfId="0" applyFont="1" applyFill="1" applyAlignment="1" applyProtection="1">
      <alignment horizontal="center"/>
    </xf>
    <xf numFmtId="9" fontId="8" fillId="0" borderId="0" xfId="1" applyNumberFormat="1" applyFont="1" applyFill="1" applyProtection="1"/>
    <xf numFmtId="0" fontId="17" fillId="0" borderId="0" xfId="0" applyFont="1" applyFill="1" applyProtection="1"/>
    <xf numFmtId="3" fontId="17" fillId="0" borderId="0" xfId="0" applyNumberFormat="1" applyFont="1" applyFill="1" applyProtection="1"/>
    <xf numFmtId="9" fontId="17" fillId="0" borderId="0" xfId="1" applyFont="1" applyFill="1" applyProtection="1"/>
    <xf numFmtId="166" fontId="17" fillId="0" borderId="0" xfId="1" applyNumberFormat="1" applyFont="1" applyFill="1" applyProtection="1"/>
    <xf numFmtId="165" fontId="17" fillId="0" borderId="0" xfId="0" applyNumberFormat="1" applyFont="1" applyFill="1" applyProtection="1"/>
    <xf numFmtId="9" fontId="17" fillId="0" borderId="0" xfId="1" applyNumberFormat="1" applyFont="1" applyFill="1" applyProtection="1"/>
    <xf numFmtId="0" fontId="17" fillId="0" borderId="0" xfId="0" applyFont="1" applyFill="1" applyAlignment="1" applyProtection="1">
      <alignment horizontal="right"/>
    </xf>
    <xf numFmtId="10" fontId="17" fillId="0" borderId="0" xfId="0" applyNumberFormat="1" applyFont="1" applyFill="1" applyProtection="1"/>
    <xf numFmtId="2" fontId="17" fillId="0" borderId="0" xfId="0" applyNumberFormat="1" applyFont="1" applyFill="1" applyProtection="1"/>
    <xf numFmtId="9" fontId="17" fillId="0" borderId="0" xfId="0" applyNumberFormat="1" applyFont="1" applyFill="1" applyProtection="1"/>
    <xf numFmtId="0" fontId="8" fillId="0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</cellXfs>
  <cellStyles count="7">
    <cellStyle name="Normal" xfId="0" builtinId="0"/>
    <cellStyle name="Normal 2" xfId="2"/>
    <cellStyle name="Normal 2 2" xfId="6"/>
    <cellStyle name="Normal 3" xfId="3"/>
    <cellStyle name="Normal 4" xfId="4"/>
    <cellStyle name="Normal 5" xfId="5"/>
    <cellStyle name="Procent" xfId="1" builtinId="5"/>
  </cellStyles>
  <dxfs count="0"/>
  <tableStyles count="0" defaultTableStyle="TableStyleMedium2" defaultPivotStyle="PivotStyleLight16"/>
  <colors>
    <mruColors>
      <color rgb="FFCB4A64"/>
      <color rgb="FF54735F"/>
      <color rgb="FF6280A2"/>
      <color rgb="FFEC95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Diagram!$AJ$214</c:f>
              <c:strCache>
                <c:ptCount val="1"/>
                <c:pt idx="0">
                  <c:v>Inbetald fastighetsavgift per invånare av ägarna till kommunens fastigheter</c:v>
                </c:pt>
              </c:strCache>
            </c:strRef>
          </c:tx>
          <c:spPr>
            <a:ln>
              <a:solidFill>
                <a:srgbClr val="6280A2"/>
              </a:solidFill>
            </a:ln>
          </c:spPr>
          <c:marker>
            <c:symbol val="none"/>
          </c:marker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Diagram!$AK$214:$AO$214</c:f>
              <c:numCache>
                <c:formatCode>#,##0</c:formatCode>
                <c:ptCount val="5"/>
                <c:pt idx="0">
                  <c:v>1348.290760855348</c:v>
                </c:pt>
                <c:pt idx="1">
                  <c:v>1501.4176887257572</c:v>
                </c:pt>
                <c:pt idx="2">
                  <c:v>1523.5298939015834</c:v>
                </c:pt>
                <c:pt idx="3">
                  <c:v>1542.151546397233</c:v>
                </c:pt>
                <c:pt idx="4">
                  <c:v>1641.7954381045818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Diagram!$AJ$215</c:f>
              <c:strCache>
                <c:ptCount val="1"/>
                <c:pt idx="0">
                  <c:v>Kommunens intäkt per invånare från fastighetsavgift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Diagram!$AK$215:$AO$215</c:f>
              <c:numCache>
                <c:formatCode>#,##0</c:formatCode>
                <c:ptCount val="5"/>
                <c:pt idx="0">
                  <c:v>1314.5182105461433</c:v>
                </c:pt>
                <c:pt idx="1">
                  <c:v>1467.9172182953025</c:v>
                </c:pt>
                <c:pt idx="2">
                  <c:v>1490.3261114711192</c:v>
                </c:pt>
                <c:pt idx="3">
                  <c:v>1509.2184566426331</c:v>
                </c:pt>
                <c:pt idx="4">
                  <c:v>1609.0979271546712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88672"/>
        <c:axId val="200190208"/>
      </c:lineChart>
      <c:lineChart>
        <c:grouping val="standard"/>
        <c:varyColors val="0"/>
        <c:ser>
          <c:idx val="2"/>
          <c:order val="2"/>
          <c:tx>
            <c:strRef>
              <c:f>Diagram!$AJ$216</c:f>
              <c:strCache>
                <c:ptCount val="1"/>
                <c:pt idx="0">
                  <c:v>Andel av intäkten som tillfaller kommunen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Diagram!$AK$216:$AO$216</c:f>
              <c:numCache>
                <c:formatCode>0%</c:formatCode>
                <c:ptCount val="5"/>
                <c:pt idx="0">
                  <c:v>0.96863869422260951</c:v>
                </c:pt>
                <c:pt idx="1">
                  <c:v>0.96461766774892055</c:v>
                </c:pt>
                <c:pt idx="2">
                  <c:v>0.959748993105907</c:v>
                </c:pt>
                <c:pt idx="3">
                  <c:v>0.95824626785832934</c:v>
                </c:pt>
                <c:pt idx="4">
                  <c:v>0.961811443608379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97632"/>
        <c:axId val="200196096"/>
      </c:lineChart>
      <c:catAx>
        <c:axId val="2001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0190208"/>
        <c:crosses val="autoZero"/>
        <c:auto val="1"/>
        <c:lblAlgn val="ctr"/>
        <c:lblOffset val="100"/>
        <c:noMultiLvlLbl val="0"/>
      </c:catAx>
      <c:valAx>
        <c:axId val="2001902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0188672"/>
        <c:crosses val="autoZero"/>
        <c:crossBetween val="between"/>
      </c:valAx>
      <c:valAx>
        <c:axId val="200196096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0197632"/>
        <c:crosses val="max"/>
        <c:crossBetween val="between"/>
      </c:valAx>
      <c:catAx>
        <c:axId val="20019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1960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7879616349071612"/>
          <c:w val="0.91011242344706922"/>
          <c:h val="0.20498824264067364"/>
        </c:manualLayout>
      </c:layout>
      <c:overlay val="0"/>
      <c:txPr>
        <a:bodyPr/>
        <a:lstStyle/>
        <a:p>
          <a:pPr>
            <a:defRPr sz="800"/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611089378952186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Diagram!$AJ$235</c:f>
              <c:strCache>
                <c:ptCount val="1"/>
                <c:pt idx="0">
                  <c:v>Andel småhus för permanentboende</c:v>
                </c:pt>
              </c:strCache>
            </c:strRef>
          </c:tx>
          <c:spPr>
            <a:solidFill>
              <a:srgbClr val="CB4A64"/>
            </a:solidFill>
          </c:spPr>
          <c:invertIfNegative val="0"/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Diagram!$AK$235:$AO$235</c:f>
              <c:numCache>
                <c:formatCode>0%</c:formatCode>
                <c:ptCount val="5"/>
                <c:pt idx="0">
                  <c:v>0.10009903954672134</c:v>
                </c:pt>
                <c:pt idx="1">
                  <c:v>9.9326104730476053E-2</c:v>
                </c:pt>
                <c:pt idx="2">
                  <c:v>9.8920952669162912E-2</c:v>
                </c:pt>
                <c:pt idx="3">
                  <c:v>9.8493463150741159E-2</c:v>
                </c:pt>
                <c:pt idx="4">
                  <c:v>9.8090704329322931E-2</c:v>
                </c:pt>
              </c:numCache>
            </c:numRef>
          </c:val>
        </c:ser>
        <c:ser>
          <c:idx val="2"/>
          <c:order val="1"/>
          <c:tx>
            <c:strRef>
              <c:f>Diagram!$AJ$236</c:f>
              <c:strCache>
                <c:ptCount val="1"/>
                <c:pt idx="0">
                  <c:v>Andel fritidshus</c:v>
                </c:pt>
              </c:strCache>
            </c:strRef>
          </c:tx>
          <c:spPr>
            <a:solidFill>
              <a:srgbClr val="54735F"/>
            </a:solidFill>
          </c:spPr>
          <c:invertIfNegative val="0"/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Diagram!$AK$236:$AO$236</c:f>
              <c:numCache>
                <c:formatCode>0%</c:formatCode>
                <c:ptCount val="5"/>
                <c:pt idx="0">
                  <c:v>4.5143607342745931E-4</c:v>
                </c:pt>
                <c:pt idx="1">
                  <c:v>4.1904944100171036E-4</c:v>
                </c:pt>
                <c:pt idx="2">
                  <c:v>4.1328099946250888E-4</c:v>
                </c:pt>
                <c:pt idx="3">
                  <c:v>4.0595975839787196E-4</c:v>
                </c:pt>
                <c:pt idx="4">
                  <c:v>3.9800154308978157E-4</c:v>
                </c:pt>
              </c:numCache>
            </c:numRef>
          </c:val>
        </c:ser>
        <c:ser>
          <c:idx val="0"/>
          <c:order val="2"/>
          <c:tx>
            <c:strRef>
              <c:f>Diagram!$AJ$237</c:f>
              <c:strCache>
                <c:ptCount val="1"/>
                <c:pt idx="0">
                  <c:v>Andel lägenheter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Diagram!$AK$237:$AO$237</c:f>
              <c:numCache>
                <c:formatCode>0%</c:formatCode>
                <c:ptCount val="5"/>
                <c:pt idx="0">
                  <c:v>0.89944952437985126</c:v>
                </c:pt>
                <c:pt idx="1">
                  <c:v>0.90025484582852222</c:v>
                </c:pt>
                <c:pt idx="2">
                  <c:v>0.90066576633137463</c:v>
                </c:pt>
                <c:pt idx="3">
                  <c:v>0.901100577090861</c:v>
                </c:pt>
                <c:pt idx="4">
                  <c:v>0.90151129412758724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67136"/>
        <c:axId val="210273024"/>
      </c:barChart>
      <c:lineChart>
        <c:grouping val="standard"/>
        <c:varyColors val="0"/>
        <c:ser>
          <c:idx val="3"/>
          <c:order val="3"/>
          <c:tx>
            <c:strRef>
              <c:f>Diagram!$AJ$238</c:f>
              <c:strCache>
                <c:ptCount val="1"/>
                <c:pt idx="0">
                  <c:v>Antal bostäder (höger axel)</c:v>
                </c:pt>
              </c:strCache>
            </c:strRef>
          </c:tx>
          <c:spPr>
            <a:ln>
              <a:solidFill>
                <a:srgbClr val="EC9526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Diagram!$AK$238:$AO$238</c:f>
              <c:numCache>
                <c:formatCode>#,##0</c:formatCode>
                <c:ptCount val="5"/>
                <c:pt idx="0">
                  <c:v>434170</c:v>
                </c:pt>
                <c:pt idx="1">
                  <c:v>439089</c:v>
                </c:pt>
                <c:pt idx="2">
                  <c:v>442798</c:v>
                </c:pt>
                <c:pt idx="3">
                  <c:v>445857</c:v>
                </c:pt>
                <c:pt idx="4">
                  <c:v>449747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76352"/>
        <c:axId val="210274560"/>
      </c:lineChart>
      <c:catAx>
        <c:axId val="2102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273024"/>
        <c:crosses val="autoZero"/>
        <c:auto val="1"/>
        <c:lblAlgn val="ctr"/>
        <c:lblOffset val="100"/>
        <c:noMultiLvlLbl val="0"/>
      </c:catAx>
      <c:valAx>
        <c:axId val="21027302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210267136"/>
        <c:crosses val="autoZero"/>
        <c:crossBetween val="between"/>
        <c:majorUnit val="0.25"/>
        <c:minorUnit val="0.25"/>
      </c:valAx>
      <c:valAx>
        <c:axId val="2102745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0276352"/>
        <c:crosses val="max"/>
        <c:crossBetween val="between"/>
      </c:valAx>
      <c:catAx>
        <c:axId val="21027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2745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0336779966561123"/>
          <c:w val="0.9867152230971129"/>
          <c:h val="0.196632200334388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Diagram!$AR$223</c:f>
              <c:strCache>
                <c:ptCount val="1"/>
                <c:pt idx="0">
                  <c:v>Andel av den maximala fastighetsavgiften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Diagram!$AS$223:$AW$223</c:f>
              <c:numCache>
                <c:formatCode>General</c:formatCode>
                <c:ptCount val="5"/>
                <c:pt idx="0">
                  <c:v>0.6898074786826548</c:v>
                </c:pt>
                <c:pt idx="1">
                  <c:v>0.7477975400767628</c:v>
                </c:pt>
                <c:pt idx="2">
                  <c:v>0.7601789652122779</c:v>
                </c:pt>
                <c:pt idx="3">
                  <c:v>0.76196040762297435</c:v>
                </c:pt>
                <c:pt idx="4">
                  <c:v>0.7760771516304934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86368"/>
        <c:axId val="211376384"/>
      </c:barChart>
      <c:lineChart>
        <c:grouping val="standard"/>
        <c:varyColors val="0"/>
        <c:ser>
          <c:idx val="0"/>
          <c:order val="0"/>
          <c:tx>
            <c:strRef>
              <c:f>Diagram!$AR$221</c:f>
              <c:strCache>
                <c:ptCount val="1"/>
                <c:pt idx="0">
                  <c:v>Genomsnittlig fastighetsavgift per småhus (inkl. avgiftsbefriade)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Diagram!$AS$221:$AW$221</c:f>
              <c:numCache>
                <c:formatCode>#,##0</c:formatCode>
                <c:ptCount val="5"/>
                <c:pt idx="0">
                  <c:v>4138.8448720959286</c:v>
                </c:pt>
                <c:pt idx="1">
                  <c:v>4757.4879499683648</c:v>
                </c:pt>
                <c:pt idx="2">
                  <c:v>4855.2630508108186</c:v>
                </c:pt>
                <c:pt idx="3">
                  <c:v>4961.8861744408086</c:v>
                </c:pt>
                <c:pt idx="4">
                  <c:v>5296.7265598781178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Diagram!$AR$219</c:f>
              <c:strCache>
                <c:ptCount val="1"/>
                <c:pt idx="0">
                  <c:v>Maximal fastighetsavgift per småhus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Diagram!$AS$219:$AW$219</c:f>
              <c:numCache>
                <c:formatCode>#,##0</c:formatCode>
                <c:ptCount val="5"/>
                <c:pt idx="0">
                  <c:v>6000</c:v>
                </c:pt>
                <c:pt idx="1">
                  <c:v>6362</c:v>
                </c:pt>
                <c:pt idx="2">
                  <c:v>6387</c:v>
                </c:pt>
                <c:pt idx="3">
                  <c:v>6512</c:v>
                </c:pt>
                <c:pt idx="4">
                  <c:v>6825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8960"/>
        <c:axId val="211374848"/>
      </c:lineChart>
      <c:catAx>
        <c:axId val="2113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374848"/>
        <c:crosses val="autoZero"/>
        <c:auto val="1"/>
        <c:lblAlgn val="ctr"/>
        <c:lblOffset val="100"/>
        <c:noMultiLvlLbl val="0"/>
      </c:catAx>
      <c:valAx>
        <c:axId val="2113748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11368960"/>
        <c:crosses val="autoZero"/>
        <c:crossBetween val="between"/>
      </c:valAx>
      <c:valAx>
        <c:axId val="21137638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11386368"/>
        <c:crosses val="max"/>
        <c:crossBetween val="between"/>
      </c:valAx>
      <c:catAx>
        <c:axId val="21138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3763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Diagram!$AR$224</c:f>
              <c:strCache>
                <c:ptCount val="1"/>
                <c:pt idx="0">
                  <c:v>Andel av den maximala fastighetsavgiften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Diagram!$AS$224:$AW$224</c:f>
              <c:numCache>
                <c:formatCode>General</c:formatCode>
                <c:ptCount val="5"/>
                <c:pt idx="0">
                  <c:v>0.84943008116509822</c:v>
                </c:pt>
                <c:pt idx="1">
                  <c:v>0.83608602429204693</c:v>
                </c:pt>
                <c:pt idx="2">
                  <c:v>0.86847775007033967</c:v>
                </c:pt>
                <c:pt idx="3">
                  <c:v>0.8653484986183656</c:v>
                </c:pt>
                <c:pt idx="4">
                  <c:v>0.85666258894424185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54464"/>
        <c:axId val="211417344"/>
      </c:barChart>
      <c:lineChart>
        <c:grouping val="standard"/>
        <c:varyColors val="0"/>
        <c:ser>
          <c:idx val="0"/>
          <c:order val="0"/>
          <c:tx>
            <c:strRef>
              <c:f>Diagram!$AR$222</c:f>
              <c:strCache>
                <c:ptCount val="1"/>
                <c:pt idx="0">
                  <c:v>Genomsnittlig fastighetsavgift per lägenhet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Diagram!$AS$222:$AW$222</c:f>
              <c:numCache>
                <c:formatCode>#,##0</c:formatCode>
                <c:ptCount val="5"/>
                <c:pt idx="0">
                  <c:v>1019.3160973981179</c:v>
                </c:pt>
                <c:pt idx="1">
                  <c:v>1063.5014228994837</c:v>
                </c:pt>
                <c:pt idx="2">
                  <c:v>1109.0460868398238</c:v>
                </c:pt>
                <c:pt idx="3">
                  <c:v>1126.6837452011121</c:v>
                </c:pt>
                <c:pt idx="4">
                  <c:v>1169.3444339088901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Diagram!$AR$220</c:f>
              <c:strCache>
                <c:ptCount val="1"/>
                <c:pt idx="0">
                  <c:v>Maximal fastighetsavgift per lägenheter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Diagram!$AS$220:$AW$220</c:f>
              <c:numCache>
                <c:formatCode>#,##0</c:formatCode>
                <c:ptCount val="5"/>
                <c:pt idx="0">
                  <c:v>1200</c:v>
                </c:pt>
                <c:pt idx="1">
                  <c:v>1272</c:v>
                </c:pt>
                <c:pt idx="2">
                  <c:v>1277</c:v>
                </c:pt>
                <c:pt idx="3">
                  <c:v>1302</c:v>
                </c:pt>
                <c:pt idx="4">
                  <c:v>1365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05824"/>
        <c:axId val="211415808"/>
      </c:lineChart>
      <c:catAx>
        <c:axId val="2114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415808"/>
        <c:crosses val="autoZero"/>
        <c:auto val="1"/>
        <c:lblAlgn val="ctr"/>
        <c:lblOffset val="100"/>
        <c:noMultiLvlLbl val="0"/>
      </c:catAx>
      <c:valAx>
        <c:axId val="2114158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11405824"/>
        <c:crosses val="autoZero"/>
        <c:crossBetween val="between"/>
      </c:valAx>
      <c:valAx>
        <c:axId val="21141734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854464"/>
        <c:crosses val="max"/>
        <c:crossBetween val="between"/>
      </c:valAx>
      <c:catAx>
        <c:axId val="20985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417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Diagram!$AR$238</c:f>
              <c:strCache>
                <c:ptCount val="1"/>
                <c:pt idx="0">
                  <c:v>Andel av den maximala fastighetsavgiften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Diagram!$AS$238:$AW$238</c:f>
              <c:numCache>
                <c:formatCode>General</c:formatCode>
                <c:ptCount val="5"/>
                <c:pt idx="0">
                  <c:v>0.99255996679990643</c:v>
                </c:pt>
                <c:pt idx="1">
                  <c:v>0.99456590769614739</c:v>
                </c:pt>
                <c:pt idx="2">
                  <c:v>0.99526505840208279</c:v>
                </c:pt>
                <c:pt idx="3">
                  <c:v>0.99498241896091943</c:v>
                </c:pt>
                <c:pt idx="4">
                  <c:v>0.99226355255932785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95424"/>
        <c:axId val="209889536"/>
      </c:barChart>
      <c:lineChart>
        <c:grouping val="standard"/>
        <c:varyColors val="0"/>
        <c:ser>
          <c:idx val="0"/>
          <c:order val="0"/>
          <c:tx>
            <c:strRef>
              <c:f>Diagram!$AR$236</c:f>
              <c:strCache>
                <c:ptCount val="1"/>
                <c:pt idx="0">
                  <c:v>Genomsnittlig fastighetsavgift per småhus (inkl. avgiftsbefriade)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Diagram!$AS$236:$AW$236</c:f>
              <c:numCache>
                <c:formatCode>#,##0</c:formatCode>
                <c:ptCount val="5"/>
                <c:pt idx="0">
                  <c:v>5955.3598007994387</c:v>
                </c:pt>
                <c:pt idx="1">
                  <c:v>6327.4283047628896</c:v>
                </c:pt>
                <c:pt idx="2">
                  <c:v>6356.7579280141026</c:v>
                </c:pt>
                <c:pt idx="3">
                  <c:v>6479.3255122735072</c:v>
                </c:pt>
                <c:pt idx="4">
                  <c:v>6772.1987462174129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Diagram!$AR$234</c:f>
              <c:strCache>
                <c:ptCount val="1"/>
                <c:pt idx="0">
                  <c:v>Maximal fastighetsavgift per småhus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Diagram!$AS$234:$AW$234</c:f>
              <c:numCache>
                <c:formatCode>#,##0</c:formatCode>
                <c:ptCount val="5"/>
                <c:pt idx="0">
                  <c:v>6000</c:v>
                </c:pt>
                <c:pt idx="1">
                  <c:v>6362</c:v>
                </c:pt>
                <c:pt idx="2">
                  <c:v>6387</c:v>
                </c:pt>
                <c:pt idx="3">
                  <c:v>6512</c:v>
                </c:pt>
                <c:pt idx="4">
                  <c:v>6825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78016"/>
        <c:axId val="209888000"/>
      </c:lineChart>
      <c:catAx>
        <c:axId val="20987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888000"/>
        <c:crosses val="autoZero"/>
        <c:auto val="1"/>
        <c:lblAlgn val="ctr"/>
        <c:lblOffset val="100"/>
        <c:noMultiLvlLbl val="0"/>
      </c:catAx>
      <c:valAx>
        <c:axId val="2098880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9878016"/>
        <c:crosses val="autoZero"/>
        <c:crossBetween val="between"/>
      </c:valAx>
      <c:valAx>
        <c:axId val="209889536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895424"/>
        <c:crosses val="max"/>
        <c:crossBetween val="between"/>
      </c:valAx>
      <c:catAx>
        <c:axId val="20989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8895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Diagram!$AR$239</c:f>
              <c:strCache>
                <c:ptCount val="1"/>
                <c:pt idx="0">
                  <c:v>Andel av den maximala fastighetsavgiften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Diagram!$AS$239:$AW$239</c:f>
              <c:numCache>
                <c:formatCode>General</c:formatCode>
                <c:ptCount val="5"/>
                <c:pt idx="0">
                  <c:v>0.91729451014133534</c:v>
                </c:pt>
                <c:pt idx="1">
                  <c:v>0.91320392513595727</c:v>
                </c:pt>
                <c:pt idx="2">
                  <c:v>0.91350736796172471</c:v>
                </c:pt>
                <c:pt idx="3">
                  <c:v>0.91196076023977668</c:v>
                </c:pt>
                <c:pt idx="4">
                  <c:v>0.90855646331707618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44576"/>
        <c:axId val="209938688"/>
      </c:barChart>
      <c:lineChart>
        <c:grouping val="standard"/>
        <c:varyColors val="0"/>
        <c:ser>
          <c:idx val="0"/>
          <c:order val="0"/>
          <c:tx>
            <c:strRef>
              <c:f>Diagram!$AR$237</c:f>
              <c:strCache>
                <c:ptCount val="1"/>
                <c:pt idx="0">
                  <c:v>Genomsnittlig fastighetsavgift per lägenhet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Diagram!$AS$237:$AW$237</c:f>
              <c:numCache>
                <c:formatCode>#,##0</c:formatCode>
                <c:ptCount val="5"/>
                <c:pt idx="0">
                  <c:v>1100.7534121696024</c:v>
                </c:pt>
                <c:pt idx="1">
                  <c:v>1161.5953927729377</c:v>
                </c:pt>
                <c:pt idx="2">
                  <c:v>1166.5489088871225</c:v>
                </c:pt>
                <c:pt idx="3">
                  <c:v>1187.3729098321892</c:v>
                </c:pt>
                <c:pt idx="4">
                  <c:v>1240.179572427809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Diagram!$AR$235</c:f>
              <c:strCache>
                <c:ptCount val="1"/>
                <c:pt idx="0">
                  <c:v>Maximal fastighetsavgift per lägenheter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Diagram!$AS$235:$AW$235</c:f>
              <c:numCache>
                <c:formatCode>#,##0</c:formatCode>
                <c:ptCount val="5"/>
                <c:pt idx="0">
                  <c:v>1200</c:v>
                </c:pt>
                <c:pt idx="1">
                  <c:v>1272</c:v>
                </c:pt>
                <c:pt idx="2">
                  <c:v>1277</c:v>
                </c:pt>
                <c:pt idx="3">
                  <c:v>1302</c:v>
                </c:pt>
                <c:pt idx="4">
                  <c:v>1365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31264"/>
        <c:axId val="209937152"/>
      </c:lineChart>
      <c:catAx>
        <c:axId val="20993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937152"/>
        <c:crosses val="autoZero"/>
        <c:auto val="1"/>
        <c:lblAlgn val="ctr"/>
        <c:lblOffset val="100"/>
        <c:noMultiLvlLbl val="0"/>
      </c:catAx>
      <c:valAx>
        <c:axId val="209937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9931264"/>
        <c:crosses val="autoZero"/>
        <c:crossBetween val="between"/>
      </c:valAx>
      <c:valAx>
        <c:axId val="209938688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944576"/>
        <c:crosses val="max"/>
        <c:crossBetween val="between"/>
      </c:valAx>
      <c:catAx>
        <c:axId val="20994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938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Diagram!$A$20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CB4A64"/>
            </a:solidFill>
          </c:spPr>
          <c:invertIfNegative val="0"/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Diagram!$AS$240:$AW$240</c:f>
              <c:numCache>
                <c:formatCode>#,##0.0</c:formatCode>
                <c:ptCount val="5"/>
                <c:pt idx="0">
                  <c:v>1.829914549600387</c:v>
                </c:pt>
                <c:pt idx="1">
                  <c:v>1.8426150507072598</c:v>
                </c:pt>
                <c:pt idx="2">
                  <c:v>1.868768603290891</c:v>
                </c:pt>
                <c:pt idx="3">
                  <c:v>1.8969692076158948</c:v>
                </c:pt>
                <c:pt idx="4">
                  <c:v>1.9191011835543095</c:v>
                </c:pt>
              </c:numCache>
            </c:numRef>
          </c:val>
        </c:ser>
        <c:ser>
          <c:idx val="2"/>
          <c:order val="1"/>
          <c:tx>
            <c:strRef>
              <c:f>Diagram!$A$3</c:f>
              <c:strCache>
                <c:ptCount val="1"/>
                <c:pt idx="0">
                  <c:v>Hela kommunsektorn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Diagram!$AS$225:$AW$225</c:f>
              <c:numCache>
                <c:formatCode>#,##0.0</c:formatCode>
                <c:ptCount val="5"/>
                <c:pt idx="0">
                  <c:v>1.8813125199153855</c:v>
                </c:pt>
                <c:pt idx="1">
                  <c:v>1.8880922198091918</c:v>
                </c:pt>
                <c:pt idx="2">
                  <c:v>1.8965185075068698</c:v>
                </c:pt>
                <c:pt idx="3">
                  <c:v>1.9050388786034269</c:v>
                </c:pt>
                <c:pt idx="4">
                  <c:v>1.904061940401673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82592"/>
        <c:axId val="209984128"/>
      </c:barChart>
      <c:catAx>
        <c:axId val="20998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984128"/>
        <c:crosses val="autoZero"/>
        <c:auto val="1"/>
        <c:lblAlgn val="ctr"/>
        <c:lblOffset val="100"/>
        <c:noMultiLvlLbl val="0"/>
      </c:catAx>
      <c:valAx>
        <c:axId val="209984128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crossAx val="209982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668028880731545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Diagram!$AR$243</c:f>
              <c:strCache>
                <c:ptCount val="1"/>
                <c:pt idx="0">
                  <c:v>Procentuell minskning</c:v>
                </c:pt>
              </c:strCache>
            </c:strRef>
          </c:tx>
          <c:spPr>
            <a:solidFill>
              <a:srgbClr val="54735F">
                <a:alpha val="50000"/>
              </a:srgbClr>
            </a:solidFill>
          </c:spPr>
          <c:invertIfNegative val="0"/>
          <c:cat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cat>
          <c:val>
            <c:numRef>
              <c:f>Diagram!$AW$243:$AY$243</c:f>
              <c:numCache>
                <c:formatCode>0.0%</c:formatCode>
                <c:ptCount val="3"/>
                <c:pt idx="0">
                  <c:v>-7.1607918055253739E-2</c:v>
                </c:pt>
                <c:pt idx="1">
                  <c:v>-3.3867574068491488E-2</c:v>
                </c:pt>
                <c:pt idx="2">
                  <c:v>-3.3867574068491488E-2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19072"/>
        <c:axId val="210020992"/>
      </c:barChart>
      <c:scatterChart>
        <c:scatterStyle val="lineMarker"/>
        <c:varyColors val="0"/>
        <c:ser>
          <c:idx val="0"/>
          <c:order val="1"/>
          <c:tx>
            <c:strRef>
              <c:f>Diagram!$AR$244</c:f>
              <c:strCache>
                <c:ptCount val="1"/>
                <c:pt idx="0">
                  <c:v>Nivåsänkning i miljoner kronor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2"/>
            <c:spPr>
              <a:solidFill>
                <a:srgbClr val="CB4A64"/>
              </a:solidFill>
              <a:ln>
                <a:noFill/>
              </a:ln>
            </c:spPr>
          </c:marker>
          <c:xVal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xVal>
          <c:yVal>
            <c:numRef>
              <c:f>Diagram!$AW$244:$AX$244</c:f>
              <c:numCache>
                <c:formatCode>#,##0</c:formatCode>
                <c:ptCount val="2"/>
                <c:pt idx="0">
                  <c:v>-77.616939500000001</c:v>
                </c:pt>
                <c:pt idx="1">
                  <c:v>-530.45941549999998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24320"/>
        <c:axId val="210022784"/>
      </c:scatterChart>
      <c:catAx>
        <c:axId val="21001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020992"/>
        <c:crosses val="autoZero"/>
        <c:auto val="1"/>
        <c:lblAlgn val="ctr"/>
        <c:lblOffset val="0"/>
        <c:noMultiLvlLbl val="0"/>
      </c:catAx>
      <c:valAx>
        <c:axId val="210020992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crossAx val="210019072"/>
        <c:crosses val="autoZero"/>
        <c:crossBetween val="between"/>
      </c:valAx>
      <c:valAx>
        <c:axId val="2100227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0024320"/>
        <c:crosses val="max"/>
        <c:crossBetween val="midCat"/>
      </c:valAx>
      <c:valAx>
        <c:axId val="210024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10022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7.6470461684092737E-3"/>
          <c:y val="0.79862277631962675"/>
          <c:w val="0.99207972978787484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lineChart>
        <c:grouping val="standard"/>
        <c:varyColors val="0"/>
        <c:ser>
          <c:idx val="1"/>
          <c:order val="0"/>
          <c:tx>
            <c:strRef>
              <c:f>Diagram!$AJ$227</c:f>
              <c:strCache>
                <c:ptCount val="1"/>
                <c:pt idx="0">
                  <c:v>Taxeringsvärdenas utveckling, ack. procentuell utv.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Diagram!$AK$227:$AO$227</c:f>
              <c:numCache>
                <c:formatCode>0.0%</c:formatCode>
                <c:ptCount val="5"/>
                <c:pt idx="0">
                  <c:v>0</c:v>
                </c:pt>
                <c:pt idx="1">
                  <c:v>0.25697891962396691</c:v>
                </c:pt>
                <c:pt idx="2">
                  <c:v>0.33215561206403654</c:v>
                </c:pt>
                <c:pt idx="3">
                  <c:v>0.34813298732316666</c:v>
                </c:pt>
                <c:pt idx="4">
                  <c:v>0.47965644685159181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Diagram!$AJ$226</c:f>
              <c:strCache>
                <c:ptCount val="1"/>
                <c:pt idx="0">
                  <c:v>Intäkter av fastighetsavgiften, ack procentuell utv.</c:v>
                </c:pt>
              </c:strCache>
            </c:strRef>
          </c:tx>
          <c:spPr>
            <a:ln>
              <a:solidFill>
                <a:srgbClr val="6280A2"/>
              </a:solidFill>
            </a:ln>
          </c:spPr>
          <c:marker>
            <c:symbol val="none"/>
          </c:marker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Diagram!$AK$226:$AO$226</c:f>
              <c:numCache>
                <c:formatCode>0.0%</c:formatCode>
                <c:ptCount val="5"/>
                <c:pt idx="0">
                  <c:v>0</c:v>
                </c:pt>
                <c:pt idx="1">
                  <c:v>0.12576543300165821</c:v>
                </c:pt>
                <c:pt idx="2">
                  <c:v>0.15316380248756212</c:v>
                </c:pt>
                <c:pt idx="3">
                  <c:v>0.17738061276948613</c:v>
                </c:pt>
                <c:pt idx="4">
                  <c:v>0.26434335928689867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62336"/>
        <c:axId val="210064128"/>
      </c:lineChart>
      <c:catAx>
        <c:axId val="21006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064128"/>
        <c:crosses val="autoZero"/>
        <c:auto val="1"/>
        <c:lblAlgn val="ctr"/>
        <c:lblOffset val="100"/>
        <c:noMultiLvlLbl val="0"/>
      </c:catAx>
      <c:valAx>
        <c:axId val="21006412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1006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lineChart>
        <c:grouping val="standard"/>
        <c:varyColors val="0"/>
        <c:ser>
          <c:idx val="1"/>
          <c:order val="0"/>
          <c:tx>
            <c:strRef>
              <c:f>Diagram!$AJ$243</c:f>
              <c:strCache>
                <c:ptCount val="1"/>
                <c:pt idx="0">
                  <c:v>Taxeringsvärdenas utveckling, ack. procentuell utv.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Diagram!$AK$243:$AO$243</c:f>
              <c:numCache>
                <c:formatCode>0.0%</c:formatCode>
                <c:ptCount val="5"/>
                <c:pt idx="0">
                  <c:v>0</c:v>
                </c:pt>
                <c:pt idx="1">
                  <c:v>0.14442646682890126</c:v>
                </c:pt>
                <c:pt idx="2">
                  <c:v>0.33772087819460195</c:v>
                </c:pt>
                <c:pt idx="3">
                  <c:v>0.36217311344415637</c:v>
                </c:pt>
                <c:pt idx="4">
                  <c:v>0.4359877009072517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Diagram!$AJ$242</c:f>
              <c:strCache>
                <c:ptCount val="1"/>
                <c:pt idx="0">
                  <c:v>Intäkter av fastighetsavgiften, ack procentuell utv.</c:v>
                </c:pt>
              </c:strCache>
            </c:strRef>
          </c:tx>
          <c:spPr>
            <a:ln>
              <a:solidFill>
                <a:srgbClr val="6280A2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Diagram!$AK$242:$AO$242</c:f>
              <c:numCache>
                <c:formatCode>0.0%</c:formatCode>
                <c:ptCount val="5"/>
                <c:pt idx="0">
                  <c:v>0</c:v>
                </c:pt>
                <c:pt idx="1">
                  <c:v>2.7252112600127942E-2</c:v>
                </c:pt>
                <c:pt idx="2">
                  <c:v>1.1273968024370529E-2</c:v>
                </c:pt>
                <c:pt idx="3">
                  <c:v>2.766039817988597E-2</c:v>
                </c:pt>
                <c:pt idx="4">
                  <c:v>6.1299906402845883E-2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01760"/>
        <c:axId val="210103296"/>
      </c:lineChart>
      <c:catAx>
        <c:axId val="2101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103296"/>
        <c:crosses val="autoZero"/>
        <c:auto val="1"/>
        <c:lblAlgn val="ctr"/>
        <c:lblOffset val="100"/>
        <c:noMultiLvlLbl val="0"/>
      </c:catAx>
      <c:valAx>
        <c:axId val="21010329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1010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6385084890218980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Diagram!$AR$243</c:f>
              <c:strCache>
                <c:ptCount val="1"/>
                <c:pt idx="0">
                  <c:v>Procentuell minskning</c:v>
                </c:pt>
              </c:strCache>
            </c:strRef>
          </c:tx>
          <c:spPr>
            <a:solidFill>
              <a:srgbClr val="54735F">
                <a:alpha val="50000"/>
              </a:srgbClr>
            </a:solidFill>
          </c:spPr>
          <c:invertIfNegative val="0"/>
          <c:cat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cat>
          <c:val>
            <c:numRef>
              <c:f>Diagram!$AW$246:$AY$246</c:f>
              <c:numCache>
                <c:formatCode>0.0%</c:formatCode>
                <c:ptCount val="3"/>
                <c:pt idx="0">
                  <c:v>-0.19944299708799132</c:v>
                </c:pt>
                <c:pt idx="1">
                  <c:v>-0.13383438520135066</c:v>
                </c:pt>
                <c:pt idx="2" formatCode="0.00%">
                  <c:v>-0.13383438520135066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1808"/>
        <c:axId val="211913728"/>
      </c:barChart>
      <c:scatterChart>
        <c:scatterStyle val="lineMarker"/>
        <c:varyColors val="0"/>
        <c:ser>
          <c:idx val="0"/>
          <c:order val="1"/>
          <c:tx>
            <c:strRef>
              <c:f>Diagram!$AR$247</c:f>
              <c:strCache>
                <c:ptCount val="1"/>
                <c:pt idx="0">
                  <c:v>Nivåsänkning i miljoner kronor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2"/>
            <c:spPr>
              <a:solidFill>
                <a:srgbClr val="CB4A64"/>
              </a:solidFill>
              <a:ln>
                <a:noFill/>
              </a:ln>
            </c:spPr>
          </c:marker>
          <c:xVal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xVal>
          <c:yVal>
            <c:numRef>
              <c:f>Diagram!$AW$247:$AX$247</c:f>
              <c:numCache>
                <c:formatCode>#,##0</c:formatCode>
                <c:ptCount val="2"/>
                <c:pt idx="0">
                  <c:v>-239.594279181845</c:v>
                </c:pt>
                <c:pt idx="1">
                  <c:v>-2255.4240103222523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21152"/>
        <c:axId val="211919616"/>
      </c:scatterChart>
      <c:catAx>
        <c:axId val="2119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913728"/>
        <c:crosses val="autoZero"/>
        <c:auto val="1"/>
        <c:lblAlgn val="ctr"/>
        <c:lblOffset val="0"/>
        <c:noMultiLvlLbl val="0"/>
      </c:catAx>
      <c:valAx>
        <c:axId val="211913728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crossAx val="211911808"/>
        <c:crosses val="autoZero"/>
        <c:crossBetween val="between"/>
      </c:valAx>
      <c:valAx>
        <c:axId val="2119196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1921152"/>
        <c:crosses val="max"/>
        <c:crossBetween val="midCat"/>
      </c:valAx>
      <c:valAx>
        <c:axId val="211921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1919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7.6470461684092737E-3"/>
          <c:y val="0.77894257682734303"/>
          <c:w val="0.99207972978787484"/>
          <c:h val="0.2048421807052716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Diagram!$AJ$230</c:f>
              <c:strCache>
                <c:ptCount val="1"/>
                <c:pt idx="0">
                  <c:v>Inbetald fastighetsavgift per invånare av ägarna till kommunens fastigheter</c:v>
                </c:pt>
              </c:strCache>
            </c:strRef>
          </c:tx>
          <c:spPr>
            <a:ln>
              <a:solidFill>
                <a:srgbClr val="6280A2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Diagram!$AK$230:$AO$230</c:f>
              <c:numCache>
                <c:formatCode>#,##0</c:formatCode>
                <c:ptCount val="5"/>
                <c:pt idx="0">
                  <c:v>909.62741694713873</c:v>
                </c:pt>
                <c:pt idx="1">
                  <c:v>928.41551802558979</c:v>
                </c:pt>
                <c:pt idx="2">
                  <c:v>887.58831981650462</c:v>
                </c:pt>
                <c:pt idx="3">
                  <c:v>888.62833056522538</c:v>
                </c:pt>
                <c:pt idx="4">
                  <c:v>911.48721083113935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Diagram!$AJ$231</c:f>
              <c:strCache>
                <c:ptCount val="1"/>
                <c:pt idx="0">
                  <c:v>Kommunens intäkt per invånare från fastighetsavgift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Diagram!$AK$231:$AO$231</c:f>
              <c:numCache>
                <c:formatCode>#,##0</c:formatCode>
                <c:ptCount val="5"/>
                <c:pt idx="0">
                  <c:v>1314.518210546142</c:v>
                </c:pt>
                <c:pt idx="1">
                  <c:v>1326.0109188918248</c:v>
                </c:pt>
                <c:pt idx="2">
                  <c:v>1276.3355825162771</c:v>
                </c:pt>
                <c:pt idx="3">
                  <c:v>1268.9689009864853</c:v>
                </c:pt>
                <c:pt idx="4">
                  <c:v>1284.1897709094396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53216"/>
        <c:axId val="209754752"/>
      </c:lineChart>
      <c:lineChart>
        <c:grouping val="standard"/>
        <c:varyColors val="0"/>
        <c:ser>
          <c:idx val="2"/>
          <c:order val="2"/>
          <c:tx>
            <c:strRef>
              <c:f>Diagram!$AJ$232</c:f>
              <c:strCache>
                <c:ptCount val="1"/>
                <c:pt idx="0">
                  <c:v>Andel av intäkten som tillfaller kommunen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Diagram!$AK$232:$AO$232</c:f>
              <c:numCache>
                <c:formatCode>0%</c:formatCode>
                <c:ptCount val="5"/>
                <c:pt idx="0">
                  <c:v>1.4451171832065972</c:v>
                </c:pt>
                <c:pt idx="1">
                  <c:v>1.4282515674789444</c:v>
                </c:pt>
                <c:pt idx="2">
                  <c:v>1.4379814988779256</c:v>
                </c:pt>
                <c:pt idx="3">
                  <c:v>1.4280086030785655</c:v>
                </c:pt>
                <c:pt idx="4">
                  <c:v>1.4088949967147117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2176"/>
        <c:axId val="209760640"/>
      </c:lineChart>
      <c:catAx>
        <c:axId val="2097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754752"/>
        <c:crosses val="autoZero"/>
        <c:auto val="1"/>
        <c:lblAlgn val="ctr"/>
        <c:lblOffset val="100"/>
        <c:noMultiLvlLbl val="0"/>
      </c:catAx>
      <c:valAx>
        <c:axId val="209754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9753216"/>
        <c:crosses val="autoZero"/>
        <c:crossBetween val="between"/>
      </c:valAx>
      <c:valAx>
        <c:axId val="20976064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762176"/>
        <c:crosses val="max"/>
        <c:crossBetween val="between"/>
      </c:valAx>
      <c:catAx>
        <c:axId val="2097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60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6866004109036934"/>
          <c:w val="0.91011242344706922"/>
          <c:h val="0.21512440158463339"/>
        </c:manualLayout>
      </c:layout>
      <c:overlay val="0"/>
      <c:txPr>
        <a:bodyPr/>
        <a:lstStyle/>
        <a:p>
          <a:pPr>
            <a:defRPr sz="800"/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766794206279770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Diagram!$AR$248</c:f>
              <c:strCache>
                <c:ptCount val="1"/>
                <c:pt idx="0">
                  <c:v>Prognostiserad andel av intäktsminskningarna 2013 och 2015 som kommer att kompenseras genom höjt statsbidrag</c:v>
                </c:pt>
              </c:strCache>
            </c:strRef>
          </c:tx>
          <c:spPr>
            <a:solidFill>
              <a:srgbClr val="54735F"/>
            </a:solidFill>
          </c:spPr>
          <c:invertIfNegative val="0"/>
          <c:cat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cat>
          <c:val>
            <c:numRef>
              <c:f>Diagram!$AW$248:$AY$248</c:f>
              <c:numCache>
                <c:formatCode>0.0%</c:formatCode>
                <c:ptCount val="3"/>
                <c:pt idx="0">
                  <c:v>0.77299717577974303</c:v>
                </c:pt>
                <c:pt idx="1">
                  <c:v>0.95481382147743699</c:v>
                </c:pt>
                <c:pt idx="2" formatCode="0.00%">
                  <c:v>0.95481382147743699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38304"/>
        <c:axId val="211948288"/>
      </c:barChart>
      <c:catAx>
        <c:axId val="211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948288"/>
        <c:crosses val="autoZero"/>
        <c:auto val="1"/>
        <c:lblAlgn val="ctr"/>
        <c:lblOffset val="0"/>
        <c:noMultiLvlLbl val="0"/>
      </c:catAx>
      <c:valAx>
        <c:axId val="21194828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211938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766794206279770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Diagram!$AR$250</c:f>
              <c:strCache>
                <c:ptCount val="1"/>
                <c:pt idx="0">
                  <c:v>Motsvarande höjning av den kommunal utdebiteringen</c:v>
                </c:pt>
              </c:strCache>
            </c:strRef>
          </c:tx>
          <c:spPr>
            <a:solidFill>
              <a:srgbClr val="54735F"/>
            </a:solidFill>
          </c:spPr>
          <c:invertIfNegative val="0"/>
          <c:cat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cat>
          <c:val>
            <c:numRef>
              <c:f>Diagram!$AW$250:$AY$250</c:f>
              <c:numCache>
                <c:formatCode>0.00</c:formatCode>
                <c:ptCount val="3"/>
                <c:pt idx="0">
                  <c:v>3.1840178357988691E-2</c:v>
                </c:pt>
                <c:pt idx="1">
                  <c:v>0.17956353218745491</c:v>
                </c:pt>
                <c:pt idx="2">
                  <c:v>0.17956353218745491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76576"/>
        <c:axId val="211978112"/>
      </c:barChart>
      <c:catAx>
        <c:axId val="2119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978112"/>
        <c:crosses val="autoZero"/>
        <c:auto val="1"/>
        <c:lblAlgn val="ctr"/>
        <c:lblOffset val="0"/>
        <c:noMultiLvlLbl val="0"/>
      </c:catAx>
      <c:valAx>
        <c:axId val="211978112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crossAx val="211976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766794206279770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Diagram!$AR$251</c:f>
              <c:strCache>
                <c:ptCount val="1"/>
                <c:pt idx="0">
                  <c:v>Procentuell intäktsökning per invånare 2008-2012</c:v>
                </c:pt>
              </c:strCache>
            </c:strRef>
          </c:tx>
          <c:spPr>
            <a:solidFill>
              <a:srgbClr val="54735F"/>
            </a:solidFill>
          </c:spPr>
          <c:invertIfNegative val="0"/>
          <c:cat>
            <c:strRef>
              <c:f>Diagram!$AW$242:$AY$242</c:f>
              <c:strCache>
                <c:ptCount val="3"/>
                <c:pt idx="0">
                  <c:v>Stockholm</c:v>
                </c:pt>
                <c:pt idx="1">
                  <c:v>Hela kommunsektorn</c:v>
                </c:pt>
                <c:pt idx="2">
                  <c:v>Genomsnitt</c:v>
                </c:pt>
              </c:strCache>
            </c:strRef>
          </c:cat>
          <c:val>
            <c:numRef>
              <c:f>Diagram!$AW$251:$AY$251</c:f>
              <c:numCache>
                <c:formatCode>0%</c:formatCode>
                <c:ptCount val="3"/>
                <c:pt idx="0">
                  <c:v>-2.3071905275547144E-2</c:v>
                </c:pt>
                <c:pt idx="1">
                  <c:v>0.22409709827157043</c:v>
                </c:pt>
                <c:pt idx="2">
                  <c:v>0.22409709827157043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94112"/>
        <c:axId val="211995648"/>
      </c:barChart>
      <c:catAx>
        <c:axId val="21199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1995648"/>
        <c:crosses val="autoZero"/>
        <c:auto val="1"/>
        <c:lblAlgn val="ctr"/>
        <c:lblOffset val="0"/>
        <c:noMultiLvlLbl val="0"/>
      </c:catAx>
      <c:valAx>
        <c:axId val="21199564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211994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Diagram!$AR$214</c:f>
              <c:strCache>
                <c:ptCount val="1"/>
                <c:pt idx="0">
                  <c:v>Fastighetsavgift som har betalats in av ägarna till kommunens fastigheter</c:v>
                </c:pt>
              </c:strCache>
            </c:strRef>
          </c:tx>
          <c:spPr>
            <a:ln>
              <a:solidFill>
                <a:srgbClr val="6280A2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Diagram!$AS$214:$AW$214</c:f>
              <c:numCache>
                <c:formatCode>#,##0</c:formatCode>
                <c:ptCount val="5"/>
                <c:pt idx="0">
                  <c:v>12369.845047000001</c:v>
                </c:pt>
                <c:pt idx="1">
                  <c:v>13886.576169</c:v>
                </c:pt>
                <c:pt idx="2">
                  <c:v>14217.000505</c:v>
                </c:pt>
                <c:pt idx="3">
                  <c:v>14509.055237</c:v>
                </c:pt>
                <c:pt idx="4">
                  <c:v>15557.82596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Diagram!$AR$215</c:f>
              <c:strCache>
                <c:ptCount val="1"/>
                <c:pt idx="0">
                  <c:v>Kommunens intäkt från fastighetsavgiften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Diagram!$AS$215:$AW$215</c:f>
              <c:numCache>
                <c:formatCode>#,##0</c:formatCode>
                <c:ptCount val="5"/>
                <c:pt idx="0">
                  <c:v>12060.000000000013</c:v>
                </c:pt>
                <c:pt idx="1">
                  <c:v>13576.731122000014</c:v>
                </c:pt>
                <c:pt idx="2">
                  <c:v>13907.155458000014</c:v>
                </c:pt>
                <c:pt idx="3">
                  <c:v>14199.210190000018</c:v>
                </c:pt>
                <c:pt idx="4">
                  <c:v>15247.980913000016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94176"/>
        <c:axId val="209795712"/>
      </c:lineChart>
      <c:lineChart>
        <c:grouping val="standard"/>
        <c:varyColors val="0"/>
        <c:ser>
          <c:idx val="2"/>
          <c:order val="2"/>
          <c:tx>
            <c:strRef>
              <c:f>Diagram!$AR$216</c:f>
              <c:strCache>
                <c:ptCount val="1"/>
                <c:pt idx="0">
                  <c:v>Andel av intäkten som tillfaller kommunen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Diagram!$AS$216:$AW$216</c:f>
              <c:numCache>
                <c:formatCode>0%</c:formatCode>
                <c:ptCount val="5"/>
                <c:pt idx="0">
                  <c:v>0.96863869422260951</c:v>
                </c:pt>
                <c:pt idx="1">
                  <c:v>0.96461766774892055</c:v>
                </c:pt>
                <c:pt idx="2">
                  <c:v>0.959748993105907</c:v>
                </c:pt>
                <c:pt idx="3">
                  <c:v>0.95824626785832934</c:v>
                </c:pt>
                <c:pt idx="4">
                  <c:v>0.961811443608379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99040"/>
        <c:axId val="209797504"/>
      </c:lineChart>
      <c:catAx>
        <c:axId val="20979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795712"/>
        <c:crosses val="autoZero"/>
        <c:auto val="1"/>
        <c:lblAlgn val="ctr"/>
        <c:lblOffset val="100"/>
        <c:tickLblSkip val="1"/>
        <c:noMultiLvlLbl val="0"/>
      </c:catAx>
      <c:valAx>
        <c:axId val="2097957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9794176"/>
        <c:crosses val="autoZero"/>
        <c:crossBetween val="between"/>
      </c:valAx>
      <c:valAx>
        <c:axId val="209797504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799040"/>
        <c:crosses val="max"/>
        <c:crossBetween val="between"/>
      </c:valAx>
      <c:catAx>
        <c:axId val="20979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975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6392627501487964"/>
          <c:w val="0.91011242344706922"/>
          <c:h val="0.21985813111651006"/>
        </c:manualLayout>
      </c:layout>
      <c:overlay val="0"/>
      <c:txPr>
        <a:bodyPr/>
        <a:lstStyle/>
        <a:p>
          <a:pPr>
            <a:defRPr sz="800"/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17497812773407E-2"/>
          <c:y val="0.12157323031250307"/>
          <c:w val="0.80271631671041133"/>
          <c:h val="0.56264472558907663"/>
        </c:manualLayout>
      </c:layout>
      <c:lineChart>
        <c:grouping val="standard"/>
        <c:varyColors val="0"/>
        <c:ser>
          <c:idx val="0"/>
          <c:order val="0"/>
          <c:tx>
            <c:strRef>
              <c:f>Diagram!$AR$229</c:f>
              <c:strCache>
                <c:ptCount val="1"/>
                <c:pt idx="0">
                  <c:v>Fastighetsavgift som har betalats in av ägarna till kommunens fastigheter</c:v>
                </c:pt>
              </c:strCache>
            </c:strRef>
          </c:tx>
          <c:spPr>
            <a:ln>
              <a:solidFill>
                <a:srgbClr val="6280A2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Diagram!$AS$229:$AW$229</c:f>
              <c:numCache>
                <c:formatCode>#,##0</c:formatCode>
                <c:ptCount val="5"/>
                <c:pt idx="0">
                  <c:v>722.69352500000002</c:v>
                </c:pt>
                <c:pt idx="1">
                  <c:v>751.15499999999997</c:v>
                </c:pt>
                <c:pt idx="2">
                  <c:v>734.46779600000002</c:v>
                </c:pt>
                <c:pt idx="3">
                  <c:v>751.58140400000002</c:v>
                </c:pt>
                <c:pt idx="4">
                  <c:v>786.71372699999995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Diagram!$AR$230</c:f>
              <c:strCache>
                <c:ptCount val="1"/>
                <c:pt idx="0">
                  <c:v>Kommunens intäkt från fastighetsavgiften</c:v>
                </c:pt>
              </c:strCache>
            </c:strRef>
          </c:tx>
          <c:spPr>
            <a:ln>
              <a:solidFill>
                <a:srgbClr val="CB4A64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Diagram!$AS$230:$AW$230</c:f>
              <c:numCache>
                <c:formatCode>#,##0</c:formatCode>
                <c:ptCount val="5"/>
                <c:pt idx="0">
                  <c:v>1044.3768311696465</c:v>
                </c:pt>
                <c:pt idx="1">
                  <c:v>1072.8383061696466</c:v>
                </c:pt>
                <c:pt idx="2">
                  <c:v>1056.1511021696465</c:v>
                </c:pt>
                <c:pt idx="3">
                  <c:v>1073.2647101696466</c:v>
                </c:pt>
                <c:pt idx="4">
                  <c:v>1108.3970331696464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27936"/>
        <c:axId val="209529472"/>
      </c:lineChart>
      <c:lineChart>
        <c:grouping val="standard"/>
        <c:varyColors val="0"/>
        <c:ser>
          <c:idx val="2"/>
          <c:order val="2"/>
          <c:tx>
            <c:strRef>
              <c:f>Diagram!$AR$231</c:f>
              <c:strCache>
                <c:ptCount val="1"/>
                <c:pt idx="0">
                  <c:v>Andel av intäkten som tillfaller kommunen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Diagram!$AS$231:$AW$231</c:f>
              <c:numCache>
                <c:formatCode>0%</c:formatCode>
                <c:ptCount val="5"/>
                <c:pt idx="0">
                  <c:v>1.4451171832065972</c:v>
                </c:pt>
                <c:pt idx="1">
                  <c:v>1.4282515674789444</c:v>
                </c:pt>
                <c:pt idx="2">
                  <c:v>1.4379814988779256</c:v>
                </c:pt>
                <c:pt idx="3">
                  <c:v>1.4280086030785655</c:v>
                </c:pt>
                <c:pt idx="4">
                  <c:v>1.4088949967147117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36896"/>
        <c:axId val="209535360"/>
      </c:lineChart>
      <c:catAx>
        <c:axId val="2095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529472"/>
        <c:crosses val="autoZero"/>
        <c:auto val="1"/>
        <c:lblAlgn val="ctr"/>
        <c:lblOffset val="100"/>
        <c:tickLblSkip val="1"/>
        <c:noMultiLvlLbl val="0"/>
      </c:catAx>
      <c:valAx>
        <c:axId val="2095294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9527936"/>
        <c:crosses val="autoZero"/>
        <c:crossBetween val="between"/>
      </c:valAx>
      <c:valAx>
        <c:axId val="20953536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crossAx val="209536896"/>
        <c:crosses val="max"/>
        <c:crossBetween val="between"/>
      </c:valAx>
      <c:catAx>
        <c:axId val="20953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5353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5867252548487618"/>
          <c:w val="0.91011242344706922"/>
          <c:h val="0.22511191719012652"/>
        </c:manualLayout>
      </c:layout>
      <c:overlay val="0"/>
      <c:txPr>
        <a:bodyPr/>
        <a:lstStyle/>
        <a:p>
          <a:pPr>
            <a:defRPr sz="800"/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Diagram!$AJ$217</c:f>
              <c:strCache>
                <c:ptCount val="1"/>
                <c:pt idx="0">
                  <c:v>Årlig förändring av kommunens intäkt per person (vänster axel)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Diagram!$AK$217:$AO$217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153.39900774915918</c:v>
                </c:pt>
                <c:pt idx="2">
                  <c:v>22.408893175816729</c:v>
                </c:pt>
                <c:pt idx="3">
                  <c:v>18.892345171513853</c:v>
                </c:pt>
                <c:pt idx="4">
                  <c:v>99.879470512038097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70048"/>
        <c:axId val="209571840"/>
      </c:barChart>
      <c:lineChart>
        <c:grouping val="standard"/>
        <c:varyColors val="0"/>
        <c:ser>
          <c:idx val="2"/>
          <c:order val="1"/>
          <c:tx>
            <c:strRef>
              <c:f>Diagram!$AJ$218</c:f>
              <c:strCache>
                <c:ptCount val="1"/>
                <c:pt idx="0">
                  <c:v>Ackumulerad procentuell förändring per person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Diagram!$AK$218:$AO$218</c:f>
              <c:numCache>
                <c:formatCode>0%</c:formatCode>
                <c:ptCount val="5"/>
                <c:pt idx="0">
                  <c:v>0</c:v>
                </c:pt>
                <c:pt idx="1">
                  <c:v>0.11669599288809129</c:v>
                </c:pt>
                <c:pt idx="2">
                  <c:v>0.13374322205238443</c:v>
                </c:pt>
                <c:pt idx="3">
                  <c:v>0.14811529009978308</c:v>
                </c:pt>
                <c:pt idx="4">
                  <c:v>0.22409709827157043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74912"/>
        <c:axId val="209573376"/>
      </c:lineChart>
      <c:catAx>
        <c:axId val="20957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571840"/>
        <c:crosses val="autoZero"/>
        <c:auto val="1"/>
        <c:lblAlgn val="ctr"/>
        <c:lblOffset val="100"/>
        <c:noMultiLvlLbl val="0"/>
      </c:catAx>
      <c:valAx>
        <c:axId val="2095718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9570048"/>
        <c:crosses val="autoZero"/>
        <c:crossBetween val="between"/>
      </c:valAx>
      <c:valAx>
        <c:axId val="2095733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09574912"/>
        <c:crosses val="max"/>
        <c:crossBetween val="between"/>
      </c:valAx>
      <c:catAx>
        <c:axId val="20957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57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Diagram!$AJ$233</c:f>
              <c:strCache>
                <c:ptCount val="1"/>
                <c:pt idx="0">
                  <c:v>Årlig förändring av kommunens intäkt per person (vänster axel)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Diagram!$AK$233:$AO$233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11.492708345682786</c:v>
                </c:pt>
                <c:pt idx="2">
                  <c:v>-49.675336375547658</c:v>
                </c:pt>
                <c:pt idx="3">
                  <c:v>-7.3666815297917765</c:v>
                </c:pt>
                <c:pt idx="4">
                  <c:v>15.220869922954307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97952"/>
        <c:axId val="209599488"/>
      </c:barChart>
      <c:lineChart>
        <c:grouping val="standard"/>
        <c:varyColors val="0"/>
        <c:ser>
          <c:idx val="2"/>
          <c:order val="1"/>
          <c:tx>
            <c:strRef>
              <c:f>Diagram!$AJ$234</c:f>
              <c:strCache>
                <c:ptCount val="1"/>
                <c:pt idx="0">
                  <c:v>Ackumulerad procentuell förändring per person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Diagram!$AK$229:$AO$229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Diagram!$AK$234:$AO$234</c:f>
              <c:numCache>
                <c:formatCode>0%</c:formatCode>
                <c:ptCount val="5"/>
                <c:pt idx="0">
                  <c:v>0</c:v>
                </c:pt>
                <c:pt idx="1">
                  <c:v>8.7429053880569985E-3</c:v>
                </c:pt>
                <c:pt idx="2">
                  <c:v>-2.9046861217693731E-2</c:v>
                </c:pt>
                <c:pt idx="3">
                  <c:v>-3.4650953630176229E-2</c:v>
                </c:pt>
                <c:pt idx="4">
                  <c:v>-2.3071905275547144E-2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06912"/>
        <c:axId val="209605376"/>
      </c:lineChart>
      <c:catAx>
        <c:axId val="20959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599488"/>
        <c:crosses val="autoZero"/>
        <c:auto val="1"/>
        <c:lblAlgn val="ctr"/>
        <c:lblOffset val="100"/>
        <c:noMultiLvlLbl val="0"/>
      </c:catAx>
      <c:valAx>
        <c:axId val="20959948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9597952"/>
        <c:crosses val="autoZero"/>
        <c:crossBetween val="between"/>
      </c:valAx>
      <c:valAx>
        <c:axId val="2096053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09606912"/>
        <c:crosses val="max"/>
        <c:crossBetween val="between"/>
      </c:valAx>
      <c:catAx>
        <c:axId val="20960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605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Diagram!$AR$217</c:f>
              <c:strCache>
                <c:ptCount val="1"/>
                <c:pt idx="0">
                  <c:v>Årlig förändring av kommunens intäkt (vänster axel)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Diagram!$AS$217:$AW$217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1516.7311220000011</c:v>
                </c:pt>
                <c:pt idx="2">
                  <c:v>330.42433600000004</c:v>
                </c:pt>
                <c:pt idx="3">
                  <c:v>292.05473200000415</c:v>
                </c:pt>
                <c:pt idx="4">
                  <c:v>1048.7707229999978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40448"/>
        <c:axId val="210109184"/>
      </c:barChart>
      <c:lineChart>
        <c:grouping val="standard"/>
        <c:varyColors val="0"/>
        <c:ser>
          <c:idx val="2"/>
          <c:order val="1"/>
          <c:tx>
            <c:strRef>
              <c:f>Diagram!$AR$218</c:f>
              <c:strCache>
                <c:ptCount val="1"/>
                <c:pt idx="0">
                  <c:v>Ackumulerad procentuell förändring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Diagram!$AS$213:$AW$213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Diagram!$AS$218:$AW$218</c:f>
              <c:numCache>
                <c:formatCode>0%</c:formatCode>
                <c:ptCount val="5"/>
                <c:pt idx="0">
                  <c:v>0</c:v>
                </c:pt>
                <c:pt idx="1">
                  <c:v>0.12576543300165843</c:v>
                </c:pt>
                <c:pt idx="2">
                  <c:v>0.15316380248756212</c:v>
                </c:pt>
                <c:pt idx="3">
                  <c:v>0.17738061276948613</c:v>
                </c:pt>
                <c:pt idx="4">
                  <c:v>0.26434335928689889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12512"/>
        <c:axId val="210110720"/>
      </c:lineChart>
      <c:catAx>
        <c:axId val="2096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109184"/>
        <c:crosses val="autoZero"/>
        <c:auto val="1"/>
        <c:lblAlgn val="ctr"/>
        <c:lblOffset val="100"/>
        <c:noMultiLvlLbl val="0"/>
      </c:catAx>
      <c:valAx>
        <c:axId val="210109184"/>
        <c:scaling>
          <c:orientation val="minMax"/>
        </c:scaling>
        <c:delete val="0"/>
        <c:axPos val="l"/>
        <c:majorGridlines/>
        <c:numFmt formatCode="#,##0.0" sourceLinked="0"/>
        <c:majorTickMark val="none"/>
        <c:minorTickMark val="none"/>
        <c:tickLblPos val="nextTo"/>
        <c:crossAx val="209640448"/>
        <c:crosses val="autoZero"/>
        <c:crossBetween val="between"/>
      </c:valAx>
      <c:valAx>
        <c:axId val="2101107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10112512"/>
        <c:crosses val="max"/>
        <c:crossBetween val="between"/>
      </c:valAx>
      <c:catAx>
        <c:axId val="21011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11072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5826195683872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Diagram!$AR$232</c:f>
              <c:strCache>
                <c:ptCount val="1"/>
                <c:pt idx="0">
                  <c:v>Årlig förändring av kommunens intäkt (vänster axel)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Diagram!$AS$232:$AW$232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28.461475000000064</c:v>
                </c:pt>
                <c:pt idx="2">
                  <c:v>-16.687204000000065</c:v>
                </c:pt>
                <c:pt idx="3">
                  <c:v>17.113608000000113</c:v>
                </c:pt>
                <c:pt idx="4">
                  <c:v>35.132322999999815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155776"/>
        <c:axId val="210173952"/>
      </c:barChart>
      <c:lineChart>
        <c:grouping val="standard"/>
        <c:varyColors val="0"/>
        <c:ser>
          <c:idx val="2"/>
          <c:order val="1"/>
          <c:tx>
            <c:strRef>
              <c:f>Diagram!$AR$233</c:f>
              <c:strCache>
                <c:ptCount val="1"/>
                <c:pt idx="0">
                  <c:v>Ackumulerad procentuell förändring (höger axel)</c:v>
                </c:pt>
              </c:strCache>
            </c:strRef>
          </c:tx>
          <c:spPr>
            <a:ln>
              <a:solidFill>
                <a:srgbClr val="54735F"/>
              </a:solidFill>
            </a:ln>
          </c:spPr>
          <c:marker>
            <c:symbol val="none"/>
          </c:marker>
          <c:cat>
            <c:numRef>
              <c:f>Diagram!$AS$228:$AW$228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Diagram!$AS$233:$AW$233</c:f>
              <c:numCache>
                <c:formatCode>0%</c:formatCode>
                <c:ptCount val="5"/>
                <c:pt idx="0">
                  <c:v>0</c:v>
                </c:pt>
                <c:pt idx="1">
                  <c:v>2.7252112600127942E-2</c:v>
                </c:pt>
                <c:pt idx="2">
                  <c:v>1.1273968024370529E-2</c:v>
                </c:pt>
                <c:pt idx="3">
                  <c:v>2.7660398179886192E-2</c:v>
                </c:pt>
                <c:pt idx="4">
                  <c:v>6.1299906402845661E-2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77024"/>
        <c:axId val="210175488"/>
      </c:lineChart>
      <c:catAx>
        <c:axId val="210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173952"/>
        <c:crosses val="autoZero"/>
        <c:auto val="1"/>
        <c:lblAlgn val="ctr"/>
        <c:lblOffset val="100"/>
        <c:noMultiLvlLbl val="0"/>
      </c:catAx>
      <c:valAx>
        <c:axId val="210173952"/>
        <c:scaling>
          <c:orientation val="minMax"/>
        </c:scaling>
        <c:delete val="0"/>
        <c:axPos val="l"/>
        <c:majorGridlines/>
        <c:numFmt formatCode="#,##0.0" sourceLinked="0"/>
        <c:majorTickMark val="none"/>
        <c:minorTickMark val="none"/>
        <c:tickLblPos val="nextTo"/>
        <c:crossAx val="210155776"/>
        <c:crosses val="autoZero"/>
        <c:crossBetween val="between"/>
      </c:valAx>
      <c:valAx>
        <c:axId val="210175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10177024"/>
        <c:crosses val="max"/>
        <c:crossBetween val="between"/>
      </c:valAx>
      <c:catAx>
        <c:axId val="21017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1754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3220909886264229E-2"/>
          <c:y val="0.79862277631962675"/>
          <c:w val="0.91011242344706922"/>
          <c:h val="0.1851618547681539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85214348207"/>
          <c:y val="0.11158573928258968"/>
          <c:w val="0.80271631671041133"/>
          <c:h val="0.60634442047057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Diagram!$AJ$219</c:f>
              <c:strCache>
                <c:ptCount val="1"/>
                <c:pt idx="0">
                  <c:v>Andel småhus för permanentboende</c:v>
                </c:pt>
              </c:strCache>
            </c:strRef>
          </c:tx>
          <c:spPr>
            <a:solidFill>
              <a:srgbClr val="CB4A64"/>
            </a:solidFill>
          </c:spPr>
          <c:invertIfNegative val="0"/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Diagram!$AK$219:$AO$219</c:f>
              <c:numCache>
                <c:formatCode>0%</c:formatCode>
                <c:ptCount val="5"/>
                <c:pt idx="0">
                  <c:v>0.40672219571965035</c:v>
                </c:pt>
                <c:pt idx="1">
                  <c:v>0.40654876286405017</c:v>
                </c:pt>
                <c:pt idx="2">
                  <c:v>0.40653354663673824</c:v>
                </c:pt>
                <c:pt idx="3">
                  <c:v>0.40621119529440647</c:v>
                </c:pt>
                <c:pt idx="4">
                  <c:v>0.40534389276287658</c:v>
                </c:pt>
              </c:numCache>
            </c:numRef>
          </c:val>
        </c:ser>
        <c:ser>
          <c:idx val="2"/>
          <c:order val="1"/>
          <c:tx>
            <c:strRef>
              <c:f>Diagram!$AJ$220</c:f>
              <c:strCache>
                <c:ptCount val="1"/>
                <c:pt idx="0">
                  <c:v>Andel fritidshus</c:v>
                </c:pt>
              </c:strCache>
            </c:strRef>
          </c:tx>
          <c:spPr>
            <a:solidFill>
              <a:srgbClr val="54735F"/>
            </a:solidFill>
          </c:spPr>
          <c:invertIfNegative val="0"/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Diagram!$AK$220:$AO$220</c:f>
              <c:numCache>
                <c:formatCode>0%</c:formatCode>
                <c:ptCount val="5"/>
                <c:pt idx="0">
                  <c:v>8.3482045522798115E-2</c:v>
                </c:pt>
                <c:pt idx="1">
                  <c:v>8.2991759003987947E-2</c:v>
                </c:pt>
                <c:pt idx="2">
                  <c:v>8.3115288872167778E-2</c:v>
                </c:pt>
                <c:pt idx="3">
                  <c:v>8.3293614909415115E-2</c:v>
                </c:pt>
                <c:pt idx="4">
                  <c:v>8.5012731113104367E-2</c:v>
                </c:pt>
              </c:numCache>
            </c:numRef>
          </c:val>
        </c:ser>
        <c:ser>
          <c:idx val="0"/>
          <c:order val="2"/>
          <c:tx>
            <c:strRef>
              <c:f>Diagram!$AJ$221</c:f>
              <c:strCache>
                <c:ptCount val="1"/>
                <c:pt idx="0">
                  <c:v>Andel lägenheter</c:v>
                </c:pt>
              </c:strCache>
            </c:strRef>
          </c:tx>
          <c:spPr>
            <a:solidFill>
              <a:srgbClr val="6280A2"/>
            </a:solidFill>
          </c:spPr>
          <c:invertIfNegative val="0"/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Diagram!$AK$221:$AO$221</c:f>
              <c:numCache>
                <c:formatCode>0%</c:formatCode>
                <c:ptCount val="5"/>
                <c:pt idx="0">
                  <c:v>0.50979575875755156</c:v>
                </c:pt>
                <c:pt idx="1">
                  <c:v>0.51045947813196169</c:v>
                </c:pt>
                <c:pt idx="2">
                  <c:v>0.51035116449109397</c:v>
                </c:pt>
                <c:pt idx="3">
                  <c:v>0.51049518979617825</c:v>
                </c:pt>
                <c:pt idx="4">
                  <c:v>0.509643376124019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04928"/>
        <c:axId val="210210816"/>
      </c:barChart>
      <c:lineChart>
        <c:grouping val="standard"/>
        <c:varyColors val="0"/>
        <c:ser>
          <c:idx val="3"/>
          <c:order val="3"/>
          <c:tx>
            <c:strRef>
              <c:f>Diagram!$AJ$222</c:f>
              <c:strCache>
                <c:ptCount val="1"/>
                <c:pt idx="0">
                  <c:v>Antal bostäder (höger axel)</c:v>
                </c:pt>
              </c:strCache>
            </c:strRef>
          </c:tx>
          <c:spPr>
            <a:ln>
              <a:solidFill>
                <a:srgbClr val="EC9526"/>
              </a:solidFill>
            </a:ln>
          </c:spPr>
          <c:marker>
            <c:symbol val="none"/>
          </c:marker>
          <c:cat>
            <c:numRef>
              <c:f>Diagram!$AK$213:$AO$213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Diagram!$AK$222:$AO$222</c:f>
              <c:numCache>
                <c:formatCode>#,##0</c:formatCode>
                <c:ptCount val="5"/>
                <c:pt idx="0">
                  <c:v>4876629.4291246375</c:v>
                </c:pt>
                <c:pt idx="1">
                  <c:v>4898582.761457854</c:v>
                </c:pt>
                <c:pt idx="2">
                  <c:v>4920394.3768875655</c:v>
                </c:pt>
                <c:pt idx="3">
                  <c:v>4938649.8646669015</c:v>
                </c:pt>
                <c:pt idx="4">
                  <c:v>4976784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13888"/>
        <c:axId val="210212352"/>
      </c:lineChart>
      <c:catAx>
        <c:axId val="21020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210816"/>
        <c:crosses val="autoZero"/>
        <c:auto val="1"/>
        <c:lblAlgn val="ctr"/>
        <c:lblOffset val="100"/>
        <c:noMultiLvlLbl val="0"/>
      </c:catAx>
      <c:valAx>
        <c:axId val="210210816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210204928"/>
        <c:crosses val="autoZero"/>
        <c:crossBetween val="between"/>
        <c:majorUnit val="0.25"/>
        <c:minorUnit val="0.25"/>
      </c:valAx>
      <c:valAx>
        <c:axId val="2102123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0213888"/>
        <c:crosses val="max"/>
        <c:crossBetween val="between"/>
      </c:valAx>
      <c:catAx>
        <c:axId val="21021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2123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79862284118399796"/>
          <c:w val="1"/>
          <c:h val="0.201377158816002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33337</xdr:rowOff>
    </xdr:from>
    <xdr:to>
      <xdr:col>16</xdr:col>
      <xdr:colOff>9525</xdr:colOff>
      <xdr:row>17</xdr:row>
      <xdr:rowOff>42862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20</xdr:row>
      <xdr:rowOff>19050</xdr:rowOff>
    </xdr:from>
    <xdr:to>
      <xdr:col>16</xdr:col>
      <xdr:colOff>28575</xdr:colOff>
      <xdr:row>34</xdr:row>
      <xdr:rowOff>28575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24</xdr:col>
      <xdr:colOff>304800</xdr:colOff>
      <xdr:row>17</xdr:row>
      <xdr:rowOff>9525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20</xdr:row>
      <xdr:rowOff>19050</xdr:rowOff>
    </xdr:from>
    <xdr:to>
      <xdr:col>24</xdr:col>
      <xdr:colOff>304800</xdr:colOff>
      <xdr:row>34</xdr:row>
      <xdr:rowOff>28575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32</xdr:col>
      <xdr:colOff>304800</xdr:colOff>
      <xdr:row>17</xdr:row>
      <xdr:rowOff>9525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19050</xdr:colOff>
      <xdr:row>20</xdr:row>
      <xdr:rowOff>9525</xdr:rowOff>
    </xdr:from>
    <xdr:to>
      <xdr:col>32</xdr:col>
      <xdr:colOff>323850</xdr:colOff>
      <xdr:row>34</xdr:row>
      <xdr:rowOff>19050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0</xdr:colOff>
      <xdr:row>3</xdr:row>
      <xdr:rowOff>0</xdr:rowOff>
    </xdr:from>
    <xdr:to>
      <xdr:col>40</xdr:col>
      <xdr:colOff>304800</xdr:colOff>
      <xdr:row>17</xdr:row>
      <xdr:rowOff>9525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0</xdr:colOff>
      <xdr:row>20</xdr:row>
      <xdr:rowOff>0</xdr:rowOff>
    </xdr:from>
    <xdr:to>
      <xdr:col>40</xdr:col>
      <xdr:colOff>304800</xdr:colOff>
      <xdr:row>34</xdr:row>
      <xdr:rowOff>9525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0</xdr:colOff>
      <xdr:row>3</xdr:row>
      <xdr:rowOff>0</xdr:rowOff>
    </xdr:from>
    <xdr:to>
      <xdr:col>46</xdr:col>
      <xdr:colOff>95250</xdr:colOff>
      <xdr:row>17</xdr:row>
      <xdr:rowOff>9525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0</xdr:colOff>
      <xdr:row>20</xdr:row>
      <xdr:rowOff>0</xdr:rowOff>
    </xdr:from>
    <xdr:to>
      <xdr:col>46</xdr:col>
      <xdr:colOff>95250</xdr:colOff>
      <xdr:row>34</xdr:row>
      <xdr:rowOff>9525</xdr:rowOff>
    </xdr:to>
    <xdr:graphicFrame macro="">
      <xdr:nvGraphicFramePr>
        <xdr:cNvPr id="14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</xdr:row>
      <xdr:rowOff>0</xdr:rowOff>
    </xdr:from>
    <xdr:to>
      <xdr:col>52</xdr:col>
      <xdr:colOff>171450</xdr:colOff>
      <xdr:row>17</xdr:row>
      <xdr:rowOff>9525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53</xdr:col>
      <xdr:colOff>0</xdr:colOff>
      <xdr:row>3</xdr:row>
      <xdr:rowOff>0</xdr:rowOff>
    </xdr:from>
    <xdr:to>
      <xdr:col>60</xdr:col>
      <xdr:colOff>95250</xdr:colOff>
      <xdr:row>17</xdr:row>
      <xdr:rowOff>9525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47</xdr:col>
      <xdr:colOff>0</xdr:colOff>
      <xdr:row>20</xdr:row>
      <xdr:rowOff>0</xdr:rowOff>
    </xdr:from>
    <xdr:to>
      <xdr:col>52</xdr:col>
      <xdr:colOff>171450</xdr:colOff>
      <xdr:row>34</xdr:row>
      <xdr:rowOff>9525</xdr:rowOff>
    </xdr:to>
    <xdr:graphicFrame macro="">
      <xdr:nvGraphicFramePr>
        <xdr:cNvPr id="17" name="Diagra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0</xdr:colOff>
      <xdr:row>20</xdr:row>
      <xdr:rowOff>0</xdr:rowOff>
    </xdr:from>
    <xdr:to>
      <xdr:col>60</xdr:col>
      <xdr:colOff>95250</xdr:colOff>
      <xdr:row>34</xdr:row>
      <xdr:rowOff>9525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69</xdr:col>
      <xdr:colOff>0</xdr:colOff>
      <xdr:row>12</xdr:row>
      <xdr:rowOff>28575</xdr:rowOff>
    </xdr:from>
    <xdr:to>
      <xdr:col>76</xdr:col>
      <xdr:colOff>381000</xdr:colOff>
      <xdr:row>26</xdr:row>
      <xdr:rowOff>161925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28575</xdr:rowOff>
    </xdr:from>
    <xdr:to>
      <xdr:col>0</xdr:col>
      <xdr:colOff>1733295</xdr:colOff>
      <xdr:row>0</xdr:row>
      <xdr:rowOff>656517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28575"/>
          <a:ext cx="1457070" cy="627942"/>
        </a:xfrm>
        <a:prstGeom prst="rect">
          <a:avLst/>
        </a:prstGeom>
      </xdr:spPr>
    </xdr:pic>
    <xdr:clientData/>
  </xdr:twoCellAnchor>
  <xdr:twoCellAnchor>
    <xdr:from>
      <xdr:col>78</xdr:col>
      <xdr:colOff>9525</xdr:colOff>
      <xdr:row>12</xdr:row>
      <xdr:rowOff>28575</xdr:rowOff>
    </xdr:from>
    <xdr:to>
      <xdr:col>85</xdr:col>
      <xdr:colOff>390525</xdr:colOff>
      <xdr:row>26</xdr:row>
      <xdr:rowOff>171450</xdr:rowOff>
    </xdr:to>
    <xdr:graphicFrame macro="">
      <xdr:nvGraphicFramePr>
        <xdr:cNvPr id="26" name="Diagra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0</xdr:colOff>
      <xdr:row>3</xdr:row>
      <xdr:rowOff>0</xdr:rowOff>
    </xdr:from>
    <xdr:to>
      <xdr:col>68</xdr:col>
      <xdr:colOff>381000</xdr:colOff>
      <xdr:row>17</xdr:row>
      <xdr:rowOff>9525</xdr:rowOff>
    </xdr:to>
    <xdr:graphicFrame macro="">
      <xdr:nvGraphicFramePr>
        <xdr:cNvPr id="29" name="Diagram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0</xdr:colOff>
      <xdr:row>20</xdr:row>
      <xdr:rowOff>0</xdr:rowOff>
    </xdr:from>
    <xdr:to>
      <xdr:col>68</xdr:col>
      <xdr:colOff>381000</xdr:colOff>
      <xdr:row>34</xdr:row>
      <xdr:rowOff>19050</xdr:rowOff>
    </xdr:to>
    <xdr:graphicFrame macro="">
      <xdr:nvGraphicFramePr>
        <xdr:cNvPr id="30" name="Diagram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86</xdr:col>
      <xdr:colOff>9525</xdr:colOff>
      <xdr:row>12</xdr:row>
      <xdr:rowOff>9525</xdr:rowOff>
    </xdr:from>
    <xdr:to>
      <xdr:col>93</xdr:col>
      <xdr:colOff>390525</xdr:colOff>
      <xdr:row>26</xdr:row>
      <xdr:rowOff>152400</xdr:rowOff>
    </xdr:to>
    <xdr:graphicFrame macro="">
      <xdr:nvGraphicFramePr>
        <xdr:cNvPr id="31" name="Diagram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94</xdr:col>
      <xdr:colOff>0</xdr:colOff>
      <xdr:row>12</xdr:row>
      <xdr:rowOff>0</xdr:rowOff>
    </xdr:from>
    <xdr:to>
      <xdr:col>101</xdr:col>
      <xdr:colOff>381000</xdr:colOff>
      <xdr:row>26</xdr:row>
      <xdr:rowOff>133350</xdr:rowOff>
    </xdr:to>
    <xdr:graphicFrame macro="">
      <xdr:nvGraphicFramePr>
        <xdr:cNvPr id="32" name="Diagram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3</xdr:row>
      <xdr:rowOff>0</xdr:rowOff>
    </xdr:from>
    <xdr:to>
      <xdr:col>9</xdr:col>
      <xdr:colOff>381000</xdr:colOff>
      <xdr:row>17</xdr:row>
      <xdr:rowOff>19050</xdr:rowOff>
    </xdr:to>
    <xdr:graphicFrame macro="">
      <xdr:nvGraphicFramePr>
        <xdr:cNvPr id="23" name="Diagra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20</xdr:row>
      <xdr:rowOff>0</xdr:rowOff>
    </xdr:from>
    <xdr:to>
      <xdr:col>9</xdr:col>
      <xdr:colOff>381000</xdr:colOff>
      <xdr:row>34</xdr:row>
      <xdr:rowOff>38100</xdr:rowOff>
    </xdr:to>
    <xdr:graphicFrame macro="">
      <xdr:nvGraphicFramePr>
        <xdr:cNvPr id="25" name="Diagra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0.10417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476249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  <cdr:relSizeAnchor xmlns:cdr="http://schemas.openxmlformats.org/drawingml/2006/chartDrawing">
    <cdr:from>
      <cdr:x>0.7625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3486150" y="37177"/>
          <a:ext cx="1012836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Antal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bostäder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0.24792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1133475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  <cdr:relSizeAnchor xmlns:cdr="http://schemas.openxmlformats.org/drawingml/2006/chartDrawing">
    <cdr:from>
      <cdr:x>0.75208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3438525" y="37177"/>
          <a:ext cx="106046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Antal bostäder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Antal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0.77869</cdr:x>
      <cdr:y>0</cdr:y>
    </cdr:from>
    <cdr:to>
      <cdr:x>1</cdr:x>
      <cdr:y>0.11111</cdr:y>
    </cdr:to>
    <cdr:sp macro="" textlink="">
      <cdr:nvSpPr>
        <cdr:cNvPr id="4" name="textruta 1"/>
        <cdr:cNvSpPr txBox="1"/>
      </cdr:nvSpPr>
      <cdr:spPr>
        <a:xfrm xmlns:a="http://schemas.openxmlformats.org/drawingml/2006/main">
          <a:off x="3619500" y="0"/>
          <a:ext cx="102870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Miljoner kronor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Ack.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utv.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Ack.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utv.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0.26667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813"/>
          <a:ext cx="12192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 /invånare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0.77869</cdr:x>
      <cdr:y>0</cdr:y>
    </cdr:from>
    <cdr:to>
      <cdr:x>1</cdr:x>
      <cdr:y>0.11111</cdr:y>
    </cdr:to>
    <cdr:sp macro="" textlink="">
      <cdr:nvSpPr>
        <cdr:cNvPr id="4" name="textruta 1"/>
        <cdr:cNvSpPr txBox="1"/>
      </cdr:nvSpPr>
      <cdr:spPr>
        <a:xfrm xmlns:a="http://schemas.openxmlformats.org/drawingml/2006/main">
          <a:off x="3619500" y="0"/>
          <a:ext cx="102870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Miljoner kronor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Procentenheter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0.27459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2323"/>
          <a:ext cx="1276350" cy="285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0.27459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2323"/>
          <a:ext cx="1276350" cy="285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0.26667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813"/>
          <a:ext cx="12192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 /invånare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Miljoner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k</a:t>
          </a:r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ronor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Miljoner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k</a:t>
          </a:r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ronor</a:t>
          </a:r>
        </a:p>
      </cdr:txBody>
    </cdr:sp>
  </cdr:relSizeAnchor>
  <cdr:relSizeAnchor xmlns:cdr="http://schemas.openxmlformats.org/drawingml/2006/chartDrawing">
    <cdr:from>
      <cdr:x>0.88125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4029075" y="38100"/>
          <a:ext cx="469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Andel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0.24792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1133475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Kronor/invånare</a:t>
          </a:r>
        </a:p>
      </cdr:txBody>
    </cdr:sp>
  </cdr:relSizeAnchor>
  <cdr:relSizeAnchor xmlns:cdr="http://schemas.openxmlformats.org/drawingml/2006/chartDrawing">
    <cdr:from>
      <cdr:x>0.83958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3838575" y="37177"/>
          <a:ext cx="66041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0.14583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66675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Kronor/invånare</a:t>
          </a:r>
        </a:p>
      </cdr:txBody>
    </cdr:sp>
  </cdr:relSizeAnchor>
  <cdr:relSizeAnchor xmlns:cdr="http://schemas.openxmlformats.org/drawingml/2006/chartDrawing">
    <cdr:from>
      <cdr:x>0.83958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3838575" y="37177"/>
          <a:ext cx="66041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0.24792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1133475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Miljoner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k</a:t>
          </a:r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ronor</a:t>
          </a:r>
        </a:p>
      </cdr:txBody>
    </cdr:sp>
  </cdr:relSizeAnchor>
  <cdr:relSizeAnchor xmlns:cdr="http://schemas.openxmlformats.org/drawingml/2006/chartDrawing">
    <cdr:from>
      <cdr:x>0.83958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3838575" y="37177"/>
          <a:ext cx="66041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0.00868</cdr:y>
    </cdr:from>
    <cdr:to>
      <cdr:x>0.24792</cdr:x>
      <cdr:y>0.11979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3232"/>
          <a:ext cx="1133475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Miljoner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k</a:t>
          </a:r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ronor</a:t>
          </a:r>
        </a:p>
      </cdr:txBody>
    </cdr:sp>
  </cdr:relSizeAnchor>
  <cdr:relSizeAnchor xmlns:cdr="http://schemas.openxmlformats.org/drawingml/2006/chartDrawing">
    <cdr:from>
      <cdr:x>0.83958</cdr:x>
      <cdr:y>0.01389</cdr:y>
    </cdr:from>
    <cdr:to>
      <cdr:x>0.98403</cdr:x>
      <cdr:y>0.125</cdr:y>
    </cdr:to>
    <cdr:sp macro="" textlink="">
      <cdr:nvSpPr>
        <cdr:cNvPr id="3" name="textruta 1"/>
        <cdr:cNvSpPr txBox="1"/>
      </cdr:nvSpPr>
      <cdr:spPr>
        <a:xfrm xmlns:a="http://schemas.openxmlformats.org/drawingml/2006/main">
          <a:off x="3838575" y="37177"/>
          <a:ext cx="660410" cy="297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Procent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r&#228;kningsfil%202013-10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"/>
      <sheetName val="Blad2"/>
      <sheetName val="Blad1"/>
      <sheetName val="Sammanställning"/>
      <sheetName val="Diagram"/>
      <sheetName val="Sifferunderlag"/>
      <sheetName val="Utbetalt till kommunerna"/>
      <sheetName val="Intäkt från fastighetsavgift"/>
      <sheetName val="Antal invånare"/>
      <sheetName val="Antal bostäder"/>
      <sheetName val="Småhus"/>
      <sheetName val="Fritidshus"/>
      <sheetName val="Lägenheter"/>
      <sheetName val="Avgift från småhus"/>
      <sheetName val="Avgift från lantbruk"/>
      <sheetName val="Avgift från lägenheter"/>
      <sheetName val="Skattesatser"/>
      <sheetName val="inkomstskatt 2012"/>
      <sheetName val="Inkomstskatt 2011"/>
      <sheetName val="Inkomstskatt 2010"/>
      <sheetName val="Inkomstskatt 2009"/>
      <sheetName val="Inkomstskatt 2008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3">
          <cell r="A3" t="str">
            <v>Hela kommunsektorn</v>
          </cell>
        </row>
        <row r="4">
          <cell r="A4" t="str">
            <v>Ale</v>
          </cell>
        </row>
        <row r="5">
          <cell r="A5" t="str">
            <v>Alingsås</v>
          </cell>
        </row>
        <row r="6">
          <cell r="A6" t="str">
            <v>Alvesta</v>
          </cell>
        </row>
        <row r="7">
          <cell r="A7" t="str">
            <v>Aneby</v>
          </cell>
        </row>
        <row r="8">
          <cell r="A8" t="str">
            <v>Arboga</v>
          </cell>
        </row>
        <row r="9">
          <cell r="A9" t="str">
            <v>Arjeplog</v>
          </cell>
        </row>
        <row r="10">
          <cell r="A10" t="str">
            <v>Arvidsjaur</v>
          </cell>
        </row>
        <row r="11">
          <cell r="A11" t="str">
            <v>Arvika</v>
          </cell>
        </row>
        <row r="12">
          <cell r="A12" t="str">
            <v>Askersund</v>
          </cell>
        </row>
        <row r="13">
          <cell r="A13" t="str">
            <v>Avesta</v>
          </cell>
        </row>
        <row r="14">
          <cell r="A14" t="str">
            <v>Bengtsfors</v>
          </cell>
        </row>
        <row r="15">
          <cell r="A15" t="str">
            <v>Berg</v>
          </cell>
        </row>
        <row r="16">
          <cell r="A16" t="str">
            <v>Bjurholm</v>
          </cell>
        </row>
        <row r="17">
          <cell r="A17" t="str">
            <v>Bjuv</v>
          </cell>
        </row>
        <row r="18">
          <cell r="A18" t="str">
            <v>Boden</v>
          </cell>
        </row>
        <row r="19">
          <cell r="A19" t="str">
            <v>Bollebygd</v>
          </cell>
        </row>
        <row r="20">
          <cell r="A20" t="str">
            <v>Bollnäs</v>
          </cell>
        </row>
        <row r="21">
          <cell r="A21" t="str">
            <v>Borgholm</v>
          </cell>
        </row>
        <row r="22">
          <cell r="A22" t="str">
            <v>Borlänge</v>
          </cell>
        </row>
        <row r="23">
          <cell r="A23" t="str">
            <v>Borås</v>
          </cell>
        </row>
        <row r="24">
          <cell r="A24" t="str">
            <v>Botkyrka</v>
          </cell>
        </row>
        <row r="25">
          <cell r="A25" t="str">
            <v>Boxholm</v>
          </cell>
        </row>
        <row r="26">
          <cell r="A26" t="str">
            <v>Bromölla</v>
          </cell>
        </row>
        <row r="27">
          <cell r="A27" t="str">
            <v>Bräcke</v>
          </cell>
        </row>
        <row r="28">
          <cell r="A28" t="str">
            <v>Burlöv</v>
          </cell>
        </row>
        <row r="29">
          <cell r="A29" t="str">
            <v>Båstad</v>
          </cell>
        </row>
        <row r="30">
          <cell r="A30" t="str">
            <v>Dals-Ed</v>
          </cell>
        </row>
        <row r="31">
          <cell r="A31" t="str">
            <v>Danderyd</v>
          </cell>
        </row>
        <row r="32">
          <cell r="A32" t="str">
            <v>Degerfors</v>
          </cell>
        </row>
        <row r="33">
          <cell r="A33" t="str">
            <v>Dorotea</v>
          </cell>
        </row>
        <row r="34">
          <cell r="A34" t="str">
            <v>Eda</v>
          </cell>
        </row>
        <row r="35">
          <cell r="A35" t="str">
            <v>Ekerö</v>
          </cell>
        </row>
        <row r="36">
          <cell r="A36" t="str">
            <v>Eksjö</v>
          </cell>
        </row>
        <row r="37">
          <cell r="A37" t="str">
            <v>Emmaboda</v>
          </cell>
        </row>
        <row r="38">
          <cell r="A38" t="str">
            <v>Enköping</v>
          </cell>
        </row>
        <row r="39">
          <cell r="A39" t="str">
            <v>Eskilstuna</v>
          </cell>
        </row>
        <row r="40">
          <cell r="A40" t="str">
            <v>Eslöv</v>
          </cell>
        </row>
        <row r="41">
          <cell r="A41" t="str">
            <v>Essunga</v>
          </cell>
        </row>
        <row r="42">
          <cell r="A42" t="str">
            <v>Fagersta</v>
          </cell>
        </row>
        <row r="43">
          <cell r="A43" t="str">
            <v>Falkenberg</v>
          </cell>
        </row>
        <row r="44">
          <cell r="A44" t="str">
            <v>Falköping</v>
          </cell>
        </row>
        <row r="45">
          <cell r="A45" t="str">
            <v>Falun</v>
          </cell>
        </row>
        <row r="46">
          <cell r="A46" t="str">
            <v>Filipstad</v>
          </cell>
        </row>
        <row r="47">
          <cell r="A47" t="str">
            <v>Finspång</v>
          </cell>
        </row>
        <row r="48">
          <cell r="A48" t="str">
            <v>Flen</v>
          </cell>
        </row>
        <row r="49">
          <cell r="A49" t="str">
            <v>Forshaga</v>
          </cell>
        </row>
        <row r="50">
          <cell r="A50" t="str">
            <v>Färgelanda</v>
          </cell>
        </row>
        <row r="51">
          <cell r="A51" t="str">
            <v>Gagnef</v>
          </cell>
        </row>
        <row r="52">
          <cell r="A52" t="str">
            <v>Gislaved</v>
          </cell>
        </row>
        <row r="53">
          <cell r="A53" t="str">
            <v>Gnesta</v>
          </cell>
        </row>
        <row r="54">
          <cell r="A54" t="str">
            <v>Gnosjö</v>
          </cell>
        </row>
        <row r="55">
          <cell r="A55" t="str">
            <v>Gotland</v>
          </cell>
        </row>
        <row r="56">
          <cell r="A56" t="str">
            <v>Grums</v>
          </cell>
        </row>
        <row r="57">
          <cell r="A57" t="str">
            <v>Grästorp</v>
          </cell>
        </row>
        <row r="58">
          <cell r="A58" t="str">
            <v>Gullspång</v>
          </cell>
        </row>
        <row r="59">
          <cell r="A59" t="str">
            <v>Gällivare</v>
          </cell>
        </row>
        <row r="60">
          <cell r="A60" t="str">
            <v>Gävle</v>
          </cell>
        </row>
        <row r="61">
          <cell r="A61" t="str">
            <v>Göteborg</v>
          </cell>
        </row>
        <row r="62">
          <cell r="A62" t="str">
            <v>Götene</v>
          </cell>
        </row>
        <row r="63">
          <cell r="A63" t="str">
            <v>Habo</v>
          </cell>
        </row>
        <row r="64">
          <cell r="A64" t="str">
            <v>Hagfors</v>
          </cell>
        </row>
        <row r="65">
          <cell r="A65" t="str">
            <v>Hallsberg</v>
          </cell>
        </row>
        <row r="66">
          <cell r="A66" t="str">
            <v>Hallstahammar</v>
          </cell>
        </row>
        <row r="67">
          <cell r="A67" t="str">
            <v>Halmstad</v>
          </cell>
        </row>
        <row r="68">
          <cell r="A68" t="str">
            <v>Hammarö</v>
          </cell>
        </row>
        <row r="69">
          <cell r="A69" t="str">
            <v>Haninge</v>
          </cell>
        </row>
        <row r="70">
          <cell r="A70" t="str">
            <v>Haparanda</v>
          </cell>
        </row>
        <row r="71">
          <cell r="A71" t="str">
            <v>Heby</v>
          </cell>
        </row>
        <row r="72">
          <cell r="A72" t="str">
            <v>Hedemora</v>
          </cell>
        </row>
        <row r="73">
          <cell r="A73" t="str">
            <v>Helsingborg</v>
          </cell>
        </row>
        <row r="74">
          <cell r="A74" t="str">
            <v>Herrljunga</v>
          </cell>
        </row>
        <row r="75">
          <cell r="A75" t="str">
            <v>Hjo</v>
          </cell>
        </row>
        <row r="76">
          <cell r="A76" t="str">
            <v>Hofors</v>
          </cell>
        </row>
        <row r="77">
          <cell r="A77" t="str">
            <v>Huddinge</v>
          </cell>
        </row>
        <row r="78">
          <cell r="A78" t="str">
            <v>Hudiksvall</v>
          </cell>
        </row>
        <row r="79">
          <cell r="A79" t="str">
            <v>Hultsfred</v>
          </cell>
        </row>
        <row r="80">
          <cell r="A80" t="str">
            <v>Hylte</v>
          </cell>
        </row>
        <row r="81">
          <cell r="A81" t="str">
            <v>Håbo</v>
          </cell>
        </row>
        <row r="82">
          <cell r="A82" t="str">
            <v>Hällefors</v>
          </cell>
        </row>
        <row r="83">
          <cell r="A83" t="str">
            <v>Härjedalen</v>
          </cell>
        </row>
        <row r="84">
          <cell r="A84" t="str">
            <v>Härnösand</v>
          </cell>
        </row>
        <row r="85">
          <cell r="A85" t="str">
            <v>Härryda</v>
          </cell>
        </row>
        <row r="86">
          <cell r="A86" t="str">
            <v>Hässleholm</v>
          </cell>
        </row>
        <row r="87">
          <cell r="A87" t="str">
            <v>Höganäs</v>
          </cell>
        </row>
        <row r="88">
          <cell r="A88" t="str">
            <v>Högsby</v>
          </cell>
        </row>
        <row r="89">
          <cell r="A89" t="str">
            <v>Hörby</v>
          </cell>
        </row>
        <row r="90">
          <cell r="A90" t="str">
            <v>Höör</v>
          </cell>
        </row>
        <row r="91">
          <cell r="A91" t="str">
            <v>Jokkmokk</v>
          </cell>
        </row>
        <row r="92">
          <cell r="A92" t="str">
            <v>Järfälla</v>
          </cell>
        </row>
        <row r="93">
          <cell r="A93" t="str">
            <v>Jönköping</v>
          </cell>
        </row>
        <row r="94">
          <cell r="A94" t="str">
            <v>Kalix</v>
          </cell>
        </row>
        <row r="95">
          <cell r="A95" t="str">
            <v>Kalmar</v>
          </cell>
        </row>
        <row r="96">
          <cell r="A96" t="str">
            <v>Karlsborg</v>
          </cell>
        </row>
        <row r="97">
          <cell r="A97" t="str">
            <v>Karlshamn</v>
          </cell>
        </row>
        <row r="98">
          <cell r="A98" t="str">
            <v>Karlskoga</v>
          </cell>
        </row>
        <row r="99">
          <cell r="A99" t="str">
            <v>Karlskrona</v>
          </cell>
        </row>
        <row r="100">
          <cell r="A100" t="str">
            <v>Karlstad</v>
          </cell>
        </row>
        <row r="101">
          <cell r="A101" t="str">
            <v>Katrineholm</v>
          </cell>
        </row>
        <row r="102">
          <cell r="A102" t="str">
            <v>Kil</v>
          </cell>
        </row>
        <row r="103">
          <cell r="A103" t="str">
            <v>Kinda</v>
          </cell>
        </row>
        <row r="104">
          <cell r="A104" t="str">
            <v>Kiruna</v>
          </cell>
        </row>
        <row r="105">
          <cell r="A105" t="str">
            <v>Klippan</v>
          </cell>
        </row>
        <row r="106">
          <cell r="A106" t="str">
            <v>Knivsta</v>
          </cell>
        </row>
        <row r="107">
          <cell r="A107" t="str">
            <v>Kramfors</v>
          </cell>
        </row>
        <row r="108">
          <cell r="A108" t="str">
            <v>Kristianstad</v>
          </cell>
        </row>
        <row r="109">
          <cell r="A109" t="str">
            <v>Kristinehamn</v>
          </cell>
        </row>
        <row r="110">
          <cell r="A110" t="str">
            <v>Krokom</v>
          </cell>
        </row>
        <row r="111">
          <cell r="A111" t="str">
            <v>Kumla</v>
          </cell>
        </row>
        <row r="112">
          <cell r="A112" t="str">
            <v>Kungsbacka</v>
          </cell>
        </row>
        <row r="113">
          <cell r="A113" t="str">
            <v>Kungsör</v>
          </cell>
        </row>
        <row r="114">
          <cell r="A114" t="str">
            <v>Kungälv</v>
          </cell>
        </row>
        <row r="115">
          <cell r="A115" t="str">
            <v>Kävlinge</v>
          </cell>
        </row>
        <row r="116">
          <cell r="A116" t="str">
            <v>Köping</v>
          </cell>
        </row>
        <row r="117">
          <cell r="A117" t="str">
            <v>Laholm</v>
          </cell>
        </row>
        <row r="118">
          <cell r="A118" t="str">
            <v>Landskrona</v>
          </cell>
        </row>
        <row r="119">
          <cell r="A119" t="str">
            <v>Laxå</v>
          </cell>
        </row>
        <row r="120">
          <cell r="A120" t="str">
            <v>Lekeberg</v>
          </cell>
        </row>
        <row r="121">
          <cell r="A121" t="str">
            <v>Leksand</v>
          </cell>
        </row>
        <row r="122">
          <cell r="A122" t="str">
            <v>Lerum</v>
          </cell>
        </row>
        <row r="123">
          <cell r="A123" t="str">
            <v>Lessebo</v>
          </cell>
        </row>
        <row r="124">
          <cell r="A124" t="str">
            <v>Lidingö</v>
          </cell>
        </row>
        <row r="125">
          <cell r="A125" t="str">
            <v>Lidköping</v>
          </cell>
        </row>
        <row r="126">
          <cell r="A126" t="str">
            <v>Lilla Edet</v>
          </cell>
        </row>
        <row r="127">
          <cell r="A127" t="str">
            <v>Lindesberg</v>
          </cell>
        </row>
        <row r="128">
          <cell r="A128" t="str">
            <v>Linköping</v>
          </cell>
        </row>
        <row r="129">
          <cell r="A129" t="str">
            <v>Ljungby</v>
          </cell>
        </row>
        <row r="130">
          <cell r="A130" t="str">
            <v>Ljusdal</v>
          </cell>
        </row>
        <row r="131">
          <cell r="A131" t="str">
            <v>Ljusnarsberg</v>
          </cell>
        </row>
        <row r="132">
          <cell r="A132" t="str">
            <v>Lomma</v>
          </cell>
        </row>
        <row r="133">
          <cell r="A133" t="str">
            <v>Ludvika</v>
          </cell>
        </row>
        <row r="134">
          <cell r="A134" t="str">
            <v>Luleå</v>
          </cell>
        </row>
        <row r="135">
          <cell r="A135" t="str">
            <v>Lund</v>
          </cell>
        </row>
        <row r="136">
          <cell r="A136" t="str">
            <v>Lycksele</v>
          </cell>
        </row>
        <row r="137">
          <cell r="A137" t="str">
            <v>Lysekil</v>
          </cell>
        </row>
        <row r="138">
          <cell r="A138" t="str">
            <v>Malmö</v>
          </cell>
        </row>
        <row r="139">
          <cell r="A139" t="str">
            <v>Malung-Sälen</v>
          </cell>
        </row>
        <row r="140">
          <cell r="A140" t="str">
            <v>Malå</v>
          </cell>
        </row>
        <row r="141">
          <cell r="A141" t="str">
            <v>Mariestad</v>
          </cell>
        </row>
        <row r="142">
          <cell r="A142" t="str">
            <v>Mark</v>
          </cell>
        </row>
        <row r="143">
          <cell r="A143" t="str">
            <v>Markaryd</v>
          </cell>
        </row>
        <row r="144">
          <cell r="A144" t="str">
            <v>Mellerud</v>
          </cell>
        </row>
        <row r="145">
          <cell r="A145" t="str">
            <v>Mjölby</v>
          </cell>
        </row>
        <row r="146">
          <cell r="A146" t="str">
            <v>Mora</v>
          </cell>
        </row>
        <row r="147">
          <cell r="A147" t="str">
            <v>Motala</v>
          </cell>
        </row>
        <row r="148">
          <cell r="A148" t="str">
            <v>Mullsjö</v>
          </cell>
        </row>
        <row r="149">
          <cell r="A149" t="str">
            <v>Munkedal</v>
          </cell>
        </row>
        <row r="150">
          <cell r="A150" t="str">
            <v>Munkfors</v>
          </cell>
        </row>
        <row r="151">
          <cell r="A151" t="str">
            <v>Mölndal</v>
          </cell>
        </row>
        <row r="152">
          <cell r="A152" t="str">
            <v>Mönsterås</v>
          </cell>
        </row>
        <row r="153">
          <cell r="A153" t="str">
            <v>Mörbylånga</v>
          </cell>
        </row>
        <row r="154">
          <cell r="A154" t="str">
            <v>Nacka</v>
          </cell>
        </row>
        <row r="155">
          <cell r="A155" t="str">
            <v>Nora</v>
          </cell>
        </row>
        <row r="156">
          <cell r="A156" t="str">
            <v>Norberg</v>
          </cell>
        </row>
        <row r="157">
          <cell r="A157" t="str">
            <v>Nordanstig</v>
          </cell>
        </row>
        <row r="158">
          <cell r="A158" t="str">
            <v>Nordmaling</v>
          </cell>
        </row>
        <row r="159">
          <cell r="A159" t="str">
            <v>Norrköping</v>
          </cell>
        </row>
        <row r="160">
          <cell r="A160" t="str">
            <v>Norrtälje</v>
          </cell>
        </row>
        <row r="161">
          <cell r="A161" t="str">
            <v>Norsjö</v>
          </cell>
        </row>
        <row r="162">
          <cell r="A162" t="str">
            <v>Nybro</v>
          </cell>
        </row>
        <row r="163">
          <cell r="A163" t="str">
            <v>Nykvarn</v>
          </cell>
        </row>
        <row r="164">
          <cell r="A164" t="str">
            <v>Nyköping</v>
          </cell>
        </row>
        <row r="165">
          <cell r="A165" t="str">
            <v>Nynäshamn</v>
          </cell>
        </row>
        <row r="166">
          <cell r="A166" t="str">
            <v>Nässjö</v>
          </cell>
        </row>
        <row r="167">
          <cell r="A167" t="str">
            <v>Ockelbo</v>
          </cell>
        </row>
        <row r="168">
          <cell r="A168" t="str">
            <v>Olofström</v>
          </cell>
        </row>
        <row r="169">
          <cell r="A169" t="str">
            <v>Orsa</v>
          </cell>
        </row>
        <row r="170">
          <cell r="A170" t="str">
            <v>Orust</v>
          </cell>
        </row>
        <row r="171">
          <cell r="A171" t="str">
            <v>Osby</v>
          </cell>
        </row>
        <row r="172">
          <cell r="A172" t="str">
            <v>Oskarshamn</v>
          </cell>
        </row>
        <row r="173">
          <cell r="A173" t="str">
            <v>Ovanåker</v>
          </cell>
        </row>
        <row r="174">
          <cell r="A174" t="str">
            <v>Oxelösund</v>
          </cell>
        </row>
        <row r="175">
          <cell r="A175" t="str">
            <v>Pajala</v>
          </cell>
        </row>
        <row r="176">
          <cell r="A176" t="str">
            <v>Partille</v>
          </cell>
        </row>
        <row r="177">
          <cell r="A177" t="str">
            <v>Perstorp</v>
          </cell>
        </row>
        <row r="178">
          <cell r="A178" t="str">
            <v>Piteå</v>
          </cell>
        </row>
        <row r="179">
          <cell r="A179" t="str">
            <v>Ragunda</v>
          </cell>
        </row>
        <row r="180">
          <cell r="A180" t="str">
            <v>Robertsfors</v>
          </cell>
        </row>
        <row r="181">
          <cell r="A181" t="str">
            <v>Ronneby</v>
          </cell>
        </row>
        <row r="182">
          <cell r="A182" t="str">
            <v>Rättvik</v>
          </cell>
        </row>
        <row r="183">
          <cell r="A183" t="str">
            <v>Sala</v>
          </cell>
        </row>
        <row r="184">
          <cell r="A184" t="str">
            <v>Salem</v>
          </cell>
        </row>
        <row r="185">
          <cell r="A185" t="str">
            <v>Sandviken</v>
          </cell>
        </row>
        <row r="186">
          <cell r="A186" t="str">
            <v>Sigtuna</v>
          </cell>
        </row>
        <row r="187">
          <cell r="A187" t="str">
            <v>Simrishamn</v>
          </cell>
        </row>
        <row r="188">
          <cell r="A188" t="str">
            <v>Sjöbo</v>
          </cell>
        </row>
        <row r="189">
          <cell r="A189" t="str">
            <v>Skara</v>
          </cell>
        </row>
        <row r="190">
          <cell r="A190" t="str">
            <v>Skellefteå</v>
          </cell>
        </row>
        <row r="191">
          <cell r="A191" t="str">
            <v>Skinnskatteberg</v>
          </cell>
        </row>
        <row r="192">
          <cell r="A192" t="str">
            <v>Skurup</v>
          </cell>
        </row>
        <row r="193">
          <cell r="A193" t="str">
            <v>Skövde</v>
          </cell>
        </row>
        <row r="194">
          <cell r="A194" t="str">
            <v>Smedjebacken</v>
          </cell>
        </row>
        <row r="195">
          <cell r="A195" t="str">
            <v>Sollefteå</v>
          </cell>
        </row>
        <row r="196">
          <cell r="A196" t="str">
            <v>Sollentuna</v>
          </cell>
        </row>
        <row r="197">
          <cell r="A197" t="str">
            <v>Solna</v>
          </cell>
        </row>
        <row r="198">
          <cell r="A198" t="str">
            <v>Sorsele</v>
          </cell>
        </row>
        <row r="199">
          <cell r="A199" t="str">
            <v>Sotenäs</v>
          </cell>
        </row>
        <row r="200">
          <cell r="A200" t="str">
            <v>Staffanstorp</v>
          </cell>
        </row>
        <row r="201">
          <cell r="A201" t="str">
            <v>Stenungsund</v>
          </cell>
        </row>
        <row r="202">
          <cell r="A202" t="str">
            <v>Stockholm</v>
          </cell>
        </row>
        <row r="203">
          <cell r="A203" t="str">
            <v>Storfors</v>
          </cell>
        </row>
        <row r="204">
          <cell r="A204" t="str">
            <v>Storuman</v>
          </cell>
        </row>
        <row r="205">
          <cell r="A205" t="str">
            <v>Strängnäs</v>
          </cell>
        </row>
        <row r="206">
          <cell r="A206" t="str">
            <v>Strömstad</v>
          </cell>
        </row>
        <row r="207">
          <cell r="A207" t="str">
            <v>Strömsund</v>
          </cell>
        </row>
        <row r="208">
          <cell r="A208" t="str">
            <v>Sundbyberg</v>
          </cell>
        </row>
        <row r="209">
          <cell r="A209" t="str">
            <v>Sundsvall</v>
          </cell>
        </row>
        <row r="210">
          <cell r="A210" t="str">
            <v>Sunne</v>
          </cell>
        </row>
        <row r="211">
          <cell r="A211" t="str">
            <v>Surahammar</v>
          </cell>
        </row>
        <row r="212">
          <cell r="A212" t="str">
            <v>Svalöv</v>
          </cell>
        </row>
        <row r="213">
          <cell r="A213" t="str">
            <v>Svedala</v>
          </cell>
        </row>
        <row r="214">
          <cell r="A214" t="str">
            <v>Svenljunga</v>
          </cell>
        </row>
        <row r="215">
          <cell r="A215" t="str">
            <v>Säffle</v>
          </cell>
        </row>
        <row r="216">
          <cell r="A216" t="str">
            <v>Säter</v>
          </cell>
        </row>
        <row r="217">
          <cell r="A217" t="str">
            <v>Sävsjö</v>
          </cell>
        </row>
        <row r="218">
          <cell r="A218" t="str">
            <v>Söderhamn</v>
          </cell>
        </row>
        <row r="219">
          <cell r="A219" t="str">
            <v>Söderköping</v>
          </cell>
        </row>
        <row r="220">
          <cell r="A220" t="str">
            <v>Södertälje</v>
          </cell>
        </row>
        <row r="221">
          <cell r="A221" t="str">
            <v>Sölvesborg</v>
          </cell>
        </row>
        <row r="222">
          <cell r="A222" t="str">
            <v>Tanum</v>
          </cell>
        </row>
        <row r="223">
          <cell r="A223" t="str">
            <v>Tibro</v>
          </cell>
        </row>
        <row r="224">
          <cell r="A224" t="str">
            <v>Tidaholm</v>
          </cell>
        </row>
        <row r="225">
          <cell r="A225" t="str">
            <v>Tierp</v>
          </cell>
        </row>
        <row r="226">
          <cell r="A226" t="str">
            <v>Timrå</v>
          </cell>
        </row>
        <row r="227">
          <cell r="A227" t="str">
            <v>Tingsryd</v>
          </cell>
        </row>
        <row r="228">
          <cell r="A228" t="str">
            <v>Tjörn</v>
          </cell>
        </row>
        <row r="229">
          <cell r="A229" t="str">
            <v>Tomelilla</v>
          </cell>
        </row>
        <row r="230">
          <cell r="A230" t="str">
            <v>Torsby</v>
          </cell>
        </row>
        <row r="231">
          <cell r="A231" t="str">
            <v>Torsås</v>
          </cell>
        </row>
        <row r="232">
          <cell r="A232" t="str">
            <v>Tranemo</v>
          </cell>
        </row>
        <row r="233">
          <cell r="A233" t="str">
            <v>Tranås</v>
          </cell>
        </row>
        <row r="234">
          <cell r="A234" t="str">
            <v>Trelleborg</v>
          </cell>
        </row>
        <row r="235">
          <cell r="A235" t="str">
            <v>Trollhättan</v>
          </cell>
        </row>
        <row r="236">
          <cell r="A236" t="str">
            <v>Trosa</v>
          </cell>
        </row>
        <row r="237">
          <cell r="A237" t="str">
            <v>Tyresö</v>
          </cell>
        </row>
        <row r="238">
          <cell r="A238" t="str">
            <v>Täby</v>
          </cell>
        </row>
        <row r="239">
          <cell r="A239" t="str">
            <v>Töreboda</v>
          </cell>
        </row>
        <row r="240">
          <cell r="A240" t="str">
            <v>Uddevalla</v>
          </cell>
        </row>
        <row r="241">
          <cell r="A241" t="str">
            <v>Ulricehamn</v>
          </cell>
        </row>
        <row r="242">
          <cell r="A242" t="str">
            <v>Umeå</v>
          </cell>
        </row>
        <row r="243">
          <cell r="A243" t="str">
            <v>Upplands Väsby</v>
          </cell>
        </row>
        <row r="244">
          <cell r="A244" t="str">
            <v>Upplands-Bro</v>
          </cell>
        </row>
        <row r="245">
          <cell r="A245" t="str">
            <v>Uppsala</v>
          </cell>
        </row>
        <row r="246">
          <cell r="A246" t="str">
            <v>Uppvidinge</v>
          </cell>
        </row>
        <row r="247">
          <cell r="A247" t="str">
            <v>Vadstena</v>
          </cell>
        </row>
        <row r="248">
          <cell r="A248" t="str">
            <v>Vaggeryd</v>
          </cell>
        </row>
        <row r="249">
          <cell r="A249" t="str">
            <v>Valdemarsvik</v>
          </cell>
        </row>
        <row r="250">
          <cell r="A250" t="str">
            <v>Vallentuna</v>
          </cell>
        </row>
        <row r="251">
          <cell r="A251" t="str">
            <v>Vansbro</v>
          </cell>
        </row>
        <row r="252">
          <cell r="A252" t="str">
            <v>Vara</v>
          </cell>
        </row>
        <row r="253">
          <cell r="A253" t="str">
            <v>Varberg</v>
          </cell>
        </row>
        <row r="254">
          <cell r="A254" t="str">
            <v>Vaxholm</v>
          </cell>
        </row>
        <row r="255">
          <cell r="A255" t="str">
            <v>Vellinge</v>
          </cell>
        </row>
        <row r="256">
          <cell r="A256" t="str">
            <v>Vetlanda</v>
          </cell>
        </row>
        <row r="257">
          <cell r="A257" t="str">
            <v>Vilhelmina</v>
          </cell>
        </row>
        <row r="258">
          <cell r="A258" t="str">
            <v>Vimmerby</v>
          </cell>
        </row>
        <row r="259">
          <cell r="A259" t="str">
            <v>Vindeln</v>
          </cell>
        </row>
        <row r="260">
          <cell r="A260" t="str">
            <v>Vingåker</v>
          </cell>
        </row>
        <row r="261">
          <cell r="A261" t="str">
            <v>Vårgårda</v>
          </cell>
        </row>
        <row r="262">
          <cell r="A262" t="str">
            <v>Vänersborg</v>
          </cell>
        </row>
        <row r="263">
          <cell r="A263" t="str">
            <v>Vännäs</v>
          </cell>
        </row>
        <row r="264">
          <cell r="A264" t="str">
            <v>Värmdö</v>
          </cell>
        </row>
        <row r="265">
          <cell r="A265" t="str">
            <v>Värnamo</v>
          </cell>
        </row>
        <row r="266">
          <cell r="A266" t="str">
            <v>Västervik</v>
          </cell>
        </row>
        <row r="267">
          <cell r="A267" t="str">
            <v>Västerås</v>
          </cell>
        </row>
        <row r="268">
          <cell r="A268" t="str">
            <v>Växjö</v>
          </cell>
        </row>
        <row r="269">
          <cell r="A269" t="str">
            <v>Ydre</v>
          </cell>
        </row>
        <row r="270">
          <cell r="A270" t="str">
            <v>Ystad</v>
          </cell>
        </row>
        <row r="271">
          <cell r="A271" t="str">
            <v>Åmål</v>
          </cell>
        </row>
        <row r="272">
          <cell r="A272" t="str">
            <v>Ånge</v>
          </cell>
        </row>
        <row r="273">
          <cell r="A273" t="str">
            <v>Åre</v>
          </cell>
        </row>
        <row r="274">
          <cell r="A274" t="str">
            <v>Årjäng</v>
          </cell>
        </row>
        <row r="275">
          <cell r="A275" t="str">
            <v>Åsele</v>
          </cell>
        </row>
        <row r="276">
          <cell r="A276" t="str">
            <v>Åstorp</v>
          </cell>
        </row>
        <row r="277">
          <cell r="A277" t="str">
            <v>Åtvidaberg</v>
          </cell>
        </row>
        <row r="278">
          <cell r="A278" t="str">
            <v>Älmhult</v>
          </cell>
        </row>
        <row r="279">
          <cell r="A279" t="str">
            <v>Älvdalen</v>
          </cell>
        </row>
        <row r="280">
          <cell r="A280" t="str">
            <v>Älvkarleby</v>
          </cell>
        </row>
        <row r="281">
          <cell r="A281" t="str">
            <v>Älvsbyn</v>
          </cell>
        </row>
        <row r="282">
          <cell r="A282" t="str">
            <v>Ängelholm</v>
          </cell>
        </row>
        <row r="283">
          <cell r="A283" t="str">
            <v>Öckerö</v>
          </cell>
        </row>
        <row r="284">
          <cell r="A284" t="str">
            <v>Ödeshög</v>
          </cell>
        </row>
        <row r="285">
          <cell r="A285" t="str">
            <v>Örebro</v>
          </cell>
        </row>
        <row r="286">
          <cell r="A286" t="str">
            <v>Örkelljunga</v>
          </cell>
        </row>
        <row r="287">
          <cell r="A287" t="str">
            <v>Örnsköldsvik</v>
          </cell>
        </row>
        <row r="288">
          <cell r="A288" t="str">
            <v>Östersund</v>
          </cell>
        </row>
        <row r="289">
          <cell r="A289" t="str">
            <v>Österåker</v>
          </cell>
        </row>
        <row r="290">
          <cell r="A290" t="str">
            <v>Östhammar</v>
          </cell>
        </row>
        <row r="291">
          <cell r="A291" t="str">
            <v>Östra Göinge</v>
          </cell>
        </row>
        <row r="292">
          <cell r="A292" t="str">
            <v>Överkalix</v>
          </cell>
        </row>
        <row r="293">
          <cell r="A293" t="str">
            <v>Övertorneå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5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" sqref="A6"/>
    </sheetView>
  </sheetViews>
  <sheetFormatPr defaultRowHeight="14.25" x14ac:dyDescent="0.2"/>
  <cols>
    <col min="1" max="1" width="32.7109375" style="18" bestFit="1" customWidth="1"/>
    <col min="2" max="2" width="4" style="18" customWidth="1"/>
    <col min="3" max="10" width="9.140625" style="18" customWidth="1"/>
    <col min="11" max="11" width="4" style="18" customWidth="1"/>
    <col min="12" max="12" width="20.42578125" style="18" bestFit="1" customWidth="1"/>
    <col min="13" max="13" width="20.28515625" style="18" customWidth="1"/>
    <col min="14" max="14" width="9.85546875" style="18" bestFit="1" customWidth="1"/>
    <col min="15" max="36" width="9.140625" style="18"/>
    <col min="37" max="37" width="14" style="18" bestFit="1" customWidth="1"/>
    <col min="38" max="38" width="11.5703125" style="18" bestFit="1" customWidth="1"/>
    <col min="39" max="41" width="10.140625" style="18" bestFit="1" customWidth="1"/>
    <col min="42" max="42" width="13.5703125" style="18" bestFit="1" customWidth="1"/>
    <col min="43" max="44" width="13.42578125" style="18" bestFit="1" customWidth="1"/>
    <col min="45" max="54" width="15.42578125" style="18" bestFit="1" customWidth="1"/>
    <col min="55" max="16384" width="9.140625" style="18"/>
  </cols>
  <sheetData>
    <row r="1" spans="1:103" ht="55.5" customHeight="1" x14ac:dyDescent="0.25">
      <c r="C1" s="3" t="s">
        <v>373</v>
      </c>
    </row>
    <row r="2" spans="1:103" ht="15" x14ac:dyDescent="0.25">
      <c r="A2" s="19" t="s">
        <v>330</v>
      </c>
      <c r="C2" s="49">
        <v>41723</v>
      </c>
    </row>
    <row r="3" spans="1:103" ht="20.25" x14ac:dyDescent="0.3">
      <c r="A3" s="63" t="s">
        <v>296</v>
      </c>
      <c r="B3" s="32"/>
      <c r="C3" s="10" t="s">
        <v>403</v>
      </c>
      <c r="D3" s="32"/>
      <c r="E3" s="32"/>
      <c r="F3" s="32"/>
      <c r="G3" s="32"/>
      <c r="H3" s="32"/>
      <c r="I3" s="32"/>
      <c r="J3" s="32"/>
      <c r="K3" s="32"/>
      <c r="L3" s="1" t="s">
        <v>338</v>
      </c>
      <c r="M3" s="32"/>
      <c r="N3" s="32"/>
      <c r="O3" s="32"/>
      <c r="P3" s="32"/>
      <c r="Q3" s="32"/>
      <c r="R3" s="1" t="s">
        <v>365</v>
      </c>
      <c r="S3" s="32"/>
      <c r="T3" s="32"/>
      <c r="U3" s="32"/>
      <c r="V3" s="32"/>
      <c r="W3" s="32"/>
      <c r="X3" s="32"/>
      <c r="Y3" s="32"/>
      <c r="Z3" s="1" t="s">
        <v>366</v>
      </c>
      <c r="AA3" s="32"/>
      <c r="AB3" s="32"/>
      <c r="AC3" s="32"/>
      <c r="AD3" s="32"/>
      <c r="AE3" s="32"/>
      <c r="AF3" s="32"/>
      <c r="AG3" s="32"/>
      <c r="AH3" s="1" t="s">
        <v>375</v>
      </c>
      <c r="AI3" s="32"/>
      <c r="AJ3" s="32"/>
      <c r="AK3" s="32"/>
      <c r="AL3" s="32"/>
      <c r="AM3" s="32"/>
      <c r="AN3" s="32"/>
      <c r="AO3" s="32"/>
      <c r="AP3" s="1" t="s">
        <v>311</v>
      </c>
      <c r="AQ3" s="32"/>
      <c r="AR3" s="32"/>
      <c r="AS3" s="32"/>
      <c r="AT3" s="32"/>
      <c r="AU3" s="32"/>
      <c r="AV3" s="1" t="s">
        <v>358</v>
      </c>
      <c r="AW3" s="32"/>
      <c r="AX3" s="32"/>
      <c r="AY3" s="32"/>
      <c r="AZ3" s="32"/>
      <c r="BA3" s="32"/>
      <c r="BB3" s="1" t="s">
        <v>359</v>
      </c>
      <c r="BC3" s="32"/>
      <c r="BD3" s="32"/>
      <c r="BE3" s="32"/>
      <c r="BF3" s="32"/>
      <c r="BG3" s="32"/>
      <c r="BH3" s="32"/>
      <c r="BI3" s="32"/>
      <c r="BJ3" s="2" t="s">
        <v>350</v>
      </c>
      <c r="BK3" s="32"/>
      <c r="BL3" s="32"/>
      <c r="BM3" s="32"/>
      <c r="BN3" s="32"/>
      <c r="BO3" s="32"/>
      <c r="BP3" s="32"/>
    </row>
    <row r="11" spans="1:103" x14ac:dyDescent="0.2">
      <c r="CA11" s="6" t="s">
        <v>341</v>
      </c>
      <c r="CI11" s="6" t="s">
        <v>343</v>
      </c>
      <c r="CQ11" s="6" t="s">
        <v>346</v>
      </c>
    </row>
    <row r="12" spans="1:103" ht="15.75" x14ac:dyDescent="0.25">
      <c r="BR12" s="5" t="s">
        <v>304</v>
      </c>
      <c r="CA12" s="6" t="s">
        <v>340</v>
      </c>
      <c r="CI12" s="6" t="s">
        <v>342</v>
      </c>
      <c r="CQ12" s="6" t="s">
        <v>345</v>
      </c>
      <c r="CY12" s="6"/>
    </row>
    <row r="18" spans="1:103" x14ac:dyDescent="0.2">
      <c r="C18" s="4" t="s">
        <v>404</v>
      </c>
      <c r="L18" s="4" t="s">
        <v>370</v>
      </c>
      <c r="M18" s="4" t="str">
        <f>$A$3</f>
        <v>Hela kommunsektorn</v>
      </c>
      <c r="R18" s="4" t="s">
        <v>370</v>
      </c>
      <c r="S18" s="4" t="str">
        <f>$A$3</f>
        <v>Hela kommunsektorn</v>
      </c>
      <c r="Z18" s="4" t="s">
        <v>370</v>
      </c>
      <c r="AA18" s="4" t="str">
        <f>$A$3</f>
        <v>Hela kommunsektorn</v>
      </c>
      <c r="AH18" s="4" t="s">
        <v>370</v>
      </c>
      <c r="AI18" s="4" t="str">
        <f>$A$3</f>
        <v>Hela kommunsektorn</v>
      </c>
      <c r="AP18" s="4" t="s">
        <v>370</v>
      </c>
      <c r="AQ18" s="4" t="str">
        <f>$A$3</f>
        <v>Hela kommunsektorn</v>
      </c>
      <c r="AV18" s="4" t="s">
        <v>370</v>
      </c>
      <c r="AW18" s="4" t="str">
        <f>$A$3</f>
        <v>Hela kommunsektorn</v>
      </c>
      <c r="BB18" s="4" t="s">
        <v>370</v>
      </c>
      <c r="BC18" s="4" t="str">
        <f>$A$3</f>
        <v>Hela kommunsektorn</v>
      </c>
      <c r="BJ18" s="4" t="s">
        <v>370</v>
      </c>
      <c r="BK18" s="4" t="str">
        <f>$A$3</f>
        <v>Hela kommunsektorn</v>
      </c>
    </row>
    <row r="19" spans="1:103" ht="15" x14ac:dyDescent="0.25">
      <c r="A19" s="19" t="s">
        <v>331</v>
      </c>
      <c r="C19" s="4" t="s">
        <v>364</v>
      </c>
    </row>
    <row r="20" spans="1:103" ht="20.25" x14ac:dyDescent="0.3">
      <c r="A20" s="63" t="s">
        <v>16</v>
      </c>
      <c r="B20" s="32"/>
      <c r="C20" s="10" t="s">
        <v>371</v>
      </c>
      <c r="D20" s="32"/>
      <c r="E20" s="32"/>
      <c r="F20" s="32"/>
      <c r="G20" s="32"/>
      <c r="H20" s="32"/>
      <c r="I20" s="32"/>
      <c r="J20" s="32"/>
      <c r="K20" s="32"/>
      <c r="L20" s="1" t="s">
        <v>338</v>
      </c>
      <c r="M20" s="32"/>
      <c r="N20" s="32"/>
      <c r="O20" s="32"/>
      <c r="P20" s="32"/>
      <c r="Q20" s="32"/>
      <c r="R20" s="1" t="s">
        <v>365</v>
      </c>
      <c r="S20" s="32"/>
      <c r="T20" s="32"/>
      <c r="U20" s="32"/>
      <c r="V20" s="32"/>
      <c r="W20" s="32"/>
      <c r="X20" s="32"/>
      <c r="Y20" s="32"/>
      <c r="Z20" s="1" t="s">
        <v>366</v>
      </c>
      <c r="AA20" s="32"/>
      <c r="AB20" s="32"/>
      <c r="AC20" s="32"/>
      <c r="AD20" s="32"/>
      <c r="AE20" s="32"/>
      <c r="AF20" s="32"/>
      <c r="AG20" s="32"/>
      <c r="AH20" s="1" t="s">
        <v>375</v>
      </c>
      <c r="AI20" s="32"/>
      <c r="AJ20" s="32"/>
      <c r="AK20" s="32"/>
      <c r="AL20" s="32"/>
      <c r="AM20" s="32"/>
      <c r="AN20" s="32"/>
      <c r="AO20" s="32"/>
      <c r="AP20" s="1" t="s">
        <v>311</v>
      </c>
      <c r="AQ20" s="32"/>
      <c r="AR20" s="32"/>
      <c r="AS20" s="32"/>
      <c r="AT20" s="32"/>
      <c r="AU20" s="32"/>
      <c r="AV20" s="1" t="s">
        <v>358</v>
      </c>
      <c r="AW20" s="32"/>
      <c r="AX20" s="32"/>
      <c r="AY20" s="32"/>
      <c r="AZ20" s="32"/>
      <c r="BA20" s="32"/>
      <c r="BB20" s="1" t="s">
        <v>359</v>
      </c>
      <c r="BC20" s="32"/>
      <c r="BD20" s="32"/>
      <c r="BE20" s="32"/>
      <c r="BF20" s="32"/>
      <c r="BG20" s="32"/>
      <c r="BH20" s="32"/>
      <c r="BI20" s="32"/>
      <c r="BJ20" s="2" t="s">
        <v>350</v>
      </c>
      <c r="BK20" s="32"/>
      <c r="BL20" s="32"/>
      <c r="BM20" s="32"/>
      <c r="BN20" s="32"/>
      <c r="BO20" s="32"/>
      <c r="BP20" s="32"/>
    </row>
    <row r="28" spans="1:103" x14ac:dyDescent="0.2">
      <c r="CQ28" s="4" t="s">
        <v>356</v>
      </c>
      <c r="CY28" s="4"/>
    </row>
    <row r="29" spans="1:103" x14ac:dyDescent="0.2">
      <c r="CQ29" s="4" t="s">
        <v>355</v>
      </c>
      <c r="CY29" s="4"/>
    </row>
    <row r="35" spans="12:63" x14ac:dyDescent="0.2">
      <c r="L35" s="4" t="s">
        <v>370</v>
      </c>
      <c r="M35" s="4" t="str">
        <f>$A$20</f>
        <v>Stockholm</v>
      </c>
      <c r="R35" s="4" t="s">
        <v>370</v>
      </c>
      <c r="S35" s="4" t="str">
        <f>$A$20</f>
        <v>Stockholm</v>
      </c>
      <c r="Z35" s="4" t="s">
        <v>370</v>
      </c>
      <c r="AA35" s="4" t="str">
        <f>$A$20</f>
        <v>Stockholm</v>
      </c>
      <c r="AH35" s="4" t="s">
        <v>370</v>
      </c>
      <c r="AI35" s="4" t="str">
        <f>$A$20</f>
        <v>Stockholm</v>
      </c>
      <c r="AP35" s="4" t="s">
        <v>370</v>
      </c>
      <c r="AQ35" s="4" t="str">
        <f>$A$20</f>
        <v>Stockholm</v>
      </c>
      <c r="AV35" s="4" t="s">
        <v>370</v>
      </c>
      <c r="AW35" s="4" t="str">
        <f>$A$20</f>
        <v>Stockholm</v>
      </c>
      <c r="BB35" s="4" t="s">
        <v>370</v>
      </c>
      <c r="BC35" s="4" t="str">
        <f>$A$20</f>
        <v>Stockholm</v>
      </c>
      <c r="BJ35" s="4" t="s">
        <v>370</v>
      </c>
      <c r="BK35" s="4" t="str">
        <f>$A$20</f>
        <v>Stockholm</v>
      </c>
    </row>
    <row r="213" spans="35:54" x14ac:dyDescent="0.2">
      <c r="AI213" s="52"/>
      <c r="AJ213" s="52"/>
      <c r="AK213" s="52">
        <v>2008</v>
      </c>
      <c r="AL213" s="52">
        <v>2009</v>
      </c>
      <c r="AM213" s="52">
        <v>2010</v>
      </c>
      <c r="AN213" s="52">
        <v>2011</v>
      </c>
      <c r="AO213" s="52">
        <v>2012</v>
      </c>
      <c r="AP213" s="52">
        <v>2013</v>
      </c>
      <c r="AQ213" s="52"/>
      <c r="AR213" s="52"/>
      <c r="AS213" s="52">
        <v>2008</v>
      </c>
      <c r="AT213" s="52">
        <v>2009</v>
      </c>
      <c r="AU213" s="52">
        <v>2010</v>
      </c>
      <c r="AV213" s="52">
        <v>2011</v>
      </c>
      <c r="AW213" s="52">
        <v>2012</v>
      </c>
      <c r="AX213" s="52"/>
      <c r="AY213" s="52"/>
    </row>
    <row r="214" spans="35:54" x14ac:dyDescent="0.2">
      <c r="AI214" s="52"/>
      <c r="AJ214" s="52" t="s">
        <v>367</v>
      </c>
      <c r="AK214" s="53">
        <f>VLOOKUP($A$3,Sifferunderlag!$B$3:$BL$293,Sifferunderlag!W295,FALSE)</f>
        <v>1348.290760855348</v>
      </c>
      <c r="AL214" s="53">
        <f>VLOOKUP($A$3,Sifferunderlag!$B$3:$BL$293,Sifferunderlag!X295,FALSE)</f>
        <v>1501.4176887257572</v>
      </c>
      <c r="AM214" s="53">
        <f>VLOOKUP($A$3,Sifferunderlag!$B$3:$BL$293,Sifferunderlag!Y295,FALSE)</f>
        <v>1523.5298939015834</v>
      </c>
      <c r="AN214" s="53">
        <f>VLOOKUP($A$3,Sifferunderlag!$B$3:$BL$293,Sifferunderlag!Z295,FALSE)</f>
        <v>1542.151546397233</v>
      </c>
      <c r="AO214" s="53">
        <f>VLOOKUP($A$3,Sifferunderlag!$B$3:$BL$293,Sifferunderlag!AA295,FALSE)</f>
        <v>1641.7954381045818</v>
      </c>
      <c r="AP214" s="53">
        <f>VLOOKUP($A$3,Sifferunderlag!$B$3:$BL$293,25,FALSE)</f>
        <v>1542.151546397233</v>
      </c>
      <c r="AQ214" s="52"/>
      <c r="AR214" s="52" t="s">
        <v>368</v>
      </c>
      <c r="AS214" s="53">
        <f>(VLOOKUP($A$3,'Inbetald fastighetsavgift'!$B$3:$L$293,'Inbetald fastighetsavgift'!C298,FALSE))/1000000</f>
        <v>12369.845047000001</v>
      </c>
      <c r="AT214" s="53">
        <f>(VLOOKUP($A$3,'Inbetald fastighetsavgift'!$B$3:$L$293,'Inbetald fastighetsavgift'!D298,FALSE))/1000000</f>
        <v>13886.576169</v>
      </c>
      <c r="AU214" s="53">
        <f>(VLOOKUP($A$3,'Inbetald fastighetsavgift'!$B$3:$L$293,'Inbetald fastighetsavgift'!E298,FALSE))/1000000</f>
        <v>14217.000505</v>
      </c>
      <c r="AV214" s="53">
        <f>(VLOOKUP($A$3,'Inbetald fastighetsavgift'!$B$3:$L$293,'Inbetald fastighetsavgift'!F298,FALSE))/1000000</f>
        <v>14509.055237</v>
      </c>
      <c r="AW214" s="53">
        <f>(VLOOKUP($A$3,'Inbetald fastighetsavgift'!$B$3:$L$293,'Inbetald fastighetsavgift'!G298,FALSE))/1000000</f>
        <v>15557.82596</v>
      </c>
      <c r="AX214" s="53"/>
      <c r="AY214" s="53"/>
      <c r="AZ214" s="21"/>
      <c r="BA214" s="21"/>
      <c r="BB214" s="21"/>
    </row>
    <row r="215" spans="35:54" x14ac:dyDescent="0.2">
      <c r="AI215" s="52"/>
      <c r="AJ215" s="52" t="s">
        <v>353</v>
      </c>
      <c r="AK215" s="53">
        <f>VLOOKUP($A$3,Sifferunderlag!$B$3:$BL$293,Sifferunderlag!P295,FALSE)</f>
        <v>1314.5182105461433</v>
      </c>
      <c r="AL215" s="53">
        <f>VLOOKUP($A$3,Sifferunderlag!$B$3:$BL$293,Sifferunderlag!Q295,FALSE)</f>
        <v>1467.9172182953025</v>
      </c>
      <c r="AM215" s="53">
        <f>VLOOKUP($A$3,Sifferunderlag!$B$3:$BL$293,Sifferunderlag!R295,FALSE)</f>
        <v>1490.3261114711192</v>
      </c>
      <c r="AN215" s="53">
        <f>VLOOKUP($A$3,Sifferunderlag!$B$3:$BL$293,Sifferunderlag!S295,FALSE)</f>
        <v>1509.2184566426331</v>
      </c>
      <c r="AO215" s="53">
        <f>VLOOKUP($A$3,Sifferunderlag!$B$3:$BL$293,Sifferunderlag!T295,FALSE)</f>
        <v>1609.0979271546712</v>
      </c>
      <c r="AP215" s="53">
        <f>VLOOKUP($A$3,Sifferunderlag!$B$3:$BL$293,18,FALSE)</f>
        <v>1509.2184566426331</v>
      </c>
      <c r="AQ215" s="52"/>
      <c r="AR215" s="52" t="s">
        <v>354</v>
      </c>
      <c r="AS215" s="53">
        <f>(VLOOKUP($A$3,'Kommunal fastighetsavgiftintäkt'!$B$3:$L$293,'Kommunal fastighetsavgiftintäkt'!C295,FALSE))/1000000</f>
        <v>12060.000000000013</v>
      </c>
      <c r="AT215" s="53">
        <f>(VLOOKUP($A$3,'Kommunal fastighetsavgiftintäkt'!$B$3:$L$293,'Kommunal fastighetsavgiftintäkt'!D295,FALSE))/1000000</f>
        <v>13576.731122000014</v>
      </c>
      <c r="AU215" s="53">
        <f>(VLOOKUP($A$3,'Kommunal fastighetsavgiftintäkt'!$B$3:$L$293,'Kommunal fastighetsavgiftintäkt'!E295,FALSE))/1000000</f>
        <v>13907.155458000014</v>
      </c>
      <c r="AV215" s="53">
        <f>(VLOOKUP($A$3,'Kommunal fastighetsavgiftintäkt'!$B$3:$L$293,'Kommunal fastighetsavgiftintäkt'!F295,FALSE))/1000000</f>
        <v>14199.210190000018</v>
      </c>
      <c r="AW215" s="53">
        <f>(VLOOKUP($A$3,'Kommunal fastighetsavgiftintäkt'!$B$3:$L$293,'Kommunal fastighetsavgiftintäkt'!G295,FALSE))/1000000</f>
        <v>15247.980913000016</v>
      </c>
      <c r="AX215" s="53"/>
      <c r="AY215" s="53"/>
      <c r="AZ215" s="21"/>
      <c r="BA215" s="21"/>
      <c r="BB215" s="21"/>
    </row>
    <row r="216" spans="35:54" x14ac:dyDescent="0.2">
      <c r="AI216" s="52"/>
      <c r="AJ216" s="52" t="s">
        <v>297</v>
      </c>
      <c r="AK216" s="54">
        <f>VLOOKUP($A$3,Sifferunderlag!$B$3:$BL$293,Sifferunderlag!E295,FALSE)</f>
        <v>0.96863869422260951</v>
      </c>
      <c r="AL216" s="54">
        <f>VLOOKUP($A$3,Sifferunderlag!$B$3:$BL$293,Sifferunderlag!F295,FALSE)</f>
        <v>0.96461766774892055</v>
      </c>
      <c r="AM216" s="54">
        <f>VLOOKUP($A$3,Sifferunderlag!$B$3:$BL$293,Sifferunderlag!G295,FALSE)</f>
        <v>0.959748993105907</v>
      </c>
      <c r="AN216" s="54">
        <f>VLOOKUP($A$3,Sifferunderlag!$B$3:$BL$293,Sifferunderlag!H295,FALSE)</f>
        <v>0.95824626785832934</v>
      </c>
      <c r="AO216" s="54">
        <f>VLOOKUP($A$3,Sifferunderlag!$B$3:$BL$293,Sifferunderlag!I295,FALSE)</f>
        <v>0.961811443608379</v>
      </c>
      <c r="AP216" s="54">
        <f>VLOOKUP($A$3,Sifferunderlag!$B$3:$BL$293,Sifferunderlag!J295,FALSE)</f>
        <v>0</v>
      </c>
      <c r="AQ216" s="52"/>
      <c r="AR216" s="52" t="s">
        <v>297</v>
      </c>
      <c r="AS216" s="54">
        <f>VLOOKUP($A$3,Sifferunderlag!$B$3:$BL$293,Sifferunderlag!E295,FALSE)</f>
        <v>0.96863869422260951</v>
      </c>
      <c r="AT216" s="54">
        <f>VLOOKUP($A$3,Sifferunderlag!$B$3:$BL$293,Sifferunderlag!F295,FALSE)</f>
        <v>0.96461766774892055</v>
      </c>
      <c r="AU216" s="54">
        <f>VLOOKUP($A$3,Sifferunderlag!$B$3:$BL$293,Sifferunderlag!G295,FALSE)</f>
        <v>0.959748993105907</v>
      </c>
      <c r="AV216" s="54">
        <f>VLOOKUP($A$3,Sifferunderlag!$B$3:$BL$293,Sifferunderlag!H295,FALSE)</f>
        <v>0.95824626785832934</v>
      </c>
      <c r="AW216" s="54">
        <f>VLOOKUP($A$3,Sifferunderlag!$B$3:$BL$293,Sifferunderlag!I295,FALSE)</f>
        <v>0.961811443608379</v>
      </c>
      <c r="AX216" s="54"/>
      <c r="AY216" s="54"/>
      <c r="AZ216" s="20"/>
      <c r="BA216" s="20"/>
      <c r="BB216" s="20"/>
    </row>
    <row r="217" spans="35:54" x14ac:dyDescent="0.2">
      <c r="AI217" s="52"/>
      <c r="AJ217" s="52" t="s">
        <v>357</v>
      </c>
      <c r="AK217" s="52">
        <v>0</v>
      </c>
      <c r="AL217" s="53">
        <f>AL215-AK215</f>
        <v>153.39900774915918</v>
      </c>
      <c r="AM217" s="53">
        <f t="shared" ref="AM217:AP217" si="0">AM215-AL215</f>
        <v>22.408893175816729</v>
      </c>
      <c r="AN217" s="53">
        <f t="shared" si="0"/>
        <v>18.892345171513853</v>
      </c>
      <c r="AO217" s="53">
        <f t="shared" si="0"/>
        <v>99.879470512038097</v>
      </c>
      <c r="AP217" s="53">
        <f t="shared" si="0"/>
        <v>-99.879470512038097</v>
      </c>
      <c r="AQ217" s="52"/>
      <c r="AR217" s="52" t="s">
        <v>333</v>
      </c>
      <c r="AS217" s="52">
        <v>0</v>
      </c>
      <c r="AT217" s="53">
        <f>AT215-AS215</f>
        <v>1516.7311220000011</v>
      </c>
      <c r="AU217" s="53">
        <f t="shared" ref="AU217:AW217" si="1">AU215-AT215</f>
        <v>330.42433600000004</v>
      </c>
      <c r="AV217" s="53">
        <f t="shared" si="1"/>
        <v>292.05473200000415</v>
      </c>
      <c r="AW217" s="53">
        <f t="shared" si="1"/>
        <v>1048.7707229999978</v>
      </c>
      <c r="AX217" s="53"/>
      <c r="AY217" s="53"/>
      <c r="AZ217" s="21"/>
      <c r="BA217" s="21"/>
      <c r="BB217" s="21"/>
    </row>
    <row r="218" spans="35:54" x14ac:dyDescent="0.2">
      <c r="AI218" s="52"/>
      <c r="AJ218" s="52" t="s">
        <v>406</v>
      </c>
      <c r="AK218" s="54">
        <v>0</v>
      </c>
      <c r="AL218" s="54">
        <f>AL215/$AK$215-1</f>
        <v>0.11669599288809129</v>
      </c>
      <c r="AM218" s="54">
        <f t="shared" ref="AM218:AP218" si="2">AM215/$AK$215-1</f>
        <v>0.13374322205238443</v>
      </c>
      <c r="AN218" s="54">
        <f t="shared" si="2"/>
        <v>0.14811529009978308</v>
      </c>
      <c r="AO218" s="54">
        <f t="shared" si="2"/>
        <v>0.22409709827157043</v>
      </c>
      <c r="AP218" s="54">
        <f t="shared" si="2"/>
        <v>0.14811529009978308</v>
      </c>
      <c r="AQ218" s="52"/>
      <c r="AR218" s="52" t="s">
        <v>407</v>
      </c>
      <c r="AS218" s="54">
        <v>0</v>
      </c>
      <c r="AT218" s="54">
        <f>AT215/$AS$215-1</f>
        <v>0.12576543300165843</v>
      </c>
      <c r="AU218" s="54">
        <f t="shared" ref="AU218:AW218" si="3">AU215/$AS$215-1</f>
        <v>0.15316380248756212</v>
      </c>
      <c r="AV218" s="54">
        <f t="shared" si="3"/>
        <v>0.17738061276948613</v>
      </c>
      <c r="AW218" s="54">
        <f t="shared" si="3"/>
        <v>0.26434335928689889</v>
      </c>
      <c r="AX218" s="54"/>
      <c r="AY218" s="54"/>
      <c r="AZ218" s="20"/>
      <c r="BA218" s="20"/>
      <c r="BB218" s="20"/>
    </row>
    <row r="219" spans="35:54" x14ac:dyDescent="0.2">
      <c r="AI219" s="52"/>
      <c r="AJ219" s="52" t="s">
        <v>295</v>
      </c>
      <c r="AK219" s="54">
        <f>VLOOKUP($A$3,Sifferunderlag!$B$3:$BL$293,Sifferunderlag!AV295,FALSE)</f>
        <v>0.40672219571965035</v>
      </c>
      <c r="AL219" s="54">
        <f>VLOOKUP($A$3,Sifferunderlag!$B$3:$BL$293,Sifferunderlag!AW295,FALSE)</f>
        <v>0.40654876286405017</v>
      </c>
      <c r="AM219" s="54">
        <f>VLOOKUP($A$3,Sifferunderlag!$B$3:$BL$293,Sifferunderlag!AX295,FALSE)</f>
        <v>0.40653354663673824</v>
      </c>
      <c r="AN219" s="54">
        <f>VLOOKUP($A$3,Sifferunderlag!$B$3:$BL$293,Sifferunderlag!AY295,FALSE)</f>
        <v>0.40621119529440647</v>
      </c>
      <c r="AO219" s="54">
        <f>VLOOKUP($A$3,Sifferunderlag!$B$3:$BL$293,Sifferunderlag!AZ295,FALSE)</f>
        <v>0.40534389276287658</v>
      </c>
      <c r="AP219" s="54"/>
      <c r="AQ219" s="52"/>
      <c r="AR219" s="52" t="s">
        <v>301</v>
      </c>
      <c r="AS219" s="53">
        <v>6000</v>
      </c>
      <c r="AT219" s="53">
        <v>6362</v>
      </c>
      <c r="AU219" s="53">
        <v>6387</v>
      </c>
      <c r="AV219" s="53">
        <v>6512</v>
      </c>
      <c r="AW219" s="53">
        <v>6825</v>
      </c>
      <c r="AX219" s="53"/>
      <c r="AY219" s="53"/>
      <c r="AZ219" s="21"/>
      <c r="BA219" s="21"/>
      <c r="BB219" s="21"/>
    </row>
    <row r="220" spans="35:54" x14ac:dyDescent="0.2">
      <c r="AI220" s="52"/>
      <c r="AJ220" s="52" t="s">
        <v>291</v>
      </c>
      <c r="AK220" s="54">
        <f>VLOOKUP($A$3,Sifferunderlag!$B$3:$BL$293,Sifferunderlag!BH295,FALSE)</f>
        <v>8.3482045522798115E-2</v>
      </c>
      <c r="AL220" s="54">
        <f>VLOOKUP($A$3,Sifferunderlag!$B$3:$BL$293,Sifferunderlag!BI295,FALSE)</f>
        <v>8.2991759003987947E-2</v>
      </c>
      <c r="AM220" s="54">
        <f>VLOOKUP($A$3,Sifferunderlag!$B$3:$BL$293,Sifferunderlag!BJ295,FALSE)</f>
        <v>8.3115288872167778E-2</v>
      </c>
      <c r="AN220" s="54">
        <f>VLOOKUP($A$3,Sifferunderlag!$B$3:$BL$293,Sifferunderlag!BK295,FALSE)</f>
        <v>8.3293614909415115E-2</v>
      </c>
      <c r="AO220" s="54">
        <f>VLOOKUP($A$3,Sifferunderlag!$B$3:$BL$293,Sifferunderlag!BL295,FALSE)</f>
        <v>8.5012731113104367E-2</v>
      </c>
      <c r="AP220" s="52"/>
      <c r="AQ220" s="52"/>
      <c r="AR220" s="52" t="s">
        <v>303</v>
      </c>
      <c r="AS220" s="53">
        <v>1200</v>
      </c>
      <c r="AT220" s="53">
        <v>1272</v>
      </c>
      <c r="AU220" s="53">
        <v>1277</v>
      </c>
      <c r="AV220" s="53">
        <v>1302</v>
      </c>
      <c r="AW220" s="53">
        <v>1365</v>
      </c>
      <c r="AX220" s="53"/>
      <c r="AY220" s="53"/>
      <c r="AZ220" s="21"/>
      <c r="BA220" s="21"/>
      <c r="BB220" s="21"/>
    </row>
    <row r="221" spans="35:54" x14ac:dyDescent="0.2">
      <c r="AI221" s="52"/>
      <c r="AJ221" s="52" t="s">
        <v>294</v>
      </c>
      <c r="AK221" s="54">
        <f>VLOOKUP($A$3,Sifferunderlag!$B$3:$BL$293,Sifferunderlag!BB295,FALSE)</f>
        <v>0.50979575875755156</v>
      </c>
      <c r="AL221" s="54">
        <f>VLOOKUP($A$3,Sifferunderlag!$B$3:$BL$293,Sifferunderlag!BC295,FALSE)</f>
        <v>0.51045947813196169</v>
      </c>
      <c r="AM221" s="54">
        <f>VLOOKUP($A$3,Sifferunderlag!$B$3:$BL$293,Sifferunderlag!BD295,FALSE)</f>
        <v>0.51035116449109397</v>
      </c>
      <c r="AN221" s="54">
        <f>VLOOKUP($A$3,Sifferunderlag!$B$3:$BL$293,Sifferunderlag!BE295,FALSE)</f>
        <v>0.51049518979617825</v>
      </c>
      <c r="AO221" s="54">
        <f>VLOOKUP($A$3,Sifferunderlag!$B$3:$BL$293,Sifferunderlag!BF295,FALSE)</f>
        <v>0.509643376124019</v>
      </c>
      <c r="AP221" s="52"/>
      <c r="AQ221" s="52"/>
      <c r="AR221" s="52" t="s">
        <v>302</v>
      </c>
      <c r="AS221" s="53">
        <f>VLOOKUP($A$3,Sifferunderlag!$B$2:$BL$293,Sifferunderlag!AJ295,FALSE)</f>
        <v>4138.8448720959286</v>
      </c>
      <c r="AT221" s="53">
        <f>VLOOKUP($A$3,Sifferunderlag!$B$2:$BL$293,Sifferunderlag!AK295,FALSE)</f>
        <v>4757.4879499683648</v>
      </c>
      <c r="AU221" s="53">
        <f>VLOOKUP($A$3,Sifferunderlag!$B$2:$BL$293,Sifferunderlag!AL295,FALSE)</f>
        <v>4855.2630508108186</v>
      </c>
      <c r="AV221" s="53">
        <f>VLOOKUP($A$3,Sifferunderlag!$B$2:$BL$293,Sifferunderlag!AM295,FALSE)</f>
        <v>4961.8861744408086</v>
      </c>
      <c r="AW221" s="53">
        <f>VLOOKUP($A$3,Sifferunderlag!$B$2:$BL$293,Sifferunderlag!AN295,FALSE)</f>
        <v>5296.7265598781178</v>
      </c>
      <c r="AX221" s="53"/>
      <c r="AY221" s="53"/>
      <c r="AZ221" s="21"/>
      <c r="BA221" s="21"/>
      <c r="BB221" s="21"/>
    </row>
    <row r="222" spans="35:54" x14ac:dyDescent="0.2">
      <c r="AI222" s="52"/>
      <c r="AJ222" s="52" t="s">
        <v>298</v>
      </c>
      <c r="AK222" s="53">
        <f>VLOOKUP($A$3,'Kalkylerat antal bostäder'!$B$3:$G$293,'Kalkylerat antal bostäder'!C295,FALSE)</f>
        <v>4876629.4291246375</v>
      </c>
      <c r="AL222" s="53">
        <f>VLOOKUP($A$3,'Kalkylerat antal bostäder'!$B$3:$G$293,3,FALSE)</f>
        <v>4898582.761457854</v>
      </c>
      <c r="AM222" s="53">
        <f>VLOOKUP($A$3,'Kalkylerat antal bostäder'!$B$3:$G$293,4,FALSE)</f>
        <v>4920394.3768875655</v>
      </c>
      <c r="AN222" s="53">
        <f>VLOOKUP($A$3,'Kalkylerat antal bostäder'!$B$3:$G$293,5,FALSE)</f>
        <v>4938649.8646669015</v>
      </c>
      <c r="AO222" s="53">
        <f>VLOOKUP($A$3,'Kalkylerat antal bostäder'!$B$3:$G$293,6,FALSE)</f>
        <v>4976784</v>
      </c>
      <c r="AP222" s="52"/>
      <c r="AQ222" s="52"/>
      <c r="AR222" s="52" t="s">
        <v>299</v>
      </c>
      <c r="AS222" s="53">
        <f>VLOOKUP($A$3,Sifferunderlag!$B$3:$BL$293,Sifferunderlag!AP295,FALSE)</f>
        <v>1019.3160973981179</v>
      </c>
      <c r="AT222" s="53">
        <f>VLOOKUP($A$3,Sifferunderlag!$B$3:$BL$293,Sifferunderlag!AQ295,FALSE)</f>
        <v>1063.5014228994837</v>
      </c>
      <c r="AU222" s="53">
        <f>VLOOKUP($A$3,Sifferunderlag!$B$3:$BL$293,Sifferunderlag!AR295,FALSE)</f>
        <v>1109.0460868398238</v>
      </c>
      <c r="AV222" s="53">
        <f>VLOOKUP($A$3,Sifferunderlag!$B$3:$BL$293,Sifferunderlag!AS295,FALSE)</f>
        <v>1126.6837452011121</v>
      </c>
      <c r="AW222" s="53">
        <f>VLOOKUP($A$3,Sifferunderlag!$B$3:$BL$293,Sifferunderlag!AT295,FALSE)</f>
        <v>1169.3444339088901</v>
      </c>
      <c r="AX222" s="53"/>
      <c r="AY222" s="53"/>
      <c r="AZ222" s="21"/>
      <c r="BA222" s="21"/>
      <c r="BB222" s="21"/>
    </row>
    <row r="223" spans="35:54" x14ac:dyDescent="0.2">
      <c r="AI223" s="52"/>
      <c r="AJ223" s="52"/>
      <c r="AK223" s="55"/>
      <c r="AL223" s="55"/>
      <c r="AM223" s="55"/>
      <c r="AN223" s="55"/>
      <c r="AO223" s="55"/>
      <c r="AP223" s="52"/>
      <c r="AQ223" s="52"/>
      <c r="AR223" s="52" t="s">
        <v>300</v>
      </c>
      <c r="AS223" s="52">
        <f>AS221/AS219</f>
        <v>0.6898074786826548</v>
      </c>
      <c r="AT223" s="52">
        <f t="shared" ref="AT223:AW223" si="4">AT221/AT219</f>
        <v>0.7477975400767628</v>
      </c>
      <c r="AU223" s="52">
        <f t="shared" si="4"/>
        <v>0.7601789652122779</v>
      </c>
      <c r="AV223" s="52">
        <f t="shared" si="4"/>
        <v>0.76196040762297435</v>
      </c>
      <c r="AW223" s="52">
        <f t="shared" si="4"/>
        <v>0.7760771516304934</v>
      </c>
      <c r="AX223" s="52"/>
      <c r="AY223" s="52"/>
    </row>
    <row r="224" spans="35:54" x14ac:dyDescent="0.2">
      <c r="AI224" s="52"/>
      <c r="AJ224" s="52"/>
      <c r="AK224" s="55"/>
      <c r="AL224" s="55"/>
      <c r="AM224" s="55"/>
      <c r="AN224" s="55"/>
      <c r="AO224" s="55"/>
      <c r="AP224" s="52"/>
      <c r="AQ224" s="52"/>
      <c r="AR224" s="52" t="s">
        <v>300</v>
      </c>
      <c r="AS224" s="52">
        <f>AS222/AS220</f>
        <v>0.84943008116509822</v>
      </c>
      <c r="AT224" s="52">
        <f t="shared" ref="AT224:AW224" si="5">AT222/AT220</f>
        <v>0.83608602429204693</v>
      </c>
      <c r="AU224" s="52">
        <f t="shared" si="5"/>
        <v>0.86847775007033967</v>
      </c>
      <c r="AV224" s="52">
        <f t="shared" si="5"/>
        <v>0.8653484986183656</v>
      </c>
      <c r="AW224" s="52">
        <f t="shared" si="5"/>
        <v>0.85666258894424185</v>
      </c>
      <c r="AX224" s="52"/>
      <c r="AY224" s="52"/>
    </row>
    <row r="225" spans="35:55" x14ac:dyDescent="0.2">
      <c r="AI225" s="52"/>
      <c r="AJ225" s="52"/>
      <c r="AK225" s="55"/>
      <c r="AL225" s="55"/>
      <c r="AM225" s="55"/>
      <c r="AN225" s="55"/>
      <c r="AO225" s="55"/>
      <c r="AP225" s="52"/>
      <c r="AQ225" s="52"/>
      <c r="AR225" s="52" t="s">
        <v>304</v>
      </c>
      <c r="AS225" s="56">
        <f>VLOOKUP($A$3,Sifferunderlag!$B$3:$BL$293,Sifferunderlag!AD295,FALSE)</f>
        <v>1.8813125199153855</v>
      </c>
      <c r="AT225" s="56">
        <f>VLOOKUP($A$3,Sifferunderlag!$B$3:$BL$293,Sifferunderlag!AE295,FALSE)</f>
        <v>1.8880922198091918</v>
      </c>
      <c r="AU225" s="56">
        <f>VLOOKUP($A$3,Sifferunderlag!$B$3:$BL$293,Sifferunderlag!AF295,FALSE)</f>
        <v>1.8965185075068698</v>
      </c>
      <c r="AV225" s="56">
        <f>VLOOKUP($A$3,Sifferunderlag!$B$3:$BL$293,Sifferunderlag!AG295,FALSE)</f>
        <v>1.9050388786034269</v>
      </c>
      <c r="AW225" s="56">
        <f>VLOOKUP($A$3,Sifferunderlag!$B$3:$BL$293,Sifferunderlag!AH295,FALSE)</f>
        <v>1.904061940401673</v>
      </c>
      <c r="AX225" s="53"/>
      <c r="AY225" s="53"/>
      <c r="AZ225" s="21"/>
      <c r="BA225" s="21"/>
      <c r="BB225" s="21"/>
    </row>
    <row r="226" spans="35:55" x14ac:dyDescent="0.2">
      <c r="AI226" s="52"/>
      <c r="AJ226" s="52" t="s">
        <v>334</v>
      </c>
      <c r="AK226" s="55">
        <f>VLOOKUP($A$3,Sifferunderlag!$B$3:$CD$293,Sifferunderlag!BZ295,FALSE)</f>
        <v>0</v>
      </c>
      <c r="AL226" s="55">
        <f>VLOOKUP($A$3,Sifferunderlag!$B$3:$CD$293,Sifferunderlag!CA295,FALSE)</f>
        <v>0.12576543300165821</v>
      </c>
      <c r="AM226" s="55">
        <f>VLOOKUP($A$3,Sifferunderlag!$B$3:$CD$293,Sifferunderlag!CB295,FALSE)</f>
        <v>0.15316380248756212</v>
      </c>
      <c r="AN226" s="55">
        <f>VLOOKUP($A$3,Sifferunderlag!$B$3:$CD$293,Sifferunderlag!CC295,FALSE)</f>
        <v>0.17738061276948613</v>
      </c>
      <c r="AO226" s="55">
        <f>VLOOKUP($A$3,Sifferunderlag!$B$3:$CD$293,Sifferunderlag!CD295,FALSE)</f>
        <v>0.26434335928689867</v>
      </c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</row>
    <row r="227" spans="35:55" x14ac:dyDescent="0.2">
      <c r="AI227" s="52"/>
      <c r="AJ227" s="52" t="s">
        <v>329</v>
      </c>
      <c r="AK227" s="55">
        <f>VLOOKUP($A$3,Sifferunderlag!$B$3:$CO$293,Sifferunderlag!CK295,FALSE)</f>
        <v>0</v>
      </c>
      <c r="AL227" s="55">
        <f>VLOOKUP($A$3,Sifferunderlag!$B$3:$CO$293,Sifferunderlag!CL295,FALSE)</f>
        <v>0.25697891962396691</v>
      </c>
      <c r="AM227" s="55">
        <f>VLOOKUP($A$3,Sifferunderlag!$B$3:$CO$293,Sifferunderlag!CM295,FALSE)</f>
        <v>0.33215561206403654</v>
      </c>
      <c r="AN227" s="55">
        <f>VLOOKUP($A$3,Sifferunderlag!$B$3:$CO$293,Sifferunderlag!CN295,FALSE)</f>
        <v>0.34813298732316666</v>
      </c>
      <c r="AO227" s="55">
        <f>VLOOKUP($A$3,Sifferunderlag!$B$3:$CO$293,Sifferunderlag!CO295,FALSE)</f>
        <v>0.47965644685159181</v>
      </c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</row>
    <row r="228" spans="35:55" x14ac:dyDescent="0.2"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>
        <v>2008</v>
      </c>
      <c r="AT228" s="52">
        <v>2009</v>
      </c>
      <c r="AU228" s="52">
        <v>2010</v>
      </c>
      <c r="AV228" s="52">
        <v>2011</v>
      </c>
      <c r="AW228" s="52">
        <v>2012</v>
      </c>
      <c r="AX228" s="52"/>
      <c r="AY228" s="52"/>
    </row>
    <row r="229" spans="35:55" x14ac:dyDescent="0.2">
      <c r="AI229" s="52"/>
      <c r="AJ229" s="52"/>
      <c r="AK229" s="52">
        <v>2008</v>
      </c>
      <c r="AL229" s="52">
        <v>2009</v>
      </c>
      <c r="AM229" s="52">
        <v>2010</v>
      </c>
      <c r="AN229" s="52">
        <v>2011</v>
      </c>
      <c r="AO229" s="52">
        <v>2012</v>
      </c>
      <c r="AP229" s="52">
        <v>2013</v>
      </c>
      <c r="AQ229" s="52"/>
      <c r="AR229" s="52" t="s">
        <v>368</v>
      </c>
      <c r="AS229" s="53">
        <f>(VLOOKUP($A$20,'Inbetald fastighetsavgift'!$B$3:$L$293,'Inbetald fastighetsavgift'!C298,FALSE))/1000000</f>
        <v>722.69352500000002</v>
      </c>
      <c r="AT229" s="53">
        <f>(VLOOKUP($A$20,'Inbetald fastighetsavgift'!$B$3:$L$293,'Inbetald fastighetsavgift'!D298,FALSE))/1000000</f>
        <v>751.15499999999997</v>
      </c>
      <c r="AU229" s="53">
        <f>(VLOOKUP($A$20,'Inbetald fastighetsavgift'!$B$3:$L$293,'Inbetald fastighetsavgift'!E298,FALSE))/1000000</f>
        <v>734.46779600000002</v>
      </c>
      <c r="AV229" s="53">
        <f>(VLOOKUP($A$20,'Inbetald fastighetsavgift'!$B$3:$L$293,'Inbetald fastighetsavgift'!F298,FALSE))/1000000</f>
        <v>751.58140400000002</v>
      </c>
      <c r="AW229" s="53">
        <f>(VLOOKUP($A$20,'Inbetald fastighetsavgift'!$B$3:$L$293,'Inbetald fastighetsavgift'!G298,FALSE))/1000000</f>
        <v>786.71372699999995</v>
      </c>
      <c r="AX229" s="53"/>
      <c r="AY229" s="53"/>
      <c r="AZ229" s="21"/>
      <c r="BA229" s="21"/>
      <c r="BB229" s="21"/>
    </row>
    <row r="230" spans="35:55" x14ac:dyDescent="0.2">
      <c r="AI230" s="52"/>
      <c r="AJ230" s="52" t="s">
        <v>367</v>
      </c>
      <c r="AK230" s="53">
        <f>VLOOKUP($A$20,Sifferunderlag!$B$3:$BL$293,Sifferunderlag!W295,FALSE)</f>
        <v>909.62741694713873</v>
      </c>
      <c r="AL230" s="53">
        <f>VLOOKUP($A$20,Sifferunderlag!$B$3:$BL$293,Sifferunderlag!X295,FALSE)</f>
        <v>928.41551802558979</v>
      </c>
      <c r="AM230" s="53">
        <f>VLOOKUP($A$20,Sifferunderlag!$B$3:$BL$293,Sifferunderlag!Y295,FALSE)</f>
        <v>887.58831981650462</v>
      </c>
      <c r="AN230" s="53">
        <f>VLOOKUP($A$20,Sifferunderlag!$B$3:$BL$293,Sifferunderlag!Z295,FALSE)</f>
        <v>888.62833056522538</v>
      </c>
      <c r="AO230" s="53">
        <f>VLOOKUP($A$20,Sifferunderlag!$B$3:$BL$293,Sifferunderlag!AA295,FALSE)</f>
        <v>911.48721083113935</v>
      </c>
      <c r="AP230" s="53">
        <f>VLOOKUP($A$20,Sifferunderlag!$B$3:$BL$293,25,FALSE)</f>
        <v>888.62833056522538</v>
      </c>
      <c r="AQ230" s="52"/>
      <c r="AR230" s="52" t="s">
        <v>354</v>
      </c>
      <c r="AS230" s="53">
        <f>(VLOOKUP($A$20,'Kommunal fastighetsavgiftintäkt'!$B$3:$L$293,'Kommunal fastighetsavgiftintäkt'!C295,FALSE))/1000000</f>
        <v>1044.3768311696465</v>
      </c>
      <c r="AT230" s="53">
        <f>(VLOOKUP($A$20,'Kommunal fastighetsavgiftintäkt'!$B$3:$L$293,'Kommunal fastighetsavgiftintäkt'!D295,FALSE))/1000000</f>
        <v>1072.8383061696466</v>
      </c>
      <c r="AU230" s="53">
        <f>(VLOOKUP($A$20,'Kommunal fastighetsavgiftintäkt'!$B$3:$L$293,'Kommunal fastighetsavgiftintäkt'!E295,FALSE))/1000000</f>
        <v>1056.1511021696465</v>
      </c>
      <c r="AV230" s="53">
        <f>(VLOOKUP($A$20,'Kommunal fastighetsavgiftintäkt'!$B$3:$L$293,'Kommunal fastighetsavgiftintäkt'!F295,FALSE))/1000000</f>
        <v>1073.2647101696466</v>
      </c>
      <c r="AW230" s="53">
        <f>(VLOOKUP($A$20,'Kommunal fastighetsavgiftintäkt'!$B$3:$L$293,'Kommunal fastighetsavgiftintäkt'!G295,FALSE))/1000000</f>
        <v>1108.3970331696464</v>
      </c>
      <c r="AX230" s="53"/>
      <c r="AY230" s="53"/>
      <c r="AZ230" s="21"/>
      <c r="BA230" s="21"/>
      <c r="BB230" s="21"/>
    </row>
    <row r="231" spans="35:55" x14ac:dyDescent="0.2">
      <c r="AI231" s="52"/>
      <c r="AJ231" s="52" t="s">
        <v>353</v>
      </c>
      <c r="AK231" s="53">
        <f>VLOOKUP($A$20,Sifferunderlag!$B$3:$BL$293,Sifferunderlag!P295,FALSE)</f>
        <v>1314.518210546142</v>
      </c>
      <c r="AL231" s="53">
        <f>VLOOKUP($A$20,Sifferunderlag!$B$3:$BL$293,Sifferunderlag!Q295,FALSE)</f>
        <v>1326.0109188918248</v>
      </c>
      <c r="AM231" s="53">
        <f>VLOOKUP($A$20,Sifferunderlag!$B$3:$BL$293,Sifferunderlag!R295,FALSE)</f>
        <v>1276.3355825162771</v>
      </c>
      <c r="AN231" s="53">
        <f>VLOOKUP($A$20,Sifferunderlag!$B$3:$BL$293,Sifferunderlag!S295,FALSE)</f>
        <v>1268.9689009864853</v>
      </c>
      <c r="AO231" s="53">
        <f>VLOOKUP($A$20,Sifferunderlag!$B$3:$BL$293,Sifferunderlag!T295,FALSE)</f>
        <v>1284.1897709094396</v>
      </c>
      <c r="AP231" s="53">
        <f>VLOOKUP($A$20,Sifferunderlag!$B$3:$BL$293,18,FALSE)</f>
        <v>1268.9689009864853</v>
      </c>
      <c r="AQ231" s="52"/>
      <c r="AR231" s="52" t="s">
        <v>297</v>
      </c>
      <c r="AS231" s="54">
        <f>VLOOKUP($A$20,Sifferunderlag!$B$3:$BL$293,Sifferunderlag!E295,FALSE)</f>
        <v>1.4451171832065972</v>
      </c>
      <c r="AT231" s="54">
        <f>VLOOKUP($A$20,Sifferunderlag!$B$3:$BL$293,Sifferunderlag!F295,FALSE)</f>
        <v>1.4282515674789444</v>
      </c>
      <c r="AU231" s="54">
        <f>VLOOKUP($A$20,Sifferunderlag!$B$3:$BL$293,Sifferunderlag!G295,FALSE)</f>
        <v>1.4379814988779256</v>
      </c>
      <c r="AV231" s="54">
        <f>VLOOKUP($A$20,Sifferunderlag!$B$3:$BL$293,Sifferunderlag!H295,FALSE)</f>
        <v>1.4280086030785655</v>
      </c>
      <c r="AW231" s="54">
        <f>VLOOKUP($A$20,Sifferunderlag!$B$3:$BL$293,Sifferunderlag!I295,FALSE)</f>
        <v>1.4088949967147117</v>
      </c>
      <c r="AX231" s="54"/>
      <c r="AY231" s="54"/>
      <c r="AZ231" s="20"/>
      <c r="BA231" s="20"/>
      <c r="BB231" s="20"/>
      <c r="BC231" s="20"/>
    </row>
    <row r="232" spans="35:55" x14ac:dyDescent="0.2">
      <c r="AI232" s="52"/>
      <c r="AJ232" s="52" t="s">
        <v>297</v>
      </c>
      <c r="AK232" s="54">
        <f>VLOOKUP($A$20,Sifferunderlag!$B$3:$BL$293,Sifferunderlag!E295,FALSE)</f>
        <v>1.4451171832065972</v>
      </c>
      <c r="AL232" s="54">
        <f>VLOOKUP($A$20,Sifferunderlag!$B$3:$BL$293,Sifferunderlag!F295,FALSE)</f>
        <v>1.4282515674789444</v>
      </c>
      <c r="AM232" s="54">
        <f>VLOOKUP($A$20,Sifferunderlag!$B$3:$BL$293,Sifferunderlag!G295,FALSE)</f>
        <v>1.4379814988779256</v>
      </c>
      <c r="AN232" s="54">
        <f>VLOOKUP($A$20,Sifferunderlag!$B$3:$BL$293,Sifferunderlag!H295,FALSE)</f>
        <v>1.4280086030785655</v>
      </c>
      <c r="AO232" s="54">
        <f>VLOOKUP($A$20,Sifferunderlag!$B$3:$BL$293,Sifferunderlag!I295,FALSE)</f>
        <v>1.4088949967147117</v>
      </c>
      <c r="AP232" s="54">
        <f>VLOOKUP($A$20,Sifferunderlag!$B$3:$BL$293,Sifferunderlag!J295,FALSE)</f>
        <v>0</v>
      </c>
      <c r="AQ232" s="52"/>
      <c r="AR232" s="52" t="s">
        <v>333</v>
      </c>
      <c r="AS232" s="52">
        <v>0</v>
      </c>
      <c r="AT232" s="53">
        <f>AT230-AS230</f>
        <v>28.461475000000064</v>
      </c>
      <c r="AU232" s="53">
        <f t="shared" ref="AU232:AW232" si="6">AU230-AT230</f>
        <v>-16.687204000000065</v>
      </c>
      <c r="AV232" s="53">
        <f t="shared" si="6"/>
        <v>17.113608000000113</v>
      </c>
      <c r="AW232" s="53">
        <f t="shared" si="6"/>
        <v>35.132322999999815</v>
      </c>
      <c r="AX232" s="53"/>
      <c r="AY232" s="53"/>
      <c r="AZ232" s="21"/>
      <c r="BA232" s="21"/>
      <c r="BB232" s="21"/>
    </row>
    <row r="233" spans="35:55" x14ac:dyDescent="0.2">
      <c r="AI233" s="52"/>
      <c r="AJ233" s="52" t="s">
        <v>357</v>
      </c>
      <c r="AK233" s="52">
        <v>0</v>
      </c>
      <c r="AL233" s="53">
        <f>AL231-AK231</f>
        <v>11.492708345682786</v>
      </c>
      <c r="AM233" s="53">
        <f t="shared" ref="AM233:AP233" si="7">AM231-AL231</f>
        <v>-49.675336375547658</v>
      </c>
      <c r="AN233" s="53">
        <f t="shared" si="7"/>
        <v>-7.3666815297917765</v>
      </c>
      <c r="AO233" s="53">
        <f t="shared" si="7"/>
        <v>15.220869922954307</v>
      </c>
      <c r="AP233" s="53">
        <f t="shared" si="7"/>
        <v>-15.220869922954307</v>
      </c>
      <c r="AQ233" s="52"/>
      <c r="AR233" s="52" t="s">
        <v>407</v>
      </c>
      <c r="AS233" s="54">
        <v>0</v>
      </c>
      <c r="AT233" s="54">
        <f t="shared" ref="AT233:AW233" si="8">AT230/$AS$230-1</f>
        <v>2.7252112600127942E-2</v>
      </c>
      <c r="AU233" s="54">
        <f t="shared" si="8"/>
        <v>1.1273968024370529E-2</v>
      </c>
      <c r="AV233" s="54">
        <f t="shared" si="8"/>
        <v>2.7660398179886192E-2</v>
      </c>
      <c r="AW233" s="54">
        <f t="shared" si="8"/>
        <v>6.1299906402845661E-2</v>
      </c>
      <c r="AX233" s="54"/>
      <c r="AY233" s="54"/>
      <c r="AZ233" s="20"/>
      <c r="BA233" s="20"/>
      <c r="BB233" s="20"/>
    </row>
    <row r="234" spans="35:55" x14ac:dyDescent="0.2">
      <c r="AI234" s="52"/>
      <c r="AJ234" s="52" t="s">
        <v>406</v>
      </c>
      <c r="AK234" s="54">
        <v>0</v>
      </c>
      <c r="AL234" s="54">
        <f>AL231/$AK$231-1</f>
        <v>8.7429053880569985E-3</v>
      </c>
      <c r="AM234" s="54">
        <f>AM231/$AK$231-1</f>
        <v>-2.9046861217693731E-2</v>
      </c>
      <c r="AN234" s="54">
        <f>AN231/$AK$231-1</f>
        <v>-3.4650953630176229E-2</v>
      </c>
      <c r="AO234" s="54">
        <f>AO231/$AK$231-1</f>
        <v>-2.3071905275547144E-2</v>
      </c>
      <c r="AP234" s="54">
        <f>AP231/$AK$231-1</f>
        <v>-3.4650953630176229E-2</v>
      </c>
      <c r="AQ234" s="52"/>
      <c r="AR234" s="52" t="s">
        <v>301</v>
      </c>
      <c r="AS234" s="53">
        <v>6000</v>
      </c>
      <c r="AT234" s="53">
        <v>6362</v>
      </c>
      <c r="AU234" s="53">
        <v>6387</v>
      </c>
      <c r="AV234" s="53">
        <v>6512</v>
      </c>
      <c r="AW234" s="53">
        <v>6825</v>
      </c>
      <c r="AX234" s="52"/>
      <c r="AY234" s="52"/>
    </row>
    <row r="235" spans="35:55" x14ac:dyDescent="0.2">
      <c r="AI235" s="52"/>
      <c r="AJ235" s="52" t="s">
        <v>295</v>
      </c>
      <c r="AK235" s="54">
        <f>VLOOKUP($A$20,Sifferunderlag!$B$3:$BL$293,Sifferunderlag!AV295,FALSE)</f>
        <v>0.10009903954672134</v>
      </c>
      <c r="AL235" s="54">
        <f>VLOOKUP($A$20,Sifferunderlag!$B$3:$BL$293,Sifferunderlag!AW295,FALSE)</f>
        <v>9.9326104730476053E-2</v>
      </c>
      <c r="AM235" s="54">
        <f>VLOOKUP($A$20,Sifferunderlag!$B$3:$BL$293,Sifferunderlag!AX295,FALSE)</f>
        <v>9.8920952669162912E-2</v>
      </c>
      <c r="AN235" s="54">
        <f>VLOOKUP($A$20,Sifferunderlag!$B$3:$BL$293,Sifferunderlag!AY295,FALSE)</f>
        <v>9.8493463150741159E-2</v>
      </c>
      <c r="AO235" s="54">
        <f>VLOOKUP($A$20,Sifferunderlag!$B$3:$BL$293,Sifferunderlag!AZ295,FALSE)</f>
        <v>9.8090704329322931E-2</v>
      </c>
      <c r="AP235" s="52"/>
      <c r="AQ235" s="52"/>
      <c r="AR235" s="52" t="s">
        <v>303</v>
      </c>
      <c r="AS235" s="53">
        <v>1200</v>
      </c>
      <c r="AT235" s="53">
        <v>1272</v>
      </c>
      <c r="AU235" s="53">
        <v>1277</v>
      </c>
      <c r="AV235" s="53">
        <v>1302</v>
      </c>
      <c r="AW235" s="53">
        <v>1365</v>
      </c>
      <c r="AX235" s="52"/>
      <c r="AY235" s="52"/>
    </row>
    <row r="236" spans="35:55" x14ac:dyDescent="0.2">
      <c r="AI236" s="52"/>
      <c r="AJ236" s="52" t="s">
        <v>291</v>
      </c>
      <c r="AK236" s="57">
        <f>VLOOKUP($A$20,Sifferunderlag!$B$3:$BL$293,Sifferunderlag!BH295,FALSE)</f>
        <v>4.5143607342745931E-4</v>
      </c>
      <c r="AL236" s="54">
        <f>VLOOKUP($A$20,Sifferunderlag!$B$3:$BL$293,Sifferunderlag!BI295,FALSE)</f>
        <v>4.1904944100171036E-4</v>
      </c>
      <c r="AM236" s="54">
        <f>VLOOKUP($A$20,Sifferunderlag!$B$3:$BL$293,Sifferunderlag!BJ295,FALSE)</f>
        <v>4.1328099946250888E-4</v>
      </c>
      <c r="AN236" s="54">
        <f>VLOOKUP($A$20,Sifferunderlag!$B$3:$BL$293,Sifferunderlag!BK295,FALSE)</f>
        <v>4.0595975839787196E-4</v>
      </c>
      <c r="AO236" s="54">
        <f>VLOOKUP($A$20,Sifferunderlag!$B$3:$BL$293,Sifferunderlag!BL295,FALSE)</f>
        <v>3.9800154308978157E-4</v>
      </c>
      <c r="AP236" s="52"/>
      <c r="AQ236" s="52"/>
      <c r="AR236" s="52" t="s">
        <v>302</v>
      </c>
      <c r="AS236" s="53">
        <f>VLOOKUP($A$20,Sifferunderlag!$B$2:$BL$293,Sifferunderlag!AJ295,FALSE)</f>
        <v>5955.3598007994387</v>
      </c>
      <c r="AT236" s="53">
        <f>VLOOKUP($A$20,Sifferunderlag!$B$2:$BL$293,Sifferunderlag!AK295,FALSE)</f>
        <v>6327.4283047628896</v>
      </c>
      <c r="AU236" s="53">
        <f>VLOOKUP($A$20,Sifferunderlag!$B$2:$BL$293,Sifferunderlag!AL295,FALSE)</f>
        <v>6356.7579280141026</v>
      </c>
      <c r="AV236" s="53">
        <f>VLOOKUP($A$20,Sifferunderlag!$B$2:$BL$293,Sifferunderlag!AM295,FALSE)</f>
        <v>6479.3255122735072</v>
      </c>
      <c r="AW236" s="53">
        <f>VLOOKUP($A$20,Sifferunderlag!$B$2:$BL$293,Sifferunderlag!AN295,FALSE)</f>
        <v>6772.1987462174129</v>
      </c>
      <c r="AX236" s="52"/>
      <c r="AY236" s="52"/>
    </row>
    <row r="237" spans="35:55" x14ac:dyDescent="0.2">
      <c r="AI237" s="52"/>
      <c r="AJ237" s="52" t="s">
        <v>294</v>
      </c>
      <c r="AK237" s="54">
        <f>VLOOKUP($A$20,Sifferunderlag!$B$3:$BL$293,Sifferunderlag!BB295,FALSE)</f>
        <v>0.89944952437985126</v>
      </c>
      <c r="AL237" s="54">
        <f>VLOOKUP($A$20,Sifferunderlag!$B$3:$BL$293,Sifferunderlag!BC295,FALSE)</f>
        <v>0.90025484582852222</v>
      </c>
      <c r="AM237" s="54">
        <f>VLOOKUP($A$20,Sifferunderlag!$B$3:$BL$293,Sifferunderlag!BD295,FALSE)</f>
        <v>0.90066576633137463</v>
      </c>
      <c r="AN237" s="54">
        <f>VLOOKUP($A$20,Sifferunderlag!$B$3:$BL$293,Sifferunderlag!BE295,FALSE)</f>
        <v>0.901100577090861</v>
      </c>
      <c r="AO237" s="54">
        <f>VLOOKUP($A$20,Sifferunderlag!$B$3:$BL$293,Sifferunderlag!BF295,FALSE)</f>
        <v>0.90151129412758724</v>
      </c>
      <c r="AP237" s="52"/>
      <c r="AQ237" s="52"/>
      <c r="AR237" s="52" t="s">
        <v>299</v>
      </c>
      <c r="AS237" s="53">
        <f>VLOOKUP($A$20,Sifferunderlag!$B$3:$BL$293,Sifferunderlag!AP295,FALSE)</f>
        <v>1100.7534121696024</v>
      </c>
      <c r="AT237" s="53">
        <f>VLOOKUP($A$20,Sifferunderlag!$B$3:$BL$293,Sifferunderlag!AQ295,FALSE)</f>
        <v>1161.5953927729377</v>
      </c>
      <c r="AU237" s="53">
        <f>VLOOKUP($A$20,Sifferunderlag!$B$3:$BL$293,Sifferunderlag!AR295,FALSE)</f>
        <v>1166.5489088871225</v>
      </c>
      <c r="AV237" s="53">
        <f>VLOOKUP($A$20,Sifferunderlag!$B$3:$BL$293,Sifferunderlag!AS295,FALSE)</f>
        <v>1187.3729098321892</v>
      </c>
      <c r="AW237" s="53">
        <f>VLOOKUP($A$20,Sifferunderlag!$B$3:$BL$293,Sifferunderlag!AT295,FALSE)</f>
        <v>1240.179572427809</v>
      </c>
      <c r="AX237" s="52"/>
      <c r="AY237" s="52"/>
    </row>
    <row r="238" spans="35:55" x14ac:dyDescent="0.2">
      <c r="AI238" s="52"/>
      <c r="AJ238" s="52" t="s">
        <v>298</v>
      </c>
      <c r="AK238" s="53">
        <f>VLOOKUP($A$20,'Kalkylerat antal bostäder'!$B$3:$G$293,'Kalkylerat antal bostäder'!C295,FALSE)</f>
        <v>434170</v>
      </c>
      <c r="AL238" s="53">
        <f>VLOOKUP($A$20,'Kalkylerat antal bostäder'!$B$3:$G$293,'Kalkylerat antal bostäder'!D295,FALSE)</f>
        <v>439089</v>
      </c>
      <c r="AM238" s="53">
        <f>VLOOKUP($A$20,'Kalkylerat antal bostäder'!$B$3:$G$293,'Kalkylerat antal bostäder'!E295,FALSE)</f>
        <v>442798</v>
      </c>
      <c r="AN238" s="53">
        <f>VLOOKUP($A$20,'Kalkylerat antal bostäder'!$B$3:$G$293,'Kalkylerat antal bostäder'!F295,FALSE)</f>
        <v>445857</v>
      </c>
      <c r="AO238" s="53">
        <f>VLOOKUP($A$20,'Kalkylerat antal bostäder'!$B$3:$G$293,'Kalkylerat antal bostäder'!G295,FALSE)</f>
        <v>449747</v>
      </c>
      <c r="AP238" s="52"/>
      <c r="AQ238" s="52"/>
      <c r="AR238" s="52" t="s">
        <v>300</v>
      </c>
      <c r="AS238" s="52">
        <f>AS236/AS234</f>
        <v>0.99255996679990643</v>
      </c>
      <c r="AT238" s="52">
        <f t="shared" ref="AT238:AW238" si="9">AT236/AT234</f>
        <v>0.99456590769614739</v>
      </c>
      <c r="AU238" s="52">
        <f t="shared" si="9"/>
        <v>0.99526505840208279</v>
      </c>
      <c r="AV238" s="52">
        <f t="shared" si="9"/>
        <v>0.99498241896091943</v>
      </c>
      <c r="AW238" s="52">
        <f t="shared" si="9"/>
        <v>0.99226355255932785</v>
      </c>
      <c r="AX238" s="52"/>
      <c r="AY238" s="52"/>
    </row>
    <row r="239" spans="35:55" x14ac:dyDescent="0.2">
      <c r="AI239" s="52"/>
      <c r="AJ239" s="52"/>
      <c r="AK239" s="55"/>
      <c r="AL239" s="55"/>
      <c r="AM239" s="55"/>
      <c r="AN239" s="55"/>
      <c r="AO239" s="55"/>
      <c r="AP239" s="52"/>
      <c r="AQ239" s="52"/>
      <c r="AR239" s="52" t="s">
        <v>300</v>
      </c>
      <c r="AS239" s="52">
        <f>AS237/AS235</f>
        <v>0.91729451014133534</v>
      </c>
      <c r="AT239" s="52">
        <f t="shared" ref="AT239:AW239" si="10">AT237/AT235</f>
        <v>0.91320392513595727</v>
      </c>
      <c r="AU239" s="52">
        <f t="shared" si="10"/>
        <v>0.91350736796172471</v>
      </c>
      <c r="AV239" s="52">
        <f t="shared" si="10"/>
        <v>0.91196076023977668</v>
      </c>
      <c r="AW239" s="52">
        <f t="shared" si="10"/>
        <v>0.90855646331707618</v>
      </c>
      <c r="AX239" s="52"/>
      <c r="AY239" s="52"/>
    </row>
    <row r="240" spans="35:55" x14ac:dyDescent="0.2">
      <c r="AI240" s="52"/>
      <c r="AJ240" s="52"/>
      <c r="AK240" s="55"/>
      <c r="AL240" s="55"/>
      <c r="AM240" s="55"/>
      <c r="AN240" s="55"/>
      <c r="AO240" s="55"/>
      <c r="AP240" s="52"/>
      <c r="AQ240" s="52"/>
      <c r="AR240" s="52" t="s">
        <v>304</v>
      </c>
      <c r="AS240" s="56">
        <f>VLOOKUP($A$20,Sifferunderlag!$B$2:$BL$293,Sifferunderlag!AD295,FALSE)</f>
        <v>1.829914549600387</v>
      </c>
      <c r="AT240" s="56">
        <f>VLOOKUP($A$20,Sifferunderlag!$B$2:$BL$293,Sifferunderlag!AE295,FALSE)</f>
        <v>1.8426150507072598</v>
      </c>
      <c r="AU240" s="56">
        <f>VLOOKUP($A$20,Sifferunderlag!$B$2:$BL$293,Sifferunderlag!AF295,FALSE)</f>
        <v>1.868768603290891</v>
      </c>
      <c r="AV240" s="56">
        <f>VLOOKUP($A$20,Sifferunderlag!$B$2:$BL$293,Sifferunderlag!AG295,FALSE)</f>
        <v>1.8969692076158948</v>
      </c>
      <c r="AW240" s="56">
        <f>VLOOKUP($A$20,Sifferunderlag!$B$2:$BL$293,Sifferunderlag!AH295,FALSE)</f>
        <v>1.9191011835543095</v>
      </c>
      <c r="AX240" s="52"/>
      <c r="AY240" s="52"/>
    </row>
    <row r="241" spans="35:51" x14ac:dyDescent="0.2">
      <c r="AI241" s="52"/>
      <c r="AJ241" s="52"/>
      <c r="AK241" s="55"/>
      <c r="AL241" s="55"/>
      <c r="AM241" s="55"/>
      <c r="AN241" s="55"/>
      <c r="AO241" s="55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</row>
    <row r="242" spans="35:51" x14ac:dyDescent="0.2">
      <c r="AI242" s="52"/>
      <c r="AJ242" s="52" t="s">
        <v>334</v>
      </c>
      <c r="AK242" s="55">
        <f>VLOOKUP($A$20,Sifferunderlag!$B$3:$CD$293,Sifferunderlag!BZ295,FALSE)</f>
        <v>0</v>
      </c>
      <c r="AL242" s="55">
        <f>VLOOKUP($A$20,Sifferunderlag!$B$3:$CD$293,Sifferunderlag!CA295,FALSE)</f>
        <v>2.7252112600127942E-2</v>
      </c>
      <c r="AM242" s="55">
        <f>VLOOKUP($A$20,Sifferunderlag!$B$3:$CD$293,Sifferunderlag!CB295,FALSE)</f>
        <v>1.1273968024370529E-2</v>
      </c>
      <c r="AN242" s="55">
        <f>VLOOKUP($A$20,Sifferunderlag!$B$3:$CD$293,Sifferunderlag!CC295,FALSE)</f>
        <v>2.766039817988597E-2</v>
      </c>
      <c r="AO242" s="55">
        <f>VLOOKUP($A$20,Sifferunderlag!$B$3:$CD$293,Sifferunderlag!CD295,FALSE)</f>
        <v>6.1299906402845883E-2</v>
      </c>
      <c r="AP242" s="52"/>
      <c r="AQ242" s="52"/>
      <c r="AR242" s="52"/>
      <c r="AS242" s="52"/>
      <c r="AT242" s="52"/>
      <c r="AU242" s="52"/>
      <c r="AV242" s="52"/>
      <c r="AW242" s="58" t="str">
        <f>A20</f>
        <v>Stockholm</v>
      </c>
      <c r="AX242" s="58" t="str">
        <f>A3</f>
        <v>Hela kommunsektorn</v>
      </c>
      <c r="AY242" s="58" t="s">
        <v>306</v>
      </c>
    </row>
    <row r="243" spans="35:51" x14ac:dyDescent="0.2">
      <c r="AI243" s="52"/>
      <c r="AJ243" s="52" t="s">
        <v>329</v>
      </c>
      <c r="AK243" s="55">
        <f>VLOOKUP($A$20,Sifferunderlag!$B$3:$CO$293,Sifferunderlag!CK295,FALSE)</f>
        <v>0</v>
      </c>
      <c r="AL243" s="55">
        <f>VLOOKUP($A$20,Sifferunderlag!$B$3:$CO$293,Sifferunderlag!CL295,FALSE)</f>
        <v>0.14442646682890126</v>
      </c>
      <c r="AM243" s="55">
        <f>VLOOKUP($A$20,Sifferunderlag!$B$3:$CO$293,Sifferunderlag!CM295,FALSE)</f>
        <v>0.33772087819460195</v>
      </c>
      <c r="AN243" s="55">
        <f>VLOOKUP($A$20,Sifferunderlag!$B$3:$CO$293,Sifferunderlag!CN295,FALSE)</f>
        <v>0.36217311344415637</v>
      </c>
      <c r="AO243" s="55">
        <f>VLOOKUP($A$20,Sifferunderlag!$B$3:$CO$293,Sifferunderlag!CO295,FALSE)</f>
        <v>0.4359877009072517</v>
      </c>
      <c r="AP243" s="52"/>
      <c r="AQ243" s="52"/>
      <c r="AR243" s="52" t="s">
        <v>309</v>
      </c>
      <c r="AS243" s="52"/>
      <c r="AT243" s="52"/>
      <c r="AU243" s="52"/>
      <c r="AV243" s="52"/>
      <c r="AW243" s="55">
        <f>VLOOKUP($A$20,Sifferunderlag!$B$3:$CF$293,Sifferunderlag!CF295,FALSE)</f>
        <v>-7.1607918055253739E-2</v>
      </c>
      <c r="AX243" s="55">
        <f>VLOOKUP($A$3,Sifferunderlag!$B$3:$CF$293,Sifferunderlag!CF295,FALSE)</f>
        <v>-3.3867574068491488E-2</v>
      </c>
      <c r="AY243" s="55">
        <f>Sifferunderlag!CF293</f>
        <v>-3.3867574068491488E-2</v>
      </c>
    </row>
    <row r="244" spans="35:51" x14ac:dyDescent="0.2">
      <c r="AI244" s="52"/>
      <c r="AJ244" s="52"/>
      <c r="AK244" s="52"/>
      <c r="AL244" s="52"/>
      <c r="AM244" s="52"/>
      <c r="AN244" s="52"/>
      <c r="AO244" s="52"/>
      <c r="AP244" s="52"/>
      <c r="AQ244" s="52"/>
      <c r="AR244" s="52" t="s">
        <v>310</v>
      </c>
      <c r="AS244" s="52"/>
      <c r="AT244" s="52"/>
      <c r="AU244" s="52"/>
      <c r="AV244" s="52"/>
      <c r="AW244" s="53">
        <f>(VLOOKUP($A$20,Sifferunderlag!$B$3:$CG$293,Sifferunderlag!CG295,FALSE))/1000000</f>
        <v>-77.616939500000001</v>
      </c>
      <c r="AX244" s="53">
        <f>(VLOOKUP($A$3,Sifferunderlag!$B$3:$CG$293,Sifferunderlag!CG295,FALSE))/1000000</f>
        <v>-530.45941549999998</v>
      </c>
      <c r="AY244" s="52"/>
    </row>
    <row r="245" spans="35:51" x14ac:dyDescent="0.2">
      <c r="AI245" s="52"/>
      <c r="AJ245" s="52"/>
      <c r="AK245" s="52"/>
      <c r="AL245" s="52"/>
      <c r="AM245" s="52"/>
      <c r="AN245" s="52"/>
      <c r="AO245" s="52"/>
      <c r="AP245" s="52"/>
      <c r="AQ245" s="52"/>
      <c r="AR245" s="52">
        <f>Sifferunderlag!CI1</f>
        <v>0</v>
      </c>
      <c r="AS245" s="52"/>
      <c r="AT245" s="52"/>
      <c r="AU245" s="52"/>
      <c r="AV245" s="52"/>
      <c r="AW245" s="55">
        <f>VLOOKUP($A$20,Sifferunderlag!$B$3:$CI$293,Sifferunderlag!CI295,FALSE)</f>
        <v>0</v>
      </c>
      <c r="AX245" s="55">
        <f>VLOOKUP($A$3,Sifferunderlag!$B$3:$CI$293,Sifferunderlag!CI295,FALSE)</f>
        <v>0</v>
      </c>
      <c r="AY245" s="55">
        <f>Sifferunderlag!CI293</f>
        <v>0</v>
      </c>
    </row>
    <row r="246" spans="35:51" x14ac:dyDescent="0.2">
      <c r="AI246" s="52"/>
      <c r="AJ246" s="52"/>
      <c r="AK246" s="52"/>
      <c r="AL246" s="52"/>
      <c r="AM246" s="52"/>
      <c r="AN246" s="52"/>
      <c r="AO246" s="52"/>
      <c r="AP246" s="52"/>
      <c r="AQ246" s="52"/>
      <c r="AR246" s="52" t="s">
        <v>339</v>
      </c>
      <c r="AS246" s="52"/>
      <c r="AT246" s="52"/>
      <c r="AU246" s="52"/>
      <c r="AV246" s="52"/>
      <c r="AW246" s="55">
        <f>VLOOKUP($A$20,Sifferunderlag!$B$3:$CS$293,Sifferunderlag!CQ295,FALSE)</f>
        <v>-0.19944299708799132</v>
      </c>
      <c r="AX246" s="55">
        <f>VLOOKUP($A$3,Sifferunderlag!$B$3:$CS$293,Sifferunderlag!CQ295,FALSE)</f>
        <v>-0.13383438520135066</v>
      </c>
      <c r="AY246" s="59">
        <f>Sifferunderlag!CQ293</f>
        <v>-0.13383438520135066</v>
      </c>
    </row>
    <row r="247" spans="35:51" x14ac:dyDescent="0.2">
      <c r="AI247" s="52"/>
      <c r="AJ247" s="52"/>
      <c r="AK247" s="52"/>
      <c r="AL247" s="52"/>
      <c r="AM247" s="52"/>
      <c r="AN247" s="52"/>
      <c r="AO247" s="52"/>
      <c r="AP247" s="52"/>
      <c r="AQ247" s="52"/>
      <c r="AR247" s="52" t="s">
        <v>310</v>
      </c>
      <c r="AS247" s="52"/>
      <c r="AT247" s="52"/>
      <c r="AU247" s="52"/>
      <c r="AV247" s="52"/>
      <c r="AW247" s="53">
        <f>VLOOKUP($A$20,Sifferunderlag!$B$3:$CS$293,Sifferunderlag!CR295,FALSE)/1000000</f>
        <v>-239.594279181845</v>
      </c>
      <c r="AX247" s="53">
        <f>VLOOKUP($A$3,Sifferunderlag!$B$3:$CS$293,Sifferunderlag!CR295,FALSE)/1000000</f>
        <v>-2255.4240103222523</v>
      </c>
      <c r="AY247" s="53"/>
    </row>
    <row r="248" spans="35:51" x14ac:dyDescent="0.2">
      <c r="AI248" s="52"/>
      <c r="AJ248" s="52"/>
      <c r="AK248" s="52"/>
      <c r="AL248" s="52"/>
      <c r="AM248" s="52"/>
      <c r="AN248" s="52"/>
      <c r="AO248" s="52"/>
      <c r="AP248" s="52"/>
      <c r="AQ248" s="52"/>
      <c r="AR248" s="52" t="s">
        <v>344</v>
      </c>
      <c r="AS248" s="52"/>
      <c r="AT248" s="52"/>
      <c r="AU248" s="52"/>
      <c r="AV248" s="52"/>
      <c r="AW248" s="55">
        <f>VLOOKUP($A$20,Sifferunderlag!$B$3:$CS$293,Sifferunderlag!CS295,FALSE)</f>
        <v>0.77299717577974303</v>
      </c>
      <c r="AX248" s="55">
        <f>VLOOKUP($A$3,Sifferunderlag!$B$3:$CS$293,Sifferunderlag!CS295,FALSE)</f>
        <v>0.95481382147743699</v>
      </c>
      <c r="AY248" s="59">
        <f>Sifferunderlag!CS293</f>
        <v>0.95481382147743699</v>
      </c>
    </row>
    <row r="249" spans="35:51" x14ac:dyDescent="0.2"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</row>
    <row r="250" spans="35:51" x14ac:dyDescent="0.2">
      <c r="AI250" s="52"/>
      <c r="AJ250" s="52"/>
      <c r="AK250" s="52"/>
      <c r="AL250" s="52"/>
      <c r="AM250" s="52"/>
      <c r="AN250" s="52"/>
      <c r="AO250" s="52"/>
      <c r="AP250" s="52"/>
      <c r="AQ250" s="52"/>
      <c r="AR250" s="52" t="s">
        <v>363</v>
      </c>
      <c r="AS250" s="52"/>
      <c r="AT250" s="52"/>
      <c r="AU250" s="52"/>
      <c r="AV250" s="52"/>
      <c r="AW250" s="60">
        <f>VLOOKUP($A$20,Sifferunderlag!$B$3:$CS$293,Sifferunderlag!C295,FALSE)</f>
        <v>3.1840178357988691E-2</v>
      </c>
      <c r="AX250" s="60">
        <f>VLOOKUP($A$3,Sifferunderlag!$B$3:$CS$293,Sifferunderlag!C295,FALSE)</f>
        <v>0.17956353218745491</v>
      </c>
      <c r="AY250" s="60">
        <f>Sifferunderlag!C293</f>
        <v>0.17956353218745491</v>
      </c>
    </row>
    <row r="251" spans="35:51" x14ac:dyDescent="0.2">
      <c r="AI251" s="52"/>
      <c r="AJ251" s="52"/>
      <c r="AK251" s="52"/>
      <c r="AL251" s="52"/>
      <c r="AM251" s="52"/>
      <c r="AN251" s="52"/>
      <c r="AO251" s="52"/>
      <c r="AP251" s="52"/>
      <c r="AQ251" s="52"/>
      <c r="AR251" s="52" t="s">
        <v>372</v>
      </c>
      <c r="AS251" s="52"/>
      <c r="AT251" s="52"/>
      <c r="AU251" s="52"/>
      <c r="AV251" s="52"/>
      <c r="AW251" s="61">
        <f>AO234</f>
        <v>-2.3071905275547144E-2</v>
      </c>
      <c r="AX251" s="61">
        <f>AO218</f>
        <v>0.22409709827157043</v>
      </c>
      <c r="AY251" s="61">
        <f>('Kommunal fastighetsavgiftintäkt'!G293/'Antal invånare'!G293)/('Kommunal fastighetsavgiftintäkt'!C293/'Antal invånare'!C293)-1</f>
        <v>0.22409709827157043</v>
      </c>
    </row>
  </sheetData>
  <sheetProtection password="FFB1" sheet="1" objects="1" scenarios="1"/>
  <dataValidations count="1">
    <dataValidation type="list" allowBlank="1" showInputMessage="1" showErrorMessage="1" error="Välj en kommun ur listan" promptTitle="Välj kommun" sqref="A3 A20">
      <formula1>Kommunlista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G20" sqref="G20"/>
    </sheetView>
  </sheetViews>
  <sheetFormatPr defaultRowHeight="12.75" x14ac:dyDescent="0.2"/>
  <cols>
    <col min="1" max="1" width="3.28515625" style="7" bestFit="1" customWidth="1"/>
    <col min="2" max="2" width="20.5703125" style="7" bestFit="1" customWidth="1"/>
    <col min="3" max="7" width="15.42578125" style="7" bestFit="1" customWidth="1"/>
    <col min="8" max="16384" width="9.140625" style="7"/>
  </cols>
  <sheetData>
    <row r="1" spans="1:17" x14ac:dyDescent="0.2">
      <c r="E1" s="50" t="s">
        <v>400</v>
      </c>
      <c r="I1" s="9" t="s">
        <v>399</v>
      </c>
      <c r="N1" s="9" t="s">
        <v>405</v>
      </c>
    </row>
    <row r="2" spans="1:17" x14ac:dyDescent="0.2">
      <c r="A2" s="8" t="s">
        <v>397</v>
      </c>
      <c r="B2" s="9" t="s">
        <v>398</v>
      </c>
      <c r="C2" s="9">
        <v>2008</v>
      </c>
      <c r="D2" s="9">
        <v>2009</v>
      </c>
      <c r="E2" s="9">
        <v>2010</v>
      </c>
      <c r="F2" s="9">
        <v>2011</v>
      </c>
      <c r="G2" s="9">
        <v>2012</v>
      </c>
      <c r="I2" s="9">
        <v>2009</v>
      </c>
      <c r="J2" s="9">
        <v>2010</v>
      </c>
      <c r="K2" s="9">
        <v>2011</v>
      </c>
      <c r="L2" s="9">
        <v>2012</v>
      </c>
      <c r="N2" s="9">
        <v>2009</v>
      </c>
      <c r="O2" s="9">
        <v>2010</v>
      </c>
      <c r="P2" s="9">
        <v>2011</v>
      </c>
      <c r="Q2" s="9">
        <v>2012</v>
      </c>
    </row>
    <row r="3" spans="1:17" x14ac:dyDescent="0.2">
      <c r="A3" s="7">
        <v>1</v>
      </c>
      <c r="B3" s="7" t="s">
        <v>376</v>
      </c>
      <c r="C3" s="11">
        <f>SUMIF('Kommunal fastighetsavgiftintäkt'!$AA$3:$AA$292,'Per län'!A3,'Kommunal fastighetsavgiftintäkt'!$C$3:$C$292)</f>
        <v>2557995913.4397388</v>
      </c>
      <c r="D3" s="11">
        <f>SUMIF('Kommunal fastighetsavgiftintäkt'!$AA$3:$AA$292,'Per län'!A3,'Kommunal fastighetsavgiftintäkt'!$D$3:$D$292)</f>
        <v>2733467817.4397388</v>
      </c>
      <c r="E3" s="11">
        <f>SUMIF('Kommunal fastighetsavgiftintäkt'!$AA$3:$AA$292,'Per län'!A3,'Kommunal fastighetsavgiftintäkt'!$E$3:$E$292)</f>
        <v>2753338377.4397388</v>
      </c>
      <c r="F3" s="11">
        <f>SUMIF('Kommunal fastighetsavgiftintäkt'!$AA$3:$AA$292,'Per län'!A3,'Kommunal fastighetsavgiftintäkt'!$F$3:$F$292)</f>
        <v>2817546900.4397388</v>
      </c>
      <c r="G3" s="11">
        <f>SUMIF('Kommunal fastighetsavgiftintäkt'!$AA$3:$AA$292,'Per län'!A3,'Kommunal fastighetsavgiftintäkt'!$G$3:$G$292)</f>
        <v>2984847274.4397388</v>
      </c>
      <c r="I3" s="24">
        <f>D3/C3-1</f>
        <v>6.8597413732394363E-2</v>
      </c>
      <c r="J3" s="24">
        <f t="shared" ref="J3:L3" si="0">E3/D3-1</f>
        <v>7.2693594097668068E-3</v>
      </c>
      <c r="K3" s="24">
        <f t="shared" si="0"/>
        <v>2.3320244081189045E-2</v>
      </c>
      <c r="L3" s="24">
        <f t="shared" si="0"/>
        <v>5.9378026315689336E-2</v>
      </c>
      <c r="N3" s="24">
        <f>D3/C3-1</f>
        <v>6.8597413732394363E-2</v>
      </c>
      <c r="O3" s="24">
        <f>E3/C3-1</f>
        <v>7.6365432397162314E-2</v>
      </c>
      <c r="P3" s="24">
        <f>F3/C3-1</f>
        <v>0.10146653700121888</v>
      </c>
      <c r="Q3" s="24">
        <f>G3/C3-1</f>
        <v>0.16686944602112863</v>
      </c>
    </row>
    <row r="4" spans="1:17" x14ac:dyDescent="0.2">
      <c r="A4" s="7">
        <v>3</v>
      </c>
      <c r="B4" s="7" t="s">
        <v>377</v>
      </c>
      <c r="C4" s="11">
        <f>SUMIF('Kommunal fastighetsavgiftintäkt'!$AA$3:$AA$292,'Per län'!A4,'Kommunal fastighetsavgiftintäkt'!$C$3:$C$292)</f>
        <v>424400091.38408518</v>
      </c>
      <c r="D4" s="11">
        <f>SUMIF('Kommunal fastighetsavgiftintäkt'!$AA$3:$AA$292,'Per län'!A4,'Kommunal fastighetsavgiftintäkt'!$D$3:$D$292)</f>
        <v>473175504.38408518</v>
      </c>
      <c r="E4" s="11">
        <f>SUMIF('Kommunal fastighetsavgiftintäkt'!$AA$3:$AA$292,'Per län'!A4,'Kommunal fastighetsavgiftintäkt'!$E$3:$E$292)</f>
        <v>482468667.38408518</v>
      </c>
      <c r="F4" s="11">
        <f>SUMIF('Kommunal fastighetsavgiftintäkt'!$AA$3:$AA$292,'Per län'!A4,'Kommunal fastighetsavgiftintäkt'!$F$3:$F$292)</f>
        <v>490759865.38408524</v>
      </c>
      <c r="G4" s="11">
        <f>SUMIF('Kommunal fastighetsavgiftintäkt'!$AA$3:$AA$292,'Per län'!A4,'Kommunal fastighetsavgiftintäkt'!$G$3:$G$292)</f>
        <v>528114349.38408524</v>
      </c>
      <c r="I4" s="24">
        <f t="shared" ref="I4:I23" si="1">D4/C4-1</f>
        <v>0.11492790409382336</v>
      </c>
      <c r="J4" s="24">
        <f t="shared" ref="J4:J23" si="2">E4/D4-1</f>
        <v>1.9639991744916152E-2</v>
      </c>
      <c r="K4" s="24">
        <f t="shared" ref="K4:K23" si="3">F4/E4-1</f>
        <v>1.7184946008938606E-2</v>
      </c>
      <c r="L4" s="24">
        <f t="shared" ref="L4:L23" si="4">G4/F4-1</f>
        <v>7.6115604870755194E-2</v>
      </c>
      <c r="N4" s="24">
        <f t="shared" ref="N4:N24" si="5">D4/C4-1</f>
        <v>0.11492790409382336</v>
      </c>
      <c r="O4" s="24">
        <f t="shared" ref="O4:O24" si="6">E4/C4-1</f>
        <v>0.13682507892640272</v>
      </c>
      <c r="P4" s="24">
        <f t="shared" ref="P4:P24" si="7">F4/C4-1</f>
        <v>0.15636135652936045</v>
      </c>
      <c r="Q4" s="24">
        <f t="shared" ref="Q4:Q24" si="8">G4/C4-1</f>
        <v>0.2443785006307595</v>
      </c>
    </row>
    <row r="5" spans="1:17" x14ac:dyDescent="0.2">
      <c r="A5" s="7">
        <v>4</v>
      </c>
      <c r="B5" s="7" t="s">
        <v>378</v>
      </c>
      <c r="C5" s="11">
        <f>SUMIF('Kommunal fastighetsavgiftintäkt'!$AA$3:$AA$292,'Per län'!A5,'Kommunal fastighetsavgiftintäkt'!$C$3:$C$292)</f>
        <v>348020010.76030165</v>
      </c>
      <c r="D5" s="11">
        <f>SUMIF('Kommunal fastighetsavgiftintäkt'!$AA$3:$AA$292,'Per län'!A5,'Kommunal fastighetsavgiftintäkt'!$D$3:$D$292)</f>
        <v>398288863.76030165</v>
      </c>
      <c r="E5" s="11">
        <f>SUMIF('Kommunal fastighetsavgiftintäkt'!$AA$3:$AA$292,'Per län'!A5,'Kommunal fastighetsavgiftintäkt'!$E$3:$E$292)</f>
        <v>413167922.76030165</v>
      </c>
      <c r="F5" s="11">
        <f>SUMIF('Kommunal fastighetsavgiftintäkt'!$AA$3:$AA$292,'Per län'!A5,'Kommunal fastighetsavgiftintäkt'!$F$3:$F$292)</f>
        <v>419776314.76030165</v>
      </c>
      <c r="G5" s="11">
        <f>SUMIF('Kommunal fastighetsavgiftintäkt'!$AA$3:$AA$292,'Per län'!A5,'Kommunal fastighetsavgiftintäkt'!$G$3:$G$292)</f>
        <v>452032734.76030165</v>
      </c>
      <c r="I5" s="24">
        <f t="shared" si="1"/>
        <v>0.14444242125669793</v>
      </c>
      <c r="J5" s="24">
        <f t="shared" si="2"/>
        <v>3.7357456745148898E-2</v>
      </c>
      <c r="K5" s="24">
        <f t="shared" si="3"/>
        <v>1.5994445928547707E-2</v>
      </c>
      <c r="L5" s="24">
        <f t="shared" si="4"/>
        <v>7.6841924772289349E-2</v>
      </c>
      <c r="N5" s="24">
        <f t="shared" si="5"/>
        <v>0.14444242125669793</v>
      </c>
      <c r="O5" s="24">
        <f t="shared" si="6"/>
        <v>0.18719587950610839</v>
      </c>
      <c r="P5" s="24">
        <f t="shared" si="7"/>
        <v>0.2061844198074636</v>
      </c>
      <c r="Q5" s="24">
        <f t="shared" si="8"/>
        <v>0.29886995225581625</v>
      </c>
    </row>
    <row r="6" spans="1:17" x14ac:dyDescent="0.2">
      <c r="A6" s="7">
        <v>5</v>
      </c>
      <c r="B6" s="7" t="s">
        <v>379</v>
      </c>
      <c r="C6" s="11">
        <f>SUMIF('Kommunal fastighetsavgiftintäkt'!$AA$3:$AA$292,'Per län'!A6,'Kommunal fastighetsavgiftintäkt'!$C$3:$C$292)</f>
        <v>552873214.17360187</v>
      </c>
      <c r="D6" s="11">
        <f>SUMIF('Kommunal fastighetsavgiftintäkt'!$AA$3:$AA$292,'Per län'!A6,'Kommunal fastighetsavgiftintäkt'!$D$3:$D$292)</f>
        <v>633074755.17360175</v>
      </c>
      <c r="E6" s="11">
        <f>SUMIF('Kommunal fastighetsavgiftintäkt'!$AA$3:$AA$292,'Per län'!A6,'Kommunal fastighetsavgiftintäkt'!$E$3:$E$292)</f>
        <v>652274379.17360175</v>
      </c>
      <c r="F6" s="11">
        <f>SUMIF('Kommunal fastighetsavgiftintäkt'!$AA$3:$AA$292,'Per län'!A6,'Kommunal fastighetsavgiftintäkt'!$F$3:$F$292)</f>
        <v>667122162.17360175</v>
      </c>
      <c r="G6" s="11">
        <f>SUMIF('Kommunal fastighetsavgiftintäkt'!$AA$3:$AA$292,'Per län'!A6,'Kommunal fastighetsavgiftintäkt'!$G$3:$G$292)</f>
        <v>706732594.17360175</v>
      </c>
      <c r="I6" s="24">
        <f t="shared" si="1"/>
        <v>0.14506316989850876</v>
      </c>
      <c r="J6" s="24">
        <f t="shared" si="2"/>
        <v>3.0327577972580899E-2</v>
      </c>
      <c r="K6" s="24">
        <f t="shared" si="3"/>
        <v>2.2763093989390359E-2</v>
      </c>
      <c r="L6" s="24">
        <f t="shared" si="4"/>
        <v>5.9375080376496969E-2</v>
      </c>
      <c r="N6" s="24">
        <f t="shared" si="5"/>
        <v>0.14506316989850876</v>
      </c>
      <c r="O6" s="24">
        <f t="shared" si="6"/>
        <v>0.17979016246713653</v>
      </c>
      <c r="P6" s="24">
        <f t="shared" si="7"/>
        <v>0.20664583682313431</v>
      </c>
      <c r="Q6" s="24">
        <f t="shared" si="8"/>
        <v>0.27829053037047324</v>
      </c>
    </row>
    <row r="7" spans="1:17" x14ac:dyDescent="0.2">
      <c r="A7" s="7">
        <v>6</v>
      </c>
      <c r="B7" s="7" t="s">
        <v>380</v>
      </c>
      <c r="C7" s="11">
        <f>SUMIF('Kommunal fastighetsavgiftintäkt'!$AA$3:$AA$292,'Per län'!A7,'Kommunal fastighetsavgiftintäkt'!$C$3:$C$292)</f>
        <v>438252484.28682047</v>
      </c>
      <c r="D7" s="11">
        <f>SUMIF('Kommunal fastighetsavgiftintäkt'!$AA$3:$AA$292,'Per län'!A7,'Kommunal fastighetsavgiftintäkt'!$D$3:$D$292)</f>
        <v>495205415.28682047</v>
      </c>
      <c r="E7" s="11">
        <f>SUMIF('Kommunal fastighetsavgiftintäkt'!$AA$3:$AA$292,'Per län'!A7,'Kommunal fastighetsavgiftintäkt'!$E$3:$E$292)</f>
        <v>508181078.28682047</v>
      </c>
      <c r="F7" s="11">
        <f>SUMIF('Kommunal fastighetsavgiftintäkt'!$AA$3:$AA$292,'Per län'!A7,'Kommunal fastighetsavgiftintäkt'!$F$3:$F$292)</f>
        <v>519293081.28682047</v>
      </c>
      <c r="G7" s="11">
        <f>SUMIF('Kommunal fastighetsavgiftintäkt'!$AA$3:$AA$292,'Per län'!A7,'Kommunal fastighetsavgiftintäkt'!$G$3:$G$292)</f>
        <v>557928896.28682053</v>
      </c>
      <c r="I7" s="24">
        <f t="shared" si="1"/>
        <v>0.12995461073696135</v>
      </c>
      <c r="J7" s="24">
        <f t="shared" si="2"/>
        <v>2.6202587046598724E-2</v>
      </c>
      <c r="K7" s="24">
        <f t="shared" si="3"/>
        <v>2.1866227364192303E-2</v>
      </c>
      <c r="L7" s="24">
        <f t="shared" si="4"/>
        <v>7.4400789057808447E-2</v>
      </c>
      <c r="N7" s="24">
        <f t="shared" si="5"/>
        <v>0.12995461073696135</v>
      </c>
      <c r="O7" s="24">
        <f t="shared" si="6"/>
        <v>0.15956234478350217</v>
      </c>
      <c r="P7" s="24">
        <f t="shared" si="7"/>
        <v>0.18491759865749402</v>
      </c>
      <c r="Q7" s="24">
        <f t="shared" si="8"/>
        <v>0.27307640296609503</v>
      </c>
    </row>
    <row r="8" spans="1:17" x14ac:dyDescent="0.2">
      <c r="A8" s="7">
        <v>7</v>
      </c>
      <c r="B8" s="7" t="s">
        <v>381</v>
      </c>
      <c r="C8" s="11">
        <f>SUMIF('Kommunal fastighetsavgiftintäkt'!$AA$3:$AA$292,'Per län'!A8,'Kommunal fastighetsavgiftintäkt'!$C$3:$C$292)</f>
        <v>237412504.97031763</v>
      </c>
      <c r="D8" s="11">
        <f>SUMIF('Kommunal fastighetsavgiftintäkt'!$AA$3:$AA$292,'Per län'!A8,'Kommunal fastighetsavgiftintäkt'!$D$3:$D$292)</f>
        <v>276921768.97031766</v>
      </c>
      <c r="E8" s="11">
        <f>SUMIF('Kommunal fastighetsavgiftintäkt'!$AA$3:$AA$292,'Per län'!A8,'Kommunal fastighetsavgiftintäkt'!$E$3:$E$292)</f>
        <v>282782238.97031766</v>
      </c>
      <c r="F8" s="11">
        <f>SUMIF('Kommunal fastighetsavgiftintäkt'!$AA$3:$AA$292,'Per län'!A8,'Kommunal fastighetsavgiftintäkt'!$F$3:$F$292)</f>
        <v>289381190.97031766</v>
      </c>
      <c r="G8" s="11">
        <f>SUMIF('Kommunal fastighetsavgiftintäkt'!$AA$3:$AA$292,'Per län'!A8,'Kommunal fastighetsavgiftintäkt'!$G$3:$G$292)</f>
        <v>308999953.97031766</v>
      </c>
      <c r="I8" s="24">
        <f t="shared" si="1"/>
        <v>0.16641610350280267</v>
      </c>
      <c r="J8" s="24">
        <f t="shared" si="2"/>
        <v>2.1162908289193316E-2</v>
      </c>
      <c r="K8" s="24">
        <f t="shared" si="3"/>
        <v>2.3335807878275716E-2</v>
      </c>
      <c r="L8" s="24">
        <f t="shared" si="4"/>
        <v>6.7795570728756527E-2</v>
      </c>
      <c r="N8" s="24">
        <f t="shared" si="5"/>
        <v>0.16641610350280267</v>
      </c>
      <c r="O8" s="24">
        <f t="shared" si="6"/>
        <v>0.19110086052827069</v>
      </c>
      <c r="P8" s="24">
        <f t="shared" si="7"/>
        <v>0.21889616137320722</v>
      </c>
      <c r="Q8" s="24">
        <f t="shared" si="8"/>
        <v>0.30153192229259451</v>
      </c>
    </row>
    <row r="9" spans="1:17" x14ac:dyDescent="0.2">
      <c r="A9" s="7">
        <v>8</v>
      </c>
      <c r="B9" s="7" t="s">
        <v>382</v>
      </c>
      <c r="C9" s="11">
        <f>SUMIF('Kommunal fastighetsavgiftintäkt'!$AA$3:$AA$292,'Per län'!A9,'Kommunal fastighetsavgiftintäkt'!$C$3:$C$292)</f>
        <v>307315954.37074029</v>
      </c>
      <c r="D9" s="11">
        <f>SUMIF('Kommunal fastighetsavgiftintäkt'!$AA$3:$AA$292,'Per län'!A9,'Kommunal fastighetsavgiftintäkt'!$D$3:$D$292)</f>
        <v>360419533.37074029</v>
      </c>
      <c r="E9" s="11">
        <f>SUMIF('Kommunal fastighetsavgiftintäkt'!$AA$3:$AA$292,'Per län'!A9,'Kommunal fastighetsavgiftintäkt'!$E$3:$E$292)</f>
        <v>370620482.37074029</v>
      </c>
      <c r="F9" s="11">
        <f>SUMIF('Kommunal fastighetsavgiftintäkt'!$AA$3:$AA$292,'Per län'!A9,'Kommunal fastighetsavgiftintäkt'!$F$3:$F$292)</f>
        <v>375518987.37074029</v>
      </c>
      <c r="G9" s="11">
        <f>SUMIF('Kommunal fastighetsavgiftintäkt'!$AA$3:$AA$292,'Per län'!A9,'Kommunal fastighetsavgiftintäkt'!$G$3:$G$292)</f>
        <v>424509707.37074035</v>
      </c>
      <c r="I9" s="24">
        <f t="shared" si="1"/>
        <v>0.17279798931602763</v>
      </c>
      <c r="J9" s="24">
        <f t="shared" si="2"/>
        <v>2.8302985980249051E-2</v>
      </c>
      <c r="K9" s="24">
        <f t="shared" si="3"/>
        <v>1.3217038002502735E-2</v>
      </c>
      <c r="L9" s="24">
        <f t="shared" si="4"/>
        <v>0.13046136586332646</v>
      </c>
      <c r="N9" s="24">
        <f t="shared" si="5"/>
        <v>0.17279798931602763</v>
      </c>
      <c r="O9" s="24">
        <f t="shared" si="6"/>
        <v>0.20599167436530341</v>
      </c>
      <c r="P9" s="24">
        <f t="shared" si="7"/>
        <v>0.22193131215609174</v>
      </c>
      <c r="Q9" s="24">
        <f t="shared" si="8"/>
        <v>0.38134614013114221</v>
      </c>
    </row>
    <row r="10" spans="1:17" x14ac:dyDescent="0.2">
      <c r="A10" s="7">
        <v>9</v>
      </c>
      <c r="B10" s="7" t="s">
        <v>383</v>
      </c>
      <c r="C10" s="11">
        <f>SUMIF('Kommunal fastighetsavgiftintäkt'!$AA$3:$AA$292,'Per län'!A10,'Kommunal fastighetsavgiftintäkt'!$C$3:$C$292)</f>
        <v>75101054.404922187</v>
      </c>
      <c r="D10" s="11">
        <f>SUMIF('Kommunal fastighetsavgiftintäkt'!$AA$3:$AA$292,'Per län'!A10,'Kommunal fastighetsavgiftintäkt'!$D$3:$D$292)</f>
        <v>91034994.404922187</v>
      </c>
      <c r="E10" s="11">
        <f>SUMIF('Kommunal fastighetsavgiftintäkt'!$AA$3:$AA$292,'Per län'!A10,'Kommunal fastighetsavgiftintäkt'!$E$3:$E$292)</f>
        <v>94514692.404922187</v>
      </c>
      <c r="F10" s="11">
        <f>SUMIF('Kommunal fastighetsavgiftintäkt'!$AA$3:$AA$292,'Per län'!A10,'Kommunal fastighetsavgiftintäkt'!$F$3:$F$292)</f>
        <v>97551170.404922187</v>
      </c>
      <c r="G10" s="11">
        <f>SUMIF('Kommunal fastighetsavgiftintäkt'!$AA$3:$AA$292,'Per län'!A10,'Kommunal fastighetsavgiftintäkt'!$G$3:$G$292)</f>
        <v>111553169.40492219</v>
      </c>
      <c r="I10" s="24">
        <f t="shared" si="1"/>
        <v>0.21216666165682585</v>
      </c>
      <c r="J10" s="24">
        <f t="shared" si="2"/>
        <v>3.82237404719592E-2</v>
      </c>
      <c r="K10" s="24">
        <f t="shared" si="3"/>
        <v>3.2127047369429507E-2</v>
      </c>
      <c r="L10" s="24">
        <f t="shared" si="4"/>
        <v>0.14353491548978381</v>
      </c>
      <c r="N10" s="24">
        <f t="shared" si="5"/>
        <v>0.21216666165682585</v>
      </c>
      <c r="O10" s="24">
        <f t="shared" si="6"/>
        <v>0.25850020554075748</v>
      </c>
      <c r="P10" s="24">
        <f t="shared" si="7"/>
        <v>0.29893210125860237</v>
      </c>
      <c r="Q10" s="24">
        <f t="shared" si="8"/>
        <v>0.48537421063972297</v>
      </c>
    </row>
    <row r="11" spans="1:17" x14ac:dyDescent="0.2">
      <c r="A11" s="7">
        <v>10</v>
      </c>
      <c r="B11" s="7" t="s">
        <v>384</v>
      </c>
      <c r="C11" s="11">
        <f>SUMIF('Kommunal fastighetsavgiftintäkt'!$AA$3:$AA$292,'Per län'!A11,'Kommunal fastighetsavgiftintäkt'!$C$3:$C$292)</f>
        <v>199723953.35574919</v>
      </c>
      <c r="D11" s="11">
        <f>SUMIF('Kommunal fastighetsavgiftintäkt'!$AA$3:$AA$292,'Per län'!A11,'Kommunal fastighetsavgiftintäkt'!$D$3:$D$292)</f>
        <v>236125535.35574919</v>
      </c>
      <c r="E11" s="11">
        <f>SUMIF('Kommunal fastighetsavgiftintäkt'!$AA$3:$AA$292,'Per län'!A11,'Kommunal fastighetsavgiftintäkt'!$E$3:$E$292)</f>
        <v>243292847.35574919</v>
      </c>
      <c r="F11" s="11">
        <f>SUMIF('Kommunal fastighetsavgiftintäkt'!$AA$3:$AA$292,'Per län'!A11,'Kommunal fastighetsavgiftintäkt'!$F$3:$F$292)</f>
        <v>247629049.35574919</v>
      </c>
      <c r="G11" s="11">
        <f>SUMIF('Kommunal fastighetsavgiftintäkt'!$AA$3:$AA$292,'Per län'!A11,'Kommunal fastighetsavgiftintäkt'!$G$3:$G$292)</f>
        <v>270661880.35574919</v>
      </c>
      <c r="I11" s="24">
        <f t="shared" si="1"/>
        <v>0.18225947057617731</v>
      </c>
      <c r="J11" s="24">
        <f t="shared" si="2"/>
        <v>3.0353820010197818E-2</v>
      </c>
      <c r="K11" s="24">
        <f t="shared" si="3"/>
        <v>1.7822973618535798E-2</v>
      </c>
      <c r="L11" s="24">
        <f t="shared" si="4"/>
        <v>9.3013445150817331E-2</v>
      </c>
      <c r="N11" s="24">
        <f t="shared" si="5"/>
        <v>0.18225947057617731</v>
      </c>
      <c r="O11" s="24">
        <f t="shared" si="6"/>
        <v>0.21814556175139832</v>
      </c>
      <c r="P11" s="24">
        <f t="shared" si="7"/>
        <v>0.2398565379620301</v>
      </c>
      <c r="Q11" s="24">
        <f t="shared" si="8"/>
        <v>0.35517986605064356</v>
      </c>
    </row>
    <row r="12" spans="1:17" x14ac:dyDescent="0.2">
      <c r="A12" s="7">
        <v>12</v>
      </c>
      <c r="B12" s="7" t="s">
        <v>385</v>
      </c>
      <c r="C12" s="11">
        <f>SUMIF('Kommunal fastighetsavgiftintäkt'!$AA$3:$AA$292,'Per län'!A12,'Kommunal fastighetsavgiftintäkt'!$C$3:$C$292)</f>
        <v>1574077718.3277411</v>
      </c>
      <c r="D12" s="11">
        <f>SUMIF('Kommunal fastighetsavgiftintäkt'!$AA$3:$AA$292,'Per län'!A12,'Kommunal fastighetsavgiftintäkt'!$D$3:$D$292)</f>
        <v>1778772568.3277411</v>
      </c>
      <c r="E12" s="11">
        <f>SUMIF('Kommunal fastighetsavgiftintäkt'!$AA$3:$AA$292,'Per län'!A12,'Kommunal fastighetsavgiftintäkt'!$E$3:$E$292)</f>
        <v>1805715485.3277411</v>
      </c>
      <c r="F12" s="11">
        <f>SUMIF('Kommunal fastighetsavgiftintäkt'!$AA$3:$AA$292,'Per län'!A12,'Kommunal fastighetsavgiftintäkt'!$F$3:$F$292)</f>
        <v>1849271563.3277411</v>
      </c>
      <c r="G12" s="11">
        <f>SUMIF('Kommunal fastighetsavgiftintäkt'!$AA$3:$AA$292,'Per län'!A12,'Kommunal fastighetsavgiftintäkt'!$G$3:$G$292)</f>
        <v>1990698524.3277411</v>
      </c>
      <c r="I12" s="24">
        <f t="shared" si="1"/>
        <v>0.13004113304993759</v>
      </c>
      <c r="J12" s="24">
        <f t="shared" si="2"/>
        <v>1.5146915058022126E-2</v>
      </c>
      <c r="K12" s="24">
        <f t="shared" si="3"/>
        <v>2.4121229703080616E-2</v>
      </c>
      <c r="L12" s="24">
        <f t="shared" si="4"/>
        <v>7.6477118777246611E-2</v>
      </c>
      <c r="N12" s="24">
        <f t="shared" si="5"/>
        <v>0.13004113304993759</v>
      </c>
      <c r="O12" s="24">
        <f t="shared" si="6"/>
        <v>0.14715777010431608</v>
      </c>
      <c r="P12" s="24">
        <f t="shared" si="7"/>
        <v>0.17482862618267592</v>
      </c>
      <c r="Q12" s="24">
        <f t="shared" si="8"/>
        <v>0.2646761345701576</v>
      </c>
    </row>
    <row r="13" spans="1:17" x14ac:dyDescent="0.2">
      <c r="A13" s="7">
        <v>13</v>
      </c>
      <c r="B13" s="7" t="s">
        <v>386</v>
      </c>
      <c r="C13" s="11">
        <f>SUMIF('Kommunal fastighetsavgiftintäkt'!$AA$3:$AA$292,'Per län'!A13,'Kommunal fastighetsavgiftintäkt'!$C$3:$C$292)</f>
        <v>382785073.87461543</v>
      </c>
      <c r="D13" s="11">
        <f>SUMIF('Kommunal fastighetsavgiftintäkt'!$AA$3:$AA$292,'Per län'!A13,'Kommunal fastighetsavgiftintäkt'!$D$3:$D$292)</f>
        <v>445826070.87461543</v>
      </c>
      <c r="E13" s="11">
        <f>SUMIF('Kommunal fastighetsavgiftintäkt'!$AA$3:$AA$292,'Per län'!A13,'Kommunal fastighetsavgiftintäkt'!$E$3:$E$292)</f>
        <v>465846045.87461543</v>
      </c>
      <c r="F13" s="11">
        <f>SUMIF('Kommunal fastighetsavgiftintäkt'!$AA$3:$AA$292,'Per län'!A13,'Kommunal fastighetsavgiftintäkt'!$F$3:$F$292)</f>
        <v>478610903.87461543</v>
      </c>
      <c r="G13" s="11">
        <f>SUMIF('Kommunal fastighetsavgiftintäkt'!$AA$3:$AA$292,'Per län'!A13,'Kommunal fastighetsavgiftintäkt'!$G$3:$G$292)</f>
        <v>527569922.87461543</v>
      </c>
      <c r="I13" s="24">
        <f t="shared" si="1"/>
        <v>0.16469032180875898</v>
      </c>
      <c r="J13" s="24">
        <f t="shared" si="2"/>
        <v>4.4905348313805549E-2</v>
      </c>
      <c r="K13" s="24">
        <f t="shared" si="3"/>
        <v>2.7401451859560666E-2</v>
      </c>
      <c r="L13" s="24">
        <f t="shared" si="4"/>
        <v>0.10229398996899186</v>
      </c>
      <c r="N13" s="24">
        <f t="shared" si="5"/>
        <v>0.16469032180875898</v>
      </c>
      <c r="O13" s="24">
        <f t="shared" si="6"/>
        <v>0.21699114638729977</v>
      </c>
      <c r="P13" s="24">
        <f t="shared" si="7"/>
        <v>0.25033847069854298</v>
      </c>
      <c r="Q13" s="24">
        <f t="shared" si="8"/>
        <v>0.3782405816780241</v>
      </c>
    </row>
    <row r="14" spans="1:17" x14ac:dyDescent="0.2">
      <c r="A14" s="7">
        <v>14</v>
      </c>
      <c r="B14" s="7" t="s">
        <v>387</v>
      </c>
      <c r="C14" s="11">
        <f>SUMIF('Kommunal fastighetsavgiftintäkt'!$AA$3:$AA$292,'Per län'!A14,'Kommunal fastighetsavgiftintäkt'!$C$3:$C$292)</f>
        <v>2032476508.7093916</v>
      </c>
      <c r="D14" s="11">
        <f>SUMIF('Kommunal fastighetsavgiftintäkt'!$AA$3:$AA$292,'Per län'!A14,'Kommunal fastighetsavgiftintäkt'!$D$3:$D$292)</f>
        <v>2295983095.7093921</v>
      </c>
      <c r="E14" s="11">
        <f>SUMIF('Kommunal fastighetsavgiftintäkt'!$AA$3:$AA$292,'Per län'!A14,'Kommunal fastighetsavgiftintäkt'!$E$3:$E$292)</f>
        <v>2343041001.7093921</v>
      </c>
      <c r="F14" s="11">
        <f>SUMIF('Kommunal fastighetsavgiftintäkt'!$AA$3:$AA$292,'Per län'!A14,'Kommunal fastighetsavgiftintäkt'!$F$3:$F$292)</f>
        <v>2400273164.7093921</v>
      </c>
      <c r="G14" s="11">
        <f>SUMIF('Kommunal fastighetsavgiftintäkt'!$AA$3:$AA$292,'Per län'!A14,'Kommunal fastighetsavgiftintäkt'!$G$3:$G$292)</f>
        <v>2555848259.7093921</v>
      </c>
      <c r="I14" s="24">
        <f t="shared" si="1"/>
        <v>0.12964803571940187</v>
      </c>
      <c r="J14" s="24">
        <f t="shared" si="2"/>
        <v>2.0495754558445656E-2</v>
      </c>
      <c r="K14" s="24">
        <f t="shared" si="3"/>
        <v>2.4426445358082027E-2</v>
      </c>
      <c r="L14" s="24">
        <f t="shared" si="4"/>
        <v>6.4815579029662729E-2</v>
      </c>
      <c r="N14" s="24">
        <f t="shared" si="5"/>
        <v>0.12964803571940187</v>
      </c>
      <c r="O14" s="24">
        <f t="shared" si="6"/>
        <v>0.15280102459693712</v>
      </c>
      <c r="P14" s="24">
        <f t="shared" si="7"/>
        <v>0.18095985583299501</v>
      </c>
      <c r="Q14" s="24">
        <f t="shared" si="8"/>
        <v>0.25750445269959754</v>
      </c>
    </row>
    <row r="15" spans="1:17" x14ac:dyDescent="0.2">
      <c r="A15" s="7">
        <v>17</v>
      </c>
      <c r="B15" s="7" t="s">
        <v>388</v>
      </c>
      <c r="C15" s="11">
        <f>SUMIF('Kommunal fastighetsavgiftintäkt'!$AA$3:$AA$292,'Per län'!A15,'Kommunal fastighetsavgiftintäkt'!$C$3:$C$292)</f>
        <v>359944005.44816566</v>
      </c>
      <c r="D15" s="11">
        <f>SUMIF('Kommunal fastighetsavgiftintäkt'!$AA$3:$AA$292,'Per län'!A15,'Kommunal fastighetsavgiftintäkt'!$D$3:$D$292)</f>
        <v>415101753.44816571</v>
      </c>
      <c r="E15" s="11">
        <f>SUMIF('Kommunal fastighetsavgiftintäkt'!$AA$3:$AA$292,'Per län'!A15,'Kommunal fastighetsavgiftintäkt'!$E$3:$E$292)</f>
        <v>431795920.44816571</v>
      </c>
      <c r="F15" s="11">
        <f>SUMIF('Kommunal fastighetsavgiftintäkt'!$AA$3:$AA$292,'Per län'!A15,'Kommunal fastighetsavgiftintäkt'!$F$3:$F$292)</f>
        <v>438963143.44816571</v>
      </c>
      <c r="G15" s="11">
        <f>SUMIF('Kommunal fastighetsavgiftintäkt'!$AA$3:$AA$292,'Per län'!A15,'Kommunal fastighetsavgiftintäkt'!$G$3:$G$292)</f>
        <v>470102938.44816571</v>
      </c>
      <c r="I15" s="24">
        <f t="shared" si="1"/>
        <v>0.15323980165004625</v>
      </c>
      <c r="J15" s="24">
        <f t="shared" si="2"/>
        <v>4.021704765476164E-2</v>
      </c>
      <c r="K15" s="24">
        <f t="shared" si="3"/>
        <v>1.6598635282522034E-2</v>
      </c>
      <c r="L15" s="24">
        <f t="shared" si="4"/>
        <v>7.0939429573492419E-2</v>
      </c>
      <c r="N15" s="24">
        <f t="shared" si="5"/>
        <v>0.15323980165004625</v>
      </c>
      <c r="O15" s="24">
        <f t="shared" si="6"/>
        <v>0.19961970171037402</v>
      </c>
      <c r="P15" s="24">
        <f t="shared" si="7"/>
        <v>0.21953175161679228</v>
      </c>
      <c r="Q15" s="24">
        <f t="shared" si="8"/>
        <v>0.30604463842324958</v>
      </c>
    </row>
    <row r="16" spans="1:17" x14ac:dyDescent="0.2">
      <c r="A16" s="7">
        <v>18</v>
      </c>
      <c r="B16" s="7" t="s">
        <v>389</v>
      </c>
      <c r="C16" s="11">
        <f>SUMIF('Kommunal fastighetsavgiftintäkt'!$AA$3:$AA$292,'Per län'!A16,'Kommunal fastighetsavgiftintäkt'!$C$3:$C$292)</f>
        <v>362611162.89736384</v>
      </c>
      <c r="D16" s="11">
        <f>SUMIF('Kommunal fastighetsavgiftintäkt'!$AA$3:$AA$292,'Per län'!A16,'Kommunal fastighetsavgiftintäkt'!$D$3:$D$292)</f>
        <v>407789898.89736384</v>
      </c>
      <c r="E16" s="11">
        <f>SUMIF('Kommunal fastighetsavgiftintäkt'!$AA$3:$AA$292,'Per län'!A16,'Kommunal fastighetsavgiftintäkt'!$E$3:$E$292)</f>
        <v>417551410.89736384</v>
      </c>
      <c r="F16" s="11">
        <f>SUMIF('Kommunal fastighetsavgiftintäkt'!$AA$3:$AA$292,'Per län'!A16,'Kommunal fastighetsavgiftintäkt'!$F$3:$F$292)</f>
        <v>423971321.89736384</v>
      </c>
      <c r="G16" s="11">
        <f>SUMIF('Kommunal fastighetsavgiftintäkt'!$AA$3:$AA$292,'Per län'!A16,'Kommunal fastighetsavgiftintäkt'!$G$3:$G$292)</f>
        <v>451130155.89736384</v>
      </c>
      <c r="I16" s="24">
        <f t="shared" si="1"/>
        <v>0.12459278870239232</v>
      </c>
      <c r="J16" s="24">
        <f t="shared" si="2"/>
        <v>2.3937601265736186E-2</v>
      </c>
      <c r="K16" s="24">
        <f t="shared" si="3"/>
        <v>1.537513904264598E-2</v>
      </c>
      <c r="L16" s="24">
        <f t="shared" si="4"/>
        <v>6.4058186479355017E-2</v>
      </c>
      <c r="N16" s="24">
        <f t="shared" si="5"/>
        <v>0.12459278870239232</v>
      </c>
      <c r="O16" s="24">
        <f t="shared" si="6"/>
        <v>0.15151284246467256</v>
      </c>
      <c r="P16" s="24">
        <f t="shared" si="7"/>
        <v>0.16921751252695949</v>
      </c>
      <c r="Q16" s="24">
        <f t="shared" si="8"/>
        <v>0.24411546597933897</v>
      </c>
    </row>
    <row r="17" spans="1:17" x14ac:dyDescent="0.2">
      <c r="A17" s="7">
        <v>19</v>
      </c>
      <c r="B17" s="7" t="s">
        <v>390</v>
      </c>
      <c r="C17" s="11">
        <f>SUMIF('Kommunal fastighetsavgiftintäkt'!$AA$3:$AA$292,'Per län'!A17,'Kommunal fastighetsavgiftintäkt'!$C$3:$C$292)</f>
        <v>327495123.42083418</v>
      </c>
      <c r="D17" s="11">
        <f>SUMIF('Kommunal fastighetsavgiftintäkt'!$AA$3:$AA$292,'Per län'!A17,'Kommunal fastighetsavgiftintäkt'!$D$3:$D$292)</f>
        <v>369363973.42083418</v>
      </c>
      <c r="E17" s="11">
        <f>SUMIF('Kommunal fastighetsavgiftintäkt'!$AA$3:$AA$292,'Per län'!A17,'Kommunal fastighetsavgiftintäkt'!$E$3:$E$292)</f>
        <v>378574629.42083418</v>
      </c>
      <c r="F17" s="11">
        <f>SUMIF('Kommunal fastighetsavgiftintäkt'!$AA$3:$AA$292,'Per län'!A17,'Kommunal fastighetsavgiftintäkt'!$F$3:$F$292)</f>
        <v>384529443.42083418</v>
      </c>
      <c r="G17" s="11">
        <f>SUMIF('Kommunal fastighetsavgiftintäkt'!$AA$3:$AA$292,'Per län'!A17,'Kommunal fastighetsavgiftintäkt'!$G$3:$G$292)</f>
        <v>404292612.42083418</v>
      </c>
      <c r="I17" s="24">
        <f t="shared" si="1"/>
        <v>0.12784572045733378</v>
      </c>
      <c r="J17" s="24">
        <f t="shared" si="2"/>
        <v>2.4936530530295764E-2</v>
      </c>
      <c r="K17" s="24">
        <f t="shared" si="3"/>
        <v>1.5729564363861526E-2</v>
      </c>
      <c r="L17" s="24">
        <f t="shared" si="4"/>
        <v>5.1395723625696332E-2</v>
      </c>
      <c r="N17" s="24">
        <f t="shared" si="5"/>
        <v>0.12784572045733378</v>
      </c>
      <c r="O17" s="24">
        <f t="shared" si="6"/>
        <v>0.15597027969898147</v>
      </c>
      <c r="P17" s="24">
        <f t="shared" si="7"/>
        <v>0.17415318861621754</v>
      </c>
      <c r="Q17" s="24">
        <f t="shared" si="8"/>
        <v>0.23449964139256663</v>
      </c>
    </row>
    <row r="18" spans="1:17" x14ac:dyDescent="0.2">
      <c r="A18" s="7">
        <v>20</v>
      </c>
      <c r="B18" s="7" t="s">
        <v>391</v>
      </c>
      <c r="C18" s="11">
        <f>SUMIF('Kommunal fastighetsavgiftintäkt'!$AA$3:$AA$292,'Per län'!A18,'Kommunal fastighetsavgiftintäkt'!$C$3:$C$292)</f>
        <v>362218121.95241052</v>
      </c>
      <c r="D18" s="11">
        <f>SUMIF('Kommunal fastighetsavgiftintäkt'!$AA$3:$AA$292,'Per län'!A18,'Kommunal fastighetsavgiftintäkt'!$D$3:$D$292)</f>
        <v>432370785.95241046</v>
      </c>
      <c r="E18" s="11">
        <f>SUMIF('Kommunal fastighetsavgiftintäkt'!$AA$3:$AA$292,'Per län'!A18,'Kommunal fastighetsavgiftintäkt'!$E$3:$E$292)</f>
        <v>458031330.95241046</v>
      </c>
      <c r="F18" s="11">
        <f>SUMIF('Kommunal fastighetsavgiftintäkt'!$AA$3:$AA$292,'Per län'!A18,'Kommunal fastighetsavgiftintäkt'!$F$3:$F$292)</f>
        <v>467986354.95241046</v>
      </c>
      <c r="G18" s="11">
        <f>SUMIF('Kommunal fastighetsavgiftintäkt'!$AA$3:$AA$292,'Per län'!A18,'Kommunal fastighetsavgiftintäkt'!$G$3:$G$292)</f>
        <v>527513231.95241046</v>
      </c>
      <c r="I18" s="24">
        <f t="shared" si="1"/>
        <v>0.19367519113032361</v>
      </c>
      <c r="J18" s="24">
        <f t="shared" si="2"/>
        <v>5.9348470881250392E-2</v>
      </c>
      <c r="K18" s="24">
        <f t="shared" si="3"/>
        <v>2.1734373452794165E-2</v>
      </c>
      <c r="L18" s="24">
        <f t="shared" si="4"/>
        <v>0.12719789021637884</v>
      </c>
      <c r="N18" s="24">
        <f t="shared" si="5"/>
        <v>0.19367519113032361</v>
      </c>
      <c r="O18" s="24">
        <f t="shared" si="6"/>
        <v>0.26451798845279262</v>
      </c>
      <c r="P18" s="24">
        <f t="shared" si="7"/>
        <v>0.29200149465160141</v>
      </c>
      <c r="Q18" s="24">
        <f t="shared" si="8"/>
        <v>0.45634135892769323</v>
      </c>
    </row>
    <row r="19" spans="1:17" x14ac:dyDescent="0.2">
      <c r="A19" s="7">
        <v>21</v>
      </c>
      <c r="B19" s="7" t="s">
        <v>392</v>
      </c>
      <c r="C19" s="11">
        <f>SUMIF('Kommunal fastighetsavgiftintäkt'!$AA$3:$AA$292,'Per län'!A19,'Kommunal fastighetsavgiftintäkt'!$C$3:$C$292)</f>
        <v>362176057.36967301</v>
      </c>
      <c r="D19" s="11">
        <f>SUMIF('Kommunal fastighetsavgiftintäkt'!$AA$3:$AA$292,'Per län'!A19,'Kommunal fastighetsavgiftintäkt'!$D$3:$D$292)</f>
        <v>422130816.36967307</v>
      </c>
      <c r="E19" s="11">
        <f>SUMIF('Kommunal fastighetsavgiftintäkt'!$AA$3:$AA$292,'Per län'!A19,'Kommunal fastighetsavgiftintäkt'!$E$3:$E$292)</f>
        <v>442131635.36967307</v>
      </c>
      <c r="F19" s="11">
        <f>SUMIF('Kommunal fastighetsavgiftintäkt'!$AA$3:$AA$292,'Per län'!A19,'Kommunal fastighetsavgiftintäkt'!$F$3:$F$292)</f>
        <v>447288760.36967307</v>
      </c>
      <c r="G19" s="11">
        <f>SUMIF('Kommunal fastighetsavgiftintäkt'!$AA$3:$AA$292,'Per län'!A19,'Kommunal fastighetsavgiftintäkt'!$G$3:$G$292)</f>
        <v>481686842.36967307</v>
      </c>
      <c r="I19" s="24">
        <f t="shared" si="1"/>
        <v>0.1655403712642558</v>
      </c>
      <c r="J19" s="24">
        <f t="shared" si="2"/>
        <v>4.7380618103191718E-2</v>
      </c>
      <c r="K19" s="24">
        <f t="shared" si="3"/>
        <v>1.1664229807233806E-2</v>
      </c>
      <c r="L19" s="24">
        <f t="shared" si="4"/>
        <v>7.6903524183283389E-2</v>
      </c>
      <c r="N19" s="24">
        <f t="shared" si="5"/>
        <v>0.1655403712642558</v>
      </c>
      <c r="O19" s="24">
        <f t="shared" si="6"/>
        <v>0.22076439447897966</v>
      </c>
      <c r="P19" s="24">
        <f t="shared" si="7"/>
        <v>0.23500367091667118</v>
      </c>
      <c r="Q19" s="24">
        <f t="shared" si="8"/>
        <v>0.32997980558945517</v>
      </c>
    </row>
    <row r="20" spans="1:17" x14ac:dyDescent="0.2">
      <c r="A20" s="7">
        <v>22</v>
      </c>
      <c r="B20" s="7" t="s">
        <v>393</v>
      </c>
      <c r="C20" s="11">
        <f>SUMIF('Kommunal fastighetsavgiftintäkt'!$AA$3:$AA$292,'Per län'!A20,'Kommunal fastighetsavgiftintäkt'!$C$3:$C$292)</f>
        <v>320020772.87566882</v>
      </c>
      <c r="D20" s="11">
        <f>SUMIF('Kommunal fastighetsavgiftintäkt'!$AA$3:$AA$292,'Per län'!A20,'Kommunal fastighetsavgiftintäkt'!$D$3:$D$292)</f>
        <v>368770287.87566882</v>
      </c>
      <c r="E20" s="11">
        <f>SUMIF('Kommunal fastighetsavgiftintäkt'!$AA$3:$AA$292,'Per län'!A20,'Kommunal fastighetsavgiftintäkt'!$E$3:$E$292)</f>
        <v>381952938.87566882</v>
      </c>
      <c r="F20" s="11">
        <f>SUMIF('Kommunal fastighetsavgiftintäkt'!$AA$3:$AA$292,'Per län'!A20,'Kommunal fastighetsavgiftintäkt'!$F$3:$F$292)</f>
        <v>387611445.87566882</v>
      </c>
      <c r="G20" s="11">
        <f>SUMIF('Kommunal fastighetsavgiftintäkt'!$AA$3:$AA$292,'Per län'!A20,'Kommunal fastighetsavgiftintäkt'!$G$3:$G$292)</f>
        <v>412074667.87566882</v>
      </c>
      <c r="I20" s="24">
        <f t="shared" si="1"/>
        <v>0.15233234568475851</v>
      </c>
      <c r="J20" s="24">
        <f t="shared" si="2"/>
        <v>3.5747595273848409E-2</v>
      </c>
      <c r="K20" s="24">
        <f t="shared" si="3"/>
        <v>1.4814670667691709E-2</v>
      </c>
      <c r="L20" s="24">
        <f t="shared" si="4"/>
        <v>6.3112744116041508E-2</v>
      </c>
      <c r="N20" s="24">
        <f t="shared" si="5"/>
        <v>0.15233234568475851</v>
      </c>
      <c r="O20" s="24">
        <f t="shared" si="6"/>
        <v>0.19352545599926185</v>
      </c>
      <c r="P20" s="24">
        <f t="shared" si="7"/>
        <v>0.21120714256339745</v>
      </c>
      <c r="Q20" s="24">
        <f t="shared" si="8"/>
        <v>0.28764974902352303</v>
      </c>
    </row>
    <row r="21" spans="1:17" x14ac:dyDescent="0.2">
      <c r="A21" s="7">
        <v>23</v>
      </c>
      <c r="B21" s="7" t="s">
        <v>394</v>
      </c>
      <c r="C21" s="11">
        <f>SUMIF('Kommunal fastighetsavgiftintäkt'!$AA$3:$AA$292,'Per län'!A21,'Kommunal fastighetsavgiftintäkt'!$C$3:$C$292)</f>
        <v>166885973.93809599</v>
      </c>
      <c r="D21" s="11">
        <f>SUMIF('Kommunal fastighetsavgiftintäkt'!$AA$3:$AA$292,'Per län'!A21,'Kommunal fastighetsavgiftintäkt'!$D$3:$D$292)</f>
        <v>195641339.93809599</v>
      </c>
      <c r="E21" s="11">
        <f>SUMIF('Kommunal fastighetsavgiftintäkt'!$AA$3:$AA$292,'Per län'!A21,'Kommunal fastighetsavgiftintäkt'!$E$3:$E$292)</f>
        <v>206169801.93809599</v>
      </c>
      <c r="F21" s="11">
        <f>SUMIF('Kommunal fastighetsavgiftintäkt'!$AA$3:$AA$292,'Per län'!A21,'Kommunal fastighetsavgiftintäkt'!$F$3:$F$292)</f>
        <v>213391894.93809599</v>
      </c>
      <c r="G21" s="11">
        <f>SUMIF('Kommunal fastighetsavgiftintäkt'!$AA$3:$AA$292,'Per län'!A21,'Kommunal fastighetsavgiftintäkt'!$G$3:$G$292)</f>
        <v>240102556.93809602</v>
      </c>
      <c r="I21" s="24">
        <f t="shared" si="1"/>
        <v>0.17230546894651799</v>
      </c>
      <c r="J21" s="24">
        <f t="shared" si="2"/>
        <v>5.3815119050663718E-2</v>
      </c>
      <c r="K21" s="24">
        <f t="shared" si="3"/>
        <v>3.5029829451785899E-2</v>
      </c>
      <c r="L21" s="24">
        <f t="shared" si="4"/>
        <v>0.12517186750578624</v>
      </c>
      <c r="N21" s="24">
        <f t="shared" si="5"/>
        <v>0.17230546894651799</v>
      </c>
      <c r="O21" s="24">
        <f t="shared" si="6"/>
        <v>0.23539322732161883</v>
      </c>
      <c r="P21" s="24">
        <f t="shared" si="7"/>
        <v>0.27866884138058667</v>
      </c>
      <c r="Q21" s="24">
        <f t="shared" si="8"/>
        <v>0.43872220817765495</v>
      </c>
    </row>
    <row r="22" spans="1:17" x14ac:dyDescent="0.2">
      <c r="A22" s="7">
        <v>24</v>
      </c>
      <c r="B22" s="7" t="s">
        <v>395</v>
      </c>
      <c r="C22" s="11">
        <f>SUMIF('Kommunal fastighetsavgiftintäkt'!$AA$3:$AA$292,'Per län'!A22,'Kommunal fastighetsavgiftintäkt'!$C$3:$C$292)</f>
        <v>338698762.12931895</v>
      </c>
      <c r="D22" s="11">
        <f>SUMIF('Kommunal fastighetsavgiftintäkt'!$AA$3:$AA$292,'Per län'!A22,'Kommunal fastighetsavgiftintäkt'!$D$3:$D$292)</f>
        <v>376220892.12931895</v>
      </c>
      <c r="E22" s="11">
        <f>SUMIF('Kommunal fastighetsavgiftintäkt'!$AA$3:$AA$292,'Per län'!A22,'Kommunal fastighetsavgiftintäkt'!$E$3:$E$292)</f>
        <v>391363255.12931895</v>
      </c>
      <c r="F22" s="11">
        <f>SUMIF('Kommunal fastighetsavgiftintäkt'!$AA$3:$AA$292,'Per län'!A22,'Kommunal fastighetsavgiftintäkt'!$F$3:$F$292)</f>
        <v>396029940.12931895</v>
      </c>
      <c r="G22" s="11">
        <f>SUMIF('Kommunal fastighetsavgiftintäkt'!$AA$3:$AA$292,'Per län'!A22,'Kommunal fastighetsavgiftintäkt'!$G$3:$G$292)</f>
        <v>426992018.12931895</v>
      </c>
      <c r="I22" s="24">
        <f t="shared" si="1"/>
        <v>0.11078319201436471</v>
      </c>
      <c r="J22" s="24">
        <f t="shared" si="2"/>
        <v>4.0248596813159176E-2</v>
      </c>
      <c r="K22" s="24">
        <f t="shared" si="3"/>
        <v>1.1924177701501337E-2</v>
      </c>
      <c r="L22" s="24">
        <f t="shared" si="4"/>
        <v>7.8181154661916885E-2</v>
      </c>
      <c r="N22" s="24">
        <f t="shared" si="5"/>
        <v>0.11078319201436471</v>
      </c>
      <c r="O22" s="24">
        <f t="shared" si="6"/>
        <v>0.15549065685658481</v>
      </c>
      <c r="P22" s="24">
        <f t="shared" si="7"/>
        <v>0.16926893278136723</v>
      </c>
      <c r="Q22" s="24">
        <f t="shared" si="8"/>
        <v>0.26068372805652196</v>
      </c>
    </row>
    <row r="23" spans="1:17" x14ac:dyDescent="0.2">
      <c r="A23" s="7">
        <v>25</v>
      </c>
      <c r="B23" s="7" t="s">
        <v>396</v>
      </c>
      <c r="C23" s="11">
        <f>SUMIF('Kommunal fastighetsavgiftintäkt'!$AA$3:$AA$292,'Per län'!A23,'Kommunal fastighetsavgiftintäkt'!$C$3:$C$292)</f>
        <v>329515537.9104436</v>
      </c>
      <c r="D23" s="11">
        <f>SUMIF('Kommunal fastighetsavgiftintäkt'!$AA$3:$AA$292,'Per län'!A23,'Kommunal fastighetsavgiftintäkt'!$D$3:$D$292)</f>
        <v>371045450.9104436</v>
      </c>
      <c r="E23" s="11">
        <f>SUMIF('Kommunal fastighetsavgiftintäkt'!$AA$3:$AA$292,'Per län'!A23,'Kommunal fastighetsavgiftintäkt'!$E$3:$E$292)</f>
        <v>384341315.9104436</v>
      </c>
      <c r="F23" s="11">
        <f>SUMIF('Kommunal fastighetsavgiftintäkt'!$AA$3:$AA$292,'Per län'!A23,'Kommunal fastighetsavgiftintäkt'!$F$3:$F$292)</f>
        <v>386703530.9104436</v>
      </c>
      <c r="G23" s="11">
        <f>SUMIF('Kommunal fastighetsavgiftintäkt'!$AA$3:$AA$292,'Per län'!A23,'Kommunal fastighetsavgiftintäkt'!$G$3:$G$292)</f>
        <v>414588621.9104436</v>
      </c>
      <c r="I23" s="24">
        <f t="shared" si="1"/>
        <v>0.12603324645433589</v>
      </c>
      <c r="J23" s="24">
        <f t="shared" si="2"/>
        <v>3.583352111547411E-2</v>
      </c>
      <c r="K23" s="24">
        <f t="shared" si="3"/>
        <v>6.1461386070458257E-3</v>
      </c>
      <c r="L23" s="24">
        <f t="shared" si="4"/>
        <v>7.210973981630886E-2</v>
      </c>
      <c r="N23" s="24">
        <f t="shared" si="5"/>
        <v>0.12603324645433589</v>
      </c>
      <c r="O23" s="24">
        <f t="shared" si="6"/>
        <v>0.16638298256788331</v>
      </c>
      <c r="P23" s="24">
        <f t="shared" si="7"/>
        <v>0.17355173404764512</v>
      </c>
      <c r="Q23" s="24">
        <f t="shared" si="8"/>
        <v>0.25817624425079866</v>
      </c>
    </row>
    <row r="24" spans="1:17" x14ac:dyDescent="0.2">
      <c r="B24" s="9" t="s">
        <v>402</v>
      </c>
      <c r="C24" s="14">
        <f>SUM(C3:C23)</f>
        <v>12059999999.999998</v>
      </c>
      <c r="D24" s="14">
        <f t="shared" ref="D24:G24" si="9">SUM(D3:D23)</f>
        <v>13576731121.999998</v>
      </c>
      <c r="E24" s="14">
        <f t="shared" si="9"/>
        <v>13907155457.999998</v>
      </c>
      <c r="F24" s="14">
        <f t="shared" si="9"/>
        <v>14199210189.999998</v>
      </c>
      <c r="G24" s="14">
        <f t="shared" si="9"/>
        <v>15247980912.999998</v>
      </c>
      <c r="I24" s="28">
        <f t="shared" ref="I24" si="10">D24/C24-1</f>
        <v>0.12576543300165843</v>
      </c>
      <c r="J24" s="28">
        <f t="shared" ref="J24" si="11">E24/D24-1</f>
        <v>2.4337547310233854E-2</v>
      </c>
      <c r="K24" s="28">
        <f t="shared" ref="K24" si="12">F24/E24-1</f>
        <v>2.1000321229025953E-2</v>
      </c>
      <c r="L24" s="28">
        <f t="shared" ref="L24" si="13">G24/F24-1</f>
        <v>7.3861201360242656E-2</v>
      </c>
      <c r="N24" s="28">
        <f t="shared" si="5"/>
        <v>0.12576543300165843</v>
      </c>
      <c r="O24" s="28">
        <f t="shared" si="6"/>
        <v>0.15316380248756212</v>
      </c>
      <c r="P24" s="28">
        <f t="shared" si="7"/>
        <v>0.17738061276948591</v>
      </c>
      <c r="Q24" s="51">
        <f t="shared" si="8"/>
        <v>0.26434335928689889</v>
      </c>
    </row>
    <row r="25" spans="1:17" x14ac:dyDescent="0.2">
      <c r="C25" s="11"/>
      <c r="D25" s="11"/>
      <c r="E25" s="11"/>
      <c r="F25" s="11"/>
      <c r="G25" s="11"/>
    </row>
    <row r="26" spans="1:17" x14ac:dyDescent="0.2">
      <c r="E26" s="50" t="s">
        <v>401</v>
      </c>
      <c r="I26" s="9" t="s">
        <v>399</v>
      </c>
      <c r="N26" s="9" t="s">
        <v>405</v>
      </c>
    </row>
    <row r="27" spans="1:17" x14ac:dyDescent="0.2">
      <c r="A27" s="8" t="s">
        <v>397</v>
      </c>
      <c r="B27" s="9" t="s">
        <v>398</v>
      </c>
      <c r="C27" s="9">
        <v>2008</v>
      </c>
      <c r="D27" s="9">
        <v>2009</v>
      </c>
      <c r="E27" s="9">
        <v>2010</v>
      </c>
      <c r="F27" s="9">
        <v>2011</v>
      </c>
      <c r="G27" s="9">
        <v>2012</v>
      </c>
      <c r="I27" s="9">
        <v>2009</v>
      </c>
      <c r="J27" s="9">
        <v>2010</v>
      </c>
      <c r="K27" s="9">
        <v>2011</v>
      </c>
      <c r="L27" s="9">
        <v>2012</v>
      </c>
      <c r="N27" s="9">
        <v>2009</v>
      </c>
      <c r="O27" s="9">
        <v>2010</v>
      </c>
      <c r="P27" s="9">
        <v>2011</v>
      </c>
      <c r="Q27" s="9">
        <v>2012</v>
      </c>
    </row>
    <row r="28" spans="1:17" x14ac:dyDescent="0.2">
      <c r="A28" s="7">
        <v>1</v>
      </c>
      <c r="B28" s="7" t="s">
        <v>376</v>
      </c>
      <c r="C28" s="11">
        <f>C3/(SUMIF('Antal invånare'!$AH$3:$AH$292,'Per län'!A28,'Antal invånare'!$C$3:$C$292))</f>
        <v>1314.518210546142</v>
      </c>
      <c r="D28" s="11">
        <f>D3/(SUMIF('Antal invånare'!$AH$3:$AH$292,'Per län'!A28,'Antal invånare'!$D$3:$D$292))</f>
        <v>1382.0232317325263</v>
      </c>
      <c r="E28" s="11">
        <f>E3/(SUMIF('Antal invånare'!$AH$3:$AH$292,'Per län'!A28,'Antal invånare'!$E$3:$E$292))</f>
        <v>1366.6116105718656</v>
      </c>
      <c r="F28" s="11">
        <f>F3/(SUMIF('Antal invånare'!$AH$3:$AH$292,'Per län'!A28,'Antal invånare'!$F$3:$F$292))</f>
        <v>1374.2844086991554</v>
      </c>
      <c r="G28" s="11">
        <f>G3/(SUMIF('Antal invånare'!$AH$3:$AH$292,'Per län'!A28,'Antal invånare'!$G$3:$G$292))</f>
        <v>1429.5916544166053</v>
      </c>
      <c r="I28" s="24">
        <f>D28/C28-1</f>
        <v>5.1353431732480859E-2</v>
      </c>
      <c r="J28" s="24">
        <f t="shared" ref="J28" si="14">E28/D28-1</f>
        <v>-1.115149210722044E-2</v>
      </c>
      <c r="K28" s="24">
        <f t="shared" ref="K28" si="15">F28/E28-1</f>
        <v>5.614468710740006E-3</v>
      </c>
      <c r="L28" s="24">
        <f>G28/F28-1</f>
        <v>4.0244395823278989E-2</v>
      </c>
      <c r="N28" s="24">
        <f>D28/C28-1</f>
        <v>5.1353431732480859E-2</v>
      </c>
      <c r="O28" s="24">
        <f>E28/C28-1</f>
        <v>3.9629272236616941E-2</v>
      </c>
      <c r="P28" s="24">
        <f>F28/C28-1</f>
        <v>4.5466238256358871E-2</v>
      </c>
      <c r="Q28" s="24">
        <f>G28/C28-1</f>
        <v>8.7540395368622459E-2</v>
      </c>
    </row>
    <row r="29" spans="1:17" x14ac:dyDescent="0.2">
      <c r="A29" s="7">
        <v>3</v>
      </c>
      <c r="B29" s="7" t="s">
        <v>377</v>
      </c>
      <c r="C29" s="11">
        <f>C4/(SUMIF('Antal invånare'!$AH$3:$AH$292,'Per län'!A29,'Antal invånare'!$C$3:$C$292))</f>
        <v>1314.518210546142</v>
      </c>
      <c r="D29" s="11">
        <f>D4/(SUMIF('Antal invånare'!$AH$3:$AH$292,'Per län'!A29,'Antal invånare'!$D$3:$D$292))</f>
        <v>1447.7681259858618</v>
      </c>
      <c r="E29" s="11">
        <f>E4/(SUMIF('Antal invånare'!$AH$3:$AH$292,'Per län'!A29,'Antal invånare'!$E$3:$E$292))</f>
        <v>1455.5337023461564</v>
      </c>
      <c r="F29" s="11">
        <f>F4/(SUMIF('Antal invånare'!$AH$3:$AH$292,'Per län'!A29,'Antal invånare'!$F$3:$F$292))</f>
        <v>1462.2355004993258</v>
      </c>
      <c r="G29" s="11">
        <f>G4/(SUMIF('Antal invånare'!$AH$3:$AH$292,'Per län'!A29,'Antal invånare'!$G$3:$G$292))</f>
        <v>1560.3172826342534</v>
      </c>
      <c r="I29" s="24">
        <f t="shared" ref="I29:I49" si="16">D29/C29-1</f>
        <v>0.1013678733171437</v>
      </c>
      <c r="J29" s="24">
        <f t="shared" ref="J29:J49" si="17">E29/D29-1</f>
        <v>5.3638260305022278E-3</v>
      </c>
      <c r="K29" s="24">
        <f t="shared" ref="K29:K49" si="18">F29/E29-1</f>
        <v>4.6043579357639697E-3</v>
      </c>
      <c r="L29" s="24">
        <f t="shared" ref="L29:L49" si="19">G29/F29-1</f>
        <v>6.7076597512120584E-2</v>
      </c>
      <c r="N29" s="24">
        <f t="shared" ref="N29:N49" si="20">D29/C29-1</f>
        <v>0.1013678733171437</v>
      </c>
      <c r="O29" s="24">
        <f t="shared" ref="O29:O49" si="21">E29/C29-1</f>
        <v>0.10727541898520121</v>
      </c>
      <c r="P29" s="24">
        <f t="shared" ref="P29:P49" si="22">F29/C29-1</f>
        <v>0.11237371134768215</v>
      </c>
      <c r="Q29" s="24">
        <f t="shared" ref="Q29:Q49" si="23">G29/C29-1</f>
        <v>0.18698795506681454</v>
      </c>
    </row>
    <row r="30" spans="1:17" x14ac:dyDescent="0.2">
      <c r="A30" s="7">
        <v>4</v>
      </c>
      <c r="B30" s="7" t="s">
        <v>378</v>
      </c>
      <c r="C30" s="11">
        <f>C5/(SUMIF('Antal invånare'!$AH$3:$AH$292,'Per län'!A30,'Antal invånare'!$C$3:$C$292))</f>
        <v>1314.518210546142</v>
      </c>
      <c r="D30" s="11">
        <f>D5/(SUMIF('Antal invånare'!$AH$3:$AH$292,'Per län'!A30,'Antal invånare'!$D$3:$D$292))</f>
        <v>1490.1837574045521</v>
      </c>
      <c r="E30" s="11">
        <f>E5/(SUMIF('Antal invånare'!$AH$3:$AH$292,'Per län'!A30,'Antal invånare'!$E$3:$E$292))</f>
        <v>1538.130210523912</v>
      </c>
      <c r="F30" s="11">
        <f>F5/(SUMIF('Antal invånare'!$AH$3:$AH$292,'Per län'!A30,'Antal invånare'!$F$3:$F$292))</f>
        <v>1552.1114964053231</v>
      </c>
      <c r="G30" s="11">
        <f>G5/(SUMIF('Antal invånare'!$AH$3:$AH$292,'Per län'!A30,'Antal invånare'!$G$3:$G$292))</f>
        <v>1660.3284963005331</v>
      </c>
      <c r="I30" s="24">
        <f t="shared" si="16"/>
        <v>0.13363492833273605</v>
      </c>
      <c r="J30" s="24">
        <f t="shared" si="17"/>
        <v>3.2174859564211067E-2</v>
      </c>
      <c r="K30" s="24">
        <f t="shared" si="18"/>
        <v>9.0897934295490757E-3</v>
      </c>
      <c r="L30" s="24">
        <f t="shared" si="19"/>
        <v>6.9722439493451027E-2</v>
      </c>
      <c r="N30" s="24">
        <f t="shared" si="20"/>
        <v>0.13363492833273605</v>
      </c>
      <c r="O30" s="24">
        <f t="shared" si="21"/>
        <v>0.17010947294892631</v>
      </c>
      <c r="P30" s="24">
        <f t="shared" si="22"/>
        <v>0.18074552634799068</v>
      </c>
      <c r="Q30" s="24">
        <f t="shared" si="23"/>
        <v>0.26306998486595146</v>
      </c>
    </row>
    <row r="31" spans="1:17" x14ac:dyDescent="0.2">
      <c r="A31" s="7">
        <v>5</v>
      </c>
      <c r="B31" s="7" t="s">
        <v>379</v>
      </c>
      <c r="C31" s="11">
        <f>C6/(SUMIF('Antal invånare'!$AH$3:$AH$292,'Per län'!A31,'Antal invånare'!$C$3:$C$292))</f>
        <v>1314.518210546142</v>
      </c>
      <c r="D31" s="11">
        <f>D6/(SUMIF('Antal invånare'!$AH$3:$AH$292,'Per län'!A31,'Antal invånare'!$D$3:$D$292))</f>
        <v>1497.0022231844825</v>
      </c>
      <c r="E31" s="11">
        <f>E6/(SUMIF('Antal invånare'!$AH$3:$AH$292,'Per län'!A31,'Antal invånare'!$E$3:$E$292))</f>
        <v>1528.2618394538101</v>
      </c>
      <c r="F31" s="11">
        <f>F6/(SUMIF('Antal invånare'!$AH$3:$AH$292,'Per län'!A31,'Antal invånare'!$F$3:$F$292))</f>
        <v>1552.4288903064305</v>
      </c>
      <c r="G31" s="11">
        <f>G6/(SUMIF('Antal invånare'!$AH$3:$AH$292,'Per län'!A31,'Antal invånare'!$G$3:$G$292))</f>
        <v>1639.5187552889306</v>
      </c>
      <c r="I31" s="24">
        <f t="shared" si="16"/>
        <v>0.13882197384129369</v>
      </c>
      <c r="J31" s="24">
        <f t="shared" si="17"/>
        <v>2.0881476183001846E-2</v>
      </c>
      <c r="K31" s="24">
        <f t="shared" si="18"/>
        <v>1.5813422954575218E-2</v>
      </c>
      <c r="L31" s="24">
        <f t="shared" si="19"/>
        <v>5.6099100916183975E-2</v>
      </c>
      <c r="N31" s="24">
        <f t="shared" si="20"/>
        <v>0.13882197384129369</v>
      </c>
      <c r="O31" s="24">
        <f t="shared" si="21"/>
        <v>0.16260225776473969</v>
      </c>
      <c r="P31" s="24">
        <f t="shared" si="22"/>
        <v>0.18098697899471783</v>
      </c>
      <c r="Q31" s="24">
        <f t="shared" si="23"/>
        <v>0.24723928671004169</v>
      </c>
    </row>
    <row r="32" spans="1:17" x14ac:dyDescent="0.2">
      <c r="A32" s="7">
        <v>6</v>
      </c>
      <c r="B32" s="7" t="s">
        <v>380</v>
      </c>
      <c r="C32" s="11">
        <f>C7/(SUMIF('Antal invånare'!$AH$3:$AH$292,'Per län'!A32,'Antal invånare'!$C$3:$C$292))</f>
        <v>1314.518210546142</v>
      </c>
      <c r="D32" s="11">
        <f>D7/(SUMIF('Antal invånare'!$AH$3:$AH$292,'Per län'!A32,'Antal invånare'!$D$3:$D$292))</f>
        <v>1477.6957963918014</v>
      </c>
      <c r="E32" s="11">
        <f>E7/(SUMIF('Antal invånare'!$AH$3:$AH$292,'Per län'!A32,'Antal invånare'!$E$3:$E$292))</f>
        <v>1512.8173872915645</v>
      </c>
      <c r="F32" s="11">
        <f>F7/(SUMIF('Antal invånare'!$AH$3:$AH$292,'Per län'!A32,'Antal invånare'!$F$3:$F$292))</f>
        <v>1541.6426633302669</v>
      </c>
      <c r="G32" s="11">
        <f>G7/(SUMIF('Antal invånare'!$AH$3:$AH$292,'Per län'!A32,'Antal invånare'!$G$3:$G$292))</f>
        <v>1651.3563160199624</v>
      </c>
      <c r="I32" s="24">
        <f t="shared" si="16"/>
        <v>0.1241348994152498</v>
      </c>
      <c r="J32" s="24">
        <f t="shared" si="17"/>
        <v>2.3767808628489151E-2</v>
      </c>
      <c r="K32" s="24">
        <f t="shared" si="18"/>
        <v>1.9054035391746105E-2</v>
      </c>
      <c r="L32" s="24">
        <f t="shared" si="19"/>
        <v>7.1166720602225286E-2</v>
      </c>
      <c r="N32" s="24">
        <f t="shared" si="20"/>
        <v>0.1241348994152498</v>
      </c>
      <c r="O32" s="24">
        <f t="shared" si="21"/>
        <v>0.15085312257715722</v>
      </c>
      <c r="P32" s="24">
        <f t="shared" si="22"/>
        <v>0.172781518705444</v>
      </c>
      <c r="Q32" s="24">
        <f t="shared" si="23"/>
        <v>0.25624453337460773</v>
      </c>
    </row>
    <row r="33" spans="1:17" x14ac:dyDescent="0.2">
      <c r="A33" s="7">
        <v>7</v>
      </c>
      <c r="B33" s="7" t="s">
        <v>381</v>
      </c>
      <c r="C33" s="11">
        <f>C8/(SUMIF('Antal invånare'!$AH$3:$AH$292,'Per län'!A33,'Antal invånare'!$C$3:$C$292))</f>
        <v>1314.5182105461422</v>
      </c>
      <c r="D33" s="11">
        <f>D8/(SUMIF('Antal invånare'!$AH$3:$AH$292,'Per län'!A33,'Antal invånare'!$D$3:$D$292))</f>
        <v>1520.6458198998268</v>
      </c>
      <c r="E33" s="11">
        <f>E8/(SUMIF('Antal invånare'!$AH$3:$AH$292,'Per län'!A33,'Antal invånare'!$E$3:$E$292))</f>
        <v>1544.5744723391158</v>
      </c>
      <c r="F33" s="11">
        <f>F8/(SUMIF('Antal invånare'!$AH$3:$AH$292,'Per län'!A33,'Antal invånare'!$F$3:$F$292))</f>
        <v>1573.8186943651979</v>
      </c>
      <c r="G33" s="11">
        <f>G8/(SUMIF('Antal invånare'!$AH$3:$AH$292,'Per län'!A33,'Antal invånare'!$G$3:$G$292))</f>
        <v>1674.2157407203879</v>
      </c>
      <c r="I33" s="24">
        <f t="shared" si="16"/>
        <v>0.15680848519249113</v>
      </c>
      <c r="J33" s="24">
        <f t="shared" si="17"/>
        <v>1.5735848628357862E-2</v>
      </c>
      <c r="K33" s="24">
        <f t="shared" si="18"/>
        <v>1.8933513760456266E-2</v>
      </c>
      <c r="L33" s="24">
        <f t="shared" si="19"/>
        <v>6.3792002671365644E-2</v>
      </c>
      <c r="N33" s="24">
        <f t="shared" si="20"/>
        <v>0.15680848519249113</v>
      </c>
      <c r="O33" s="24">
        <f t="shared" si="21"/>
        <v>0.1750118484074803</v>
      </c>
      <c r="P33" s="24">
        <f t="shared" si="22"/>
        <v>0.19725895140800231</v>
      </c>
      <c r="Q33" s="24">
        <f t="shared" si="23"/>
        <v>0.27363449763453818</v>
      </c>
    </row>
    <row r="34" spans="1:17" x14ac:dyDescent="0.2">
      <c r="A34" s="7">
        <v>8</v>
      </c>
      <c r="B34" s="7" t="s">
        <v>382</v>
      </c>
      <c r="C34" s="11">
        <f>C9/(SUMIF('Antal invånare'!$AH$3:$AH$292,'Per län'!A34,'Antal invånare'!$C$3:$C$292))</f>
        <v>1314.5182105461417</v>
      </c>
      <c r="D34" s="11">
        <f>D9/(SUMIF('Antal invånare'!$AH$3:$AH$292,'Per län'!A34,'Antal invånare'!$D$3:$D$292))</f>
        <v>1543.8964282013137</v>
      </c>
      <c r="E34" s="11">
        <f>E9/(SUMIF('Antal invånare'!$AH$3:$AH$292,'Per län'!A34,'Antal invånare'!$E$3:$E$292))</f>
        <v>1585.3454859963483</v>
      </c>
      <c r="F34" s="11">
        <f>F9/(SUMIF('Antal invånare'!$AH$3:$AH$292,'Per län'!A34,'Antal invånare'!$F$3:$F$292))</f>
        <v>1607.6469065417446</v>
      </c>
      <c r="G34" s="11">
        <f>G9/(SUMIF('Antal invånare'!$AH$3:$AH$292,'Per län'!A34,'Antal invånare'!$G$3:$G$292))</f>
        <v>1821.3359907100703</v>
      </c>
      <c r="I34" s="24">
        <f t="shared" si="16"/>
        <v>0.17449603650593204</v>
      </c>
      <c r="J34" s="24">
        <f t="shared" si="17"/>
        <v>2.6847045590567165E-2</v>
      </c>
      <c r="K34" s="24">
        <f t="shared" si="18"/>
        <v>1.40672306083367E-2</v>
      </c>
      <c r="L34" s="24">
        <f t="shared" si="19"/>
        <v>0.13292040889003331</v>
      </c>
      <c r="N34" s="24">
        <f t="shared" si="20"/>
        <v>0.17449603650593204</v>
      </c>
      <c r="O34" s="24">
        <f t="shared" si="21"/>
        <v>0.20602778514394737</v>
      </c>
      <c r="P34" s="24">
        <f t="shared" si="22"/>
        <v>0.22299325611762866</v>
      </c>
      <c r="Q34" s="24">
        <f t="shared" si="23"/>
        <v>0.38555401979053716</v>
      </c>
    </row>
    <row r="35" spans="1:17" x14ac:dyDescent="0.2">
      <c r="A35" s="7">
        <v>9</v>
      </c>
      <c r="B35" s="7" t="s">
        <v>383</v>
      </c>
      <c r="C35" s="11">
        <f>C10/(SUMIF('Antal invånare'!$AH$3:$AH$292,'Per län'!A35,'Antal invånare'!$C$3:$C$292))</f>
        <v>1314.518210546142</v>
      </c>
      <c r="D35" s="11">
        <f>D10/(SUMIF('Antal invånare'!$AH$3:$AH$292,'Per län'!A35,'Antal invånare'!$D$3:$D$292))</f>
        <v>1596.7690031032448</v>
      </c>
      <c r="E35" s="11">
        <f>E10/(SUMIF('Antal invånare'!$AH$3:$AH$292,'Per län'!A35,'Antal invånare'!$E$3:$E$292))</f>
        <v>1651.8926944372586</v>
      </c>
      <c r="F35" s="11">
        <f>F10/(SUMIF('Antal invånare'!$AH$3:$AH$292,'Per län'!A35,'Antal invånare'!$F$3:$F$292))</f>
        <v>1703.6827469030577</v>
      </c>
      <c r="G35" s="11">
        <f>G10/(SUMIF('Antal invånare'!$AH$3:$AH$292,'Per län'!A35,'Antal invånare'!$G$3:$G$292))</f>
        <v>1945.9097703511816</v>
      </c>
      <c r="I35" s="24">
        <f t="shared" si="16"/>
        <v>0.21471805433553959</v>
      </c>
      <c r="J35" s="24">
        <f t="shared" si="17"/>
        <v>3.4522019920779634E-2</v>
      </c>
      <c r="K35" s="24">
        <f t="shared" si="18"/>
        <v>3.135194715746481E-2</v>
      </c>
      <c r="L35" s="24">
        <f t="shared" si="19"/>
        <v>0.14217848005354417</v>
      </c>
      <c r="N35" s="24">
        <f t="shared" si="20"/>
        <v>0.21471805433553959</v>
      </c>
      <c r="O35" s="24">
        <f t="shared" si="21"/>
        <v>0.25665257520544182</v>
      </c>
      <c r="P35" s="24">
        <f t="shared" si="22"/>
        <v>0.29605108033857497</v>
      </c>
      <c r="Q35" s="24">
        <f t="shared" si="23"/>
        <v>0.48032165301286756</v>
      </c>
    </row>
    <row r="36" spans="1:17" x14ac:dyDescent="0.2">
      <c r="A36" s="7">
        <v>10</v>
      </c>
      <c r="B36" s="7" t="s">
        <v>384</v>
      </c>
      <c r="C36" s="11">
        <f>C11/(SUMIF('Antal invånare'!$AH$3:$AH$292,'Per län'!A36,'Antal invånare'!$C$3:$C$292))</f>
        <v>1314.518210546142</v>
      </c>
      <c r="D36" s="11">
        <f>D11/(SUMIF('Antal invånare'!$AH$3:$AH$292,'Per län'!A36,'Antal invånare'!$D$3:$D$292))</f>
        <v>1550.5400060133511</v>
      </c>
      <c r="E36" s="11">
        <f>E11/(SUMIF('Antal invånare'!$AH$3:$AH$292,'Per län'!A36,'Antal invånare'!$E$3:$E$292))</f>
        <v>1593.2525268545874</v>
      </c>
      <c r="F36" s="11">
        <f>F11/(SUMIF('Antal invånare'!$AH$3:$AH$292,'Per län'!A36,'Antal invånare'!$F$3:$F$292))</f>
        <v>1615.3442925266422</v>
      </c>
      <c r="G36" s="11">
        <f>G11/(SUMIF('Antal invånare'!$AH$3:$AH$292,'Per län'!A36,'Antal invånare'!$G$3:$G$292))</f>
        <v>1766.7339888364102</v>
      </c>
      <c r="I36" s="24">
        <f t="shared" si="16"/>
        <v>0.17955003861768426</v>
      </c>
      <c r="J36" s="24">
        <f t="shared" si="17"/>
        <v>2.7546867978631484E-2</v>
      </c>
      <c r="K36" s="24">
        <f t="shared" si="18"/>
        <v>1.386582810928827E-2</v>
      </c>
      <c r="L36" s="24">
        <f t="shared" si="19"/>
        <v>9.3719770460185758E-2</v>
      </c>
      <c r="N36" s="24">
        <f t="shared" si="20"/>
        <v>0.17955003861768426</v>
      </c>
      <c r="O36" s="24">
        <f t="shared" si="21"/>
        <v>0.21204294780567534</v>
      </c>
      <c r="P36" s="24">
        <f t="shared" si="22"/>
        <v>0.22884892698102388</v>
      </c>
      <c r="Q36" s="24">
        <f t="shared" si="23"/>
        <v>0.34401636634793098</v>
      </c>
    </row>
    <row r="37" spans="1:17" x14ac:dyDescent="0.2">
      <c r="A37" s="7">
        <v>12</v>
      </c>
      <c r="B37" s="7" t="s">
        <v>385</v>
      </c>
      <c r="C37" s="11">
        <f>C12/(SUMIF('Antal invånare'!$AH$3:$AH$292,'Per län'!A37,'Antal invånare'!$C$3:$C$292))</f>
        <v>1314.5182105461422</v>
      </c>
      <c r="D37" s="11">
        <f>D12/(SUMIF('Antal invånare'!$AH$3:$AH$292,'Per län'!A37,'Antal invånare'!$D$3:$D$292))</f>
        <v>1466.5499501422555</v>
      </c>
      <c r="E37" s="11">
        <f>E12/(SUMIF('Antal invånare'!$AH$3:$AH$292,'Per län'!A37,'Antal invånare'!$E$3:$E$292))</f>
        <v>1468.9331760538703</v>
      </c>
      <c r="F37" s="11">
        <f>F12/(SUMIF('Antal invånare'!$AH$3:$AH$292,'Per län'!A37,'Antal invånare'!$F$3:$F$292))</f>
        <v>1488.851806791469</v>
      </c>
      <c r="G37" s="11">
        <f>G12/(SUMIF('Antal invånare'!$AH$3:$AH$292,'Per län'!A37,'Antal invånare'!$G$3:$G$292))</f>
        <v>1590.0325757059113</v>
      </c>
      <c r="I37" s="24">
        <f t="shared" si="16"/>
        <v>0.11565586416102125</v>
      </c>
      <c r="J37" s="24">
        <f t="shared" si="17"/>
        <v>1.625056078985665E-3</v>
      </c>
      <c r="K37" s="24">
        <f t="shared" si="18"/>
        <v>1.3559929792795522E-2</v>
      </c>
      <c r="L37" s="24">
        <f t="shared" si="19"/>
        <v>6.7958925430255279E-2</v>
      </c>
      <c r="N37" s="24">
        <f t="shared" si="20"/>
        <v>0.11565586416102125</v>
      </c>
      <c r="O37" s="24">
        <f t="shared" si="21"/>
        <v>0.11746886750513208</v>
      </c>
      <c r="P37" s="24">
        <f t="shared" si="22"/>
        <v>0.13262166689413646</v>
      </c>
      <c r="Q37" s="24">
        <f t="shared" si="23"/>
        <v>0.20959341829528655</v>
      </c>
    </row>
    <row r="38" spans="1:17" x14ac:dyDescent="0.2">
      <c r="A38" s="7">
        <v>13</v>
      </c>
      <c r="B38" s="7" t="s">
        <v>386</v>
      </c>
      <c r="C38" s="11">
        <f>C13/(SUMIF('Antal invånare'!$AH$3:$AH$292,'Per län'!A38,'Antal invånare'!$C$3:$C$292))</f>
        <v>1314.518210546142</v>
      </c>
      <c r="D38" s="11">
        <f>D13/(SUMIF('Antal invånare'!$AH$3:$AH$292,'Per län'!A38,'Antal invånare'!$D$3:$D$292))</f>
        <v>1519.5214396593562</v>
      </c>
      <c r="E38" s="11">
        <f>E13/(SUMIF('Antal invånare'!$AH$3:$AH$292,'Per län'!A38,'Antal invånare'!$E$3:$E$292))</f>
        <v>1571.2456266303366</v>
      </c>
      <c r="F38" s="11">
        <f>F13/(SUMIF('Antal invånare'!$AH$3:$AH$292,'Per län'!A38,'Antal invånare'!$F$3:$F$292))</f>
        <v>1599.4856894228328</v>
      </c>
      <c r="G38" s="11">
        <f>G13/(SUMIF('Antal invånare'!$AH$3:$AH$292,'Per län'!A38,'Antal invånare'!$G$3:$G$292))</f>
        <v>1750.9381556837891</v>
      </c>
      <c r="I38" s="24">
        <f t="shared" si="16"/>
        <v>0.1559531297995802</v>
      </c>
      <c r="J38" s="24">
        <f t="shared" si="17"/>
        <v>3.4039787541645827E-2</v>
      </c>
      <c r="K38" s="24">
        <f t="shared" si="18"/>
        <v>1.7973041460779937E-2</v>
      </c>
      <c r="L38" s="24">
        <f t="shared" si="19"/>
        <v>9.4688228386467843E-2</v>
      </c>
      <c r="N38" s="24">
        <f t="shared" si="20"/>
        <v>0.1559531297995802</v>
      </c>
      <c r="O38" s="24">
        <f t="shared" si="21"/>
        <v>0.19530152874605844</v>
      </c>
      <c r="P38" s="24">
        <f t="shared" si="22"/>
        <v>0.21678473268034493</v>
      </c>
      <c r="Q38" s="24">
        <f t="shared" si="23"/>
        <v>0.33199992334554884</v>
      </c>
    </row>
    <row r="39" spans="1:17" x14ac:dyDescent="0.2">
      <c r="A39" s="7">
        <v>14</v>
      </c>
      <c r="B39" s="7" t="s">
        <v>387</v>
      </c>
      <c r="C39" s="11">
        <f>C14/(SUMIF('Antal invånare'!$AH$3:$AH$292,'Per län'!A39,'Antal invånare'!$C$3:$C$292))</f>
        <v>1314.518210546142</v>
      </c>
      <c r="D39" s="11">
        <f>D14/(SUMIF('Antal invånare'!$AH$3:$AH$292,'Per län'!A39,'Antal invånare'!$D$3:$D$292))</f>
        <v>1474.3916296253387</v>
      </c>
      <c r="E39" s="11">
        <f>E14/(SUMIF('Antal invånare'!$AH$3:$AH$292,'Per län'!A39,'Antal invånare'!$E$3:$E$292))</f>
        <v>1493.9147799395507</v>
      </c>
      <c r="F39" s="11">
        <f>F14/(SUMIF('Antal invånare'!$AH$3:$AH$292,'Per län'!A39,'Antal invånare'!$F$3:$F$292))</f>
        <v>1519.9904534624875</v>
      </c>
      <c r="G39" s="11">
        <f>G14/(SUMIF('Antal invånare'!$AH$3:$AH$292,'Per län'!A39,'Antal invånare'!$G$3:$G$292))</f>
        <v>1607.8370098176936</v>
      </c>
      <c r="I39" s="24">
        <f t="shared" si="16"/>
        <v>0.12162130413756245</v>
      </c>
      <c r="J39" s="24">
        <f t="shared" si="17"/>
        <v>1.3241495625672339E-2</v>
      </c>
      <c r="K39" s="24">
        <f t="shared" si="18"/>
        <v>1.7454592372392108E-2</v>
      </c>
      <c r="L39" s="24">
        <f t="shared" si="19"/>
        <v>5.7794150058702476E-2</v>
      </c>
      <c r="N39" s="24">
        <f t="shared" si="20"/>
        <v>0.12162130413756245</v>
      </c>
      <c r="O39" s="24">
        <f t="shared" si="21"/>
        <v>0.13647324772996106</v>
      </c>
      <c r="P39" s="24">
        <f t="shared" si="22"/>
        <v>0.1563099250112161</v>
      </c>
      <c r="Q39" s="24">
        <f t="shared" si="23"/>
        <v>0.2231378743316812</v>
      </c>
    </row>
    <row r="40" spans="1:17" x14ac:dyDescent="0.2">
      <c r="A40" s="7">
        <v>17</v>
      </c>
      <c r="B40" s="7" t="s">
        <v>388</v>
      </c>
      <c r="C40" s="11">
        <f>C15/(SUMIF('Antal invånare'!$AH$3:$AH$292,'Per län'!A40,'Antal invånare'!$C$3:$C$292))</f>
        <v>1314.5182105461417</v>
      </c>
      <c r="D40" s="11">
        <f>D15/(SUMIF('Antal invånare'!$AH$3:$AH$292,'Per län'!A40,'Antal invånare'!$D$3:$D$292))</f>
        <v>1516.4863894849802</v>
      </c>
      <c r="E40" s="11">
        <f>E15/(SUMIF('Antal invånare'!$AH$3:$AH$292,'Per län'!A40,'Antal invånare'!$E$3:$E$292))</f>
        <v>1579.2981984863966</v>
      </c>
      <c r="F40" s="11">
        <f>F15/(SUMIF('Antal invånare'!$AH$3:$AH$292,'Per län'!A40,'Antal invånare'!$F$3:$F$292))</f>
        <v>1605.1953582488579</v>
      </c>
      <c r="G40" s="11">
        <f>G15/(SUMIF('Antal invånare'!$AH$3:$AH$292,'Per län'!A40,'Antal invånare'!$G$3:$G$292))</f>
        <v>1722.7270971374755</v>
      </c>
      <c r="I40" s="24">
        <f t="shared" si="16"/>
        <v>0.15364426093034256</v>
      </c>
      <c r="J40" s="24">
        <f t="shared" si="17"/>
        <v>4.1419302828525906E-2</v>
      </c>
      <c r="K40" s="24">
        <f t="shared" si="18"/>
        <v>1.639789102987721E-2</v>
      </c>
      <c r="L40" s="24">
        <f t="shared" si="19"/>
        <v>7.3219585569220369E-2</v>
      </c>
      <c r="N40" s="24">
        <f t="shared" si="20"/>
        <v>0.15364426093034256</v>
      </c>
      <c r="O40" s="24">
        <f t="shared" si="21"/>
        <v>0.20142740193020758</v>
      </c>
      <c r="P40" s="24">
        <f t="shared" si="22"/>
        <v>0.22112827754736752</v>
      </c>
      <c r="Q40" s="24">
        <f t="shared" si="23"/>
        <v>0.31053878395624168</v>
      </c>
    </row>
    <row r="41" spans="1:17" x14ac:dyDescent="0.2">
      <c r="A41" s="7">
        <v>18</v>
      </c>
      <c r="B41" s="7" t="s">
        <v>389</v>
      </c>
      <c r="C41" s="11">
        <f>C16/(SUMIF('Antal invånare'!$AH$3:$AH$292,'Per län'!A41,'Antal invånare'!$C$3:$C$292))</f>
        <v>1314.5182105461422</v>
      </c>
      <c r="D41" s="11">
        <f>D16/(SUMIF('Antal invånare'!$AH$3:$AH$292,'Per län'!A41,'Antal invånare'!$D$3:$D$292))</f>
        <v>1469.4337203299419</v>
      </c>
      <c r="E41" s="11">
        <f>E16/(SUMIF('Antal invånare'!$AH$3:$AH$292,'Per län'!A41,'Antal invånare'!$E$3:$E$292))</f>
        <v>1498.0013952025508</v>
      </c>
      <c r="F41" s="11">
        <f>F16/(SUMIF('Antal invånare'!$AH$3:$AH$292,'Per län'!A41,'Antal invånare'!$F$3:$F$292))</f>
        <v>1513.1997126773449</v>
      </c>
      <c r="G41" s="11">
        <f>G16/(SUMIF('Antal invånare'!$AH$3:$AH$292,'Per län'!A41,'Antal invånare'!$G$3:$G$292))</f>
        <v>1603.5109099604529</v>
      </c>
      <c r="I41" s="24">
        <f t="shared" si="16"/>
        <v>0.11784964905083894</v>
      </c>
      <c r="J41" s="24">
        <f t="shared" si="17"/>
        <v>1.9441281683800105E-2</v>
      </c>
      <c r="K41" s="24">
        <f t="shared" si="18"/>
        <v>1.0145729852767627E-2</v>
      </c>
      <c r="L41" s="24">
        <f t="shared" si="19"/>
        <v>5.9682272291287974E-2</v>
      </c>
      <c r="N41" s="24">
        <f t="shared" si="20"/>
        <v>0.11784964905083894</v>
      </c>
      <c r="O41" s="24">
        <f t="shared" si="21"/>
        <v>0.13958207895817365</v>
      </c>
      <c r="P41" s="24">
        <f t="shared" si="22"/>
        <v>0.15114397087633846</v>
      </c>
      <c r="Q41" s="24">
        <f t="shared" si="23"/>
        <v>0.21984685879265453</v>
      </c>
    </row>
    <row r="42" spans="1:17" x14ac:dyDescent="0.2">
      <c r="A42" s="7">
        <v>19</v>
      </c>
      <c r="B42" s="7" t="s">
        <v>390</v>
      </c>
      <c r="C42" s="11">
        <f>C17/(SUMIF('Antal invånare'!$AH$3:$AH$292,'Per län'!A42,'Antal invånare'!$C$3:$C$292))</f>
        <v>1314.518210546142</v>
      </c>
      <c r="D42" s="11">
        <f>D17/(SUMIF('Antal invånare'!$AH$3:$AH$292,'Per län'!A42,'Antal invånare'!$D$3:$D$292))</f>
        <v>1478.1299209272795</v>
      </c>
      <c r="E42" s="11">
        <f>E17/(SUMIF('Antal invånare'!$AH$3:$AH$292,'Per län'!A42,'Antal invånare'!$E$3:$E$292))</f>
        <v>1508.0371474471362</v>
      </c>
      <c r="F42" s="11">
        <f>F17/(SUMIF('Antal invånare'!$AH$3:$AH$292,'Per län'!A42,'Antal invånare'!$F$3:$F$292))</f>
        <v>1522.9069787792891</v>
      </c>
      <c r="G42" s="11">
        <f>G17/(SUMIF('Antal invånare'!$AH$3:$AH$292,'Per län'!A42,'Antal invånare'!$G$3:$G$292))</f>
        <v>1592.449267258417</v>
      </c>
      <c r="I42" s="24">
        <f t="shared" si="16"/>
        <v>0.12446515314014706</v>
      </c>
      <c r="J42" s="24">
        <f t="shared" si="17"/>
        <v>2.0233151427646368E-2</v>
      </c>
      <c r="K42" s="24">
        <f t="shared" si="18"/>
        <v>9.8603879601542044E-3</v>
      </c>
      <c r="L42" s="24">
        <f t="shared" si="19"/>
        <v>4.5664173484102566E-2</v>
      </c>
      <c r="N42" s="24">
        <f t="shared" si="20"/>
        <v>0.12446515314014706</v>
      </c>
      <c r="O42" s="24">
        <f t="shared" si="21"/>
        <v>0.14721662685874315</v>
      </c>
      <c r="P42" s="24">
        <f t="shared" si="22"/>
        <v>0.15852862787390976</v>
      </c>
      <c r="Q42" s="24">
        <f t="shared" si="23"/>
        <v>0.21143188012344316</v>
      </c>
    </row>
    <row r="43" spans="1:17" x14ac:dyDescent="0.2">
      <c r="A43" s="7">
        <v>20</v>
      </c>
      <c r="B43" s="7" t="s">
        <v>391</v>
      </c>
      <c r="C43" s="11">
        <f>C18/(SUMIF('Antal invånare'!$AH$3:$AH$292,'Per län'!A43,'Antal invånare'!$C$3:$C$292))</f>
        <v>1314.518210546142</v>
      </c>
      <c r="D43" s="11">
        <f>D18/(SUMIF('Antal invånare'!$AH$3:$AH$292,'Per län'!A43,'Antal invånare'!$D$3:$D$292))</f>
        <v>1568.2142619660963</v>
      </c>
      <c r="E43" s="11">
        <f>E18/(SUMIF('Antal invånare'!$AH$3:$AH$292,'Per län'!A43,'Antal invånare'!$E$3:$E$292))</f>
        <v>1657.0422406613623</v>
      </c>
      <c r="F43" s="11">
        <f>F18/(SUMIF('Antal invånare'!$AH$3:$AH$292,'Per län'!A43,'Antal invånare'!$F$3:$F$292))</f>
        <v>1688.9631519295901</v>
      </c>
      <c r="G43" s="11">
        <f>G18/(SUMIF('Antal invånare'!$AH$3:$AH$292,'Per län'!A43,'Antal invånare'!$G$3:$G$292))</f>
        <v>1906.2379646312668</v>
      </c>
      <c r="I43" s="24">
        <f t="shared" si="16"/>
        <v>0.1929954635733433</v>
      </c>
      <c r="J43" s="24">
        <f t="shared" si="17"/>
        <v>5.6642756573263675E-2</v>
      </c>
      <c r="K43" s="24">
        <f t="shared" si="18"/>
        <v>1.9263788505166524E-2</v>
      </c>
      <c r="L43" s="24">
        <f t="shared" si="19"/>
        <v>0.12864390348211363</v>
      </c>
      <c r="N43" s="24">
        <f t="shared" si="20"/>
        <v>0.1929954635733433</v>
      </c>
      <c r="O43" s="24">
        <f t="shared" si="21"/>
        <v>0.26057001520953604</v>
      </c>
      <c r="P43" s="24">
        <f t="shared" si="22"/>
        <v>0.28485336937848715</v>
      </c>
      <c r="Q43" s="24">
        <f t="shared" si="23"/>
        <v>0.45014192221748184</v>
      </c>
    </row>
    <row r="44" spans="1:17" x14ac:dyDescent="0.2">
      <c r="A44" s="7">
        <v>21</v>
      </c>
      <c r="B44" s="7" t="s">
        <v>392</v>
      </c>
      <c r="C44" s="11">
        <f>C19/(SUMIF('Antal invånare'!$AH$3:$AH$292,'Per län'!A44,'Antal invånare'!$C$3:$C$292))</f>
        <v>1314.518210546142</v>
      </c>
      <c r="D44" s="11">
        <f>D19/(SUMIF('Antal invånare'!$AH$3:$AH$292,'Per län'!A44,'Antal invånare'!$D$3:$D$292))</f>
        <v>1529.7144320055991</v>
      </c>
      <c r="E44" s="11">
        <f>E19/(SUMIF('Antal invånare'!$AH$3:$AH$292,'Per län'!A44,'Antal invånare'!$E$3:$E$292))</f>
        <v>1600.441747399778</v>
      </c>
      <c r="F44" s="11">
        <f>F19/(SUMIF('Antal invånare'!$AH$3:$AH$292,'Per län'!A44,'Antal invånare'!$F$3:$F$292))</f>
        <v>1617.1544899297628</v>
      </c>
      <c r="G44" s="11">
        <f>G19/(SUMIF('Antal invånare'!$AH$3:$AH$292,'Per län'!A44,'Antal invånare'!$G$3:$G$292))</f>
        <v>1744.3257794625038</v>
      </c>
      <c r="I44" s="24">
        <f t="shared" si="16"/>
        <v>0.16370729574758025</v>
      </c>
      <c r="J44" s="24">
        <f t="shared" si="17"/>
        <v>4.6235633209950722E-2</v>
      </c>
      <c r="K44" s="24">
        <f t="shared" si="18"/>
        <v>1.0442580966872228E-2</v>
      </c>
      <c r="L44" s="24">
        <f t="shared" si="19"/>
        <v>7.8638924310975522E-2</v>
      </c>
      <c r="N44" s="24">
        <f t="shared" si="20"/>
        <v>0.16370729574758025</v>
      </c>
      <c r="O44" s="24">
        <f t="shared" si="21"/>
        <v>0.21751203943750896</v>
      </c>
      <c r="P44" s="24">
        <f t="shared" si="22"/>
        <v>0.2302260074874769</v>
      </c>
      <c r="Q44" s="24">
        <f t="shared" si="23"/>
        <v>0.3269696573756784</v>
      </c>
    </row>
    <row r="45" spans="1:17" x14ac:dyDescent="0.2">
      <c r="A45" s="7">
        <v>22</v>
      </c>
      <c r="B45" s="7" t="s">
        <v>393</v>
      </c>
      <c r="C45" s="11">
        <f>C20/(SUMIF('Antal invånare'!$AH$3:$AH$292,'Per län'!A45,'Antal invånare'!$C$3:$C$292))</f>
        <v>1314.518210546142</v>
      </c>
      <c r="D45" s="11">
        <f>D20/(SUMIF('Antal invånare'!$AH$3:$AH$292,'Per län'!A45,'Antal invånare'!$D$3:$D$292))</f>
        <v>1515.0107755018007</v>
      </c>
      <c r="E45" s="11">
        <f>E20/(SUMIF('Antal invånare'!$AH$3:$AH$292,'Per län'!A45,'Antal invånare'!$E$3:$E$292))</f>
        <v>1571.402459735745</v>
      </c>
      <c r="F45" s="11">
        <f>F20/(SUMIF('Antal invånare'!$AH$3:$AH$292,'Per län'!A45,'Antal invånare'!$F$3:$F$292))</f>
        <v>1596.6331883760167</v>
      </c>
      <c r="G45" s="11">
        <f>G20/(SUMIF('Antal invånare'!$AH$3:$AH$292,'Per län'!A45,'Antal invånare'!$G$3:$G$292))</f>
        <v>1701.7471458598411</v>
      </c>
      <c r="I45" s="24">
        <f t="shared" si="16"/>
        <v>0.15252170973908408</v>
      </c>
      <c r="J45" s="24">
        <f t="shared" si="17"/>
        <v>3.7221969074950234E-2</v>
      </c>
      <c r="K45" s="24">
        <f t="shared" si="18"/>
        <v>1.6056185023736402E-2</v>
      </c>
      <c r="L45" s="24">
        <f t="shared" si="19"/>
        <v>6.5834756692449092E-2</v>
      </c>
      <c r="N45" s="24">
        <f t="shared" si="20"/>
        <v>0.15252170973908408</v>
      </c>
      <c r="O45" s="24">
        <f t="shared" si="21"/>
        <v>0.19542083717720082</v>
      </c>
      <c r="P45" s="24">
        <f t="shared" si="22"/>
        <v>0.21461473532014796</v>
      </c>
      <c r="Q45" s="24">
        <f t="shared" si="23"/>
        <v>0.29457860089501331</v>
      </c>
    </row>
    <row r="46" spans="1:17" x14ac:dyDescent="0.2">
      <c r="A46" s="7">
        <v>23</v>
      </c>
      <c r="B46" s="7" t="s">
        <v>394</v>
      </c>
      <c r="C46" s="11">
        <f>C21/(SUMIF('Antal invånare'!$AH$3:$AH$292,'Per län'!A46,'Antal invånare'!$C$3:$C$292))</f>
        <v>1314.518210546142</v>
      </c>
      <c r="D46" s="11">
        <f>D21/(SUMIF('Antal invånare'!$AH$3:$AH$292,'Per län'!A46,'Antal invånare'!$D$3:$D$292))</f>
        <v>1542.2924528627759</v>
      </c>
      <c r="E46" s="11">
        <f>E21/(SUMIF('Antal invånare'!$AH$3:$AH$292,'Per län'!A46,'Antal invånare'!$E$3:$E$292))</f>
        <v>1627.7805564484868</v>
      </c>
      <c r="F46" s="11">
        <f>F21/(SUMIF('Antal invånare'!$AH$3:$AH$292,'Per län'!A46,'Antal invånare'!$F$3:$F$292))</f>
        <v>1685.4268615282836</v>
      </c>
      <c r="G46" s="11">
        <f>G21/(SUMIF('Antal invånare'!$AH$3:$AH$292,'Per län'!A46,'Antal invånare'!$G$3:$G$292))</f>
        <v>1900.7936931537008</v>
      </c>
      <c r="I46" s="24">
        <f t="shared" si="16"/>
        <v>0.17327583634006927</v>
      </c>
      <c r="J46" s="24">
        <f t="shared" si="17"/>
        <v>5.5429243284585539E-2</v>
      </c>
      <c r="K46" s="24">
        <f t="shared" si="18"/>
        <v>3.5414051882749042E-2</v>
      </c>
      <c r="L46" s="24">
        <f t="shared" si="19"/>
        <v>0.12778177240519972</v>
      </c>
      <c r="N46" s="24">
        <f t="shared" si="20"/>
        <v>0.17327583634006927</v>
      </c>
      <c r="O46" s="24">
        <f t="shared" si="21"/>
        <v>0.23830962811248835</v>
      </c>
      <c r="P46" s="24">
        <f t="shared" si="22"/>
        <v>0.28216318952937169</v>
      </c>
      <c r="Q46" s="24">
        <f t="shared" si="23"/>
        <v>0.44600027440013879</v>
      </c>
    </row>
    <row r="47" spans="1:17" x14ac:dyDescent="0.2">
      <c r="A47" s="7">
        <v>24</v>
      </c>
      <c r="B47" s="7" t="s">
        <v>395</v>
      </c>
      <c r="C47" s="11">
        <f>C22/(SUMIF('Antal invånare'!$AH$3:$AH$292,'Per län'!A47,'Antal invånare'!$C$3:$C$292))</f>
        <v>1314.518210546142</v>
      </c>
      <c r="D47" s="11">
        <f>D22/(SUMIF('Antal invånare'!$AH$3:$AH$292,'Per län'!A47,'Antal invånare'!$D$3:$D$292))</f>
        <v>1459.759483367422</v>
      </c>
      <c r="E47" s="11">
        <f>E22/(SUMIF('Antal invånare'!$AH$3:$AH$292,'Per län'!A47,'Antal invånare'!$E$3:$E$292))</f>
        <v>1514.6867784507215</v>
      </c>
      <c r="F47" s="11">
        <f>F22/(SUMIF('Antal invånare'!$AH$3:$AH$292,'Per län'!A47,'Antal invånare'!$F$3:$F$292))</f>
        <v>1527.9463412283565</v>
      </c>
      <c r="G47" s="11">
        <f>G22/(SUMIF('Antal invånare'!$AH$3:$AH$292,'Per län'!A47,'Antal invånare'!$G$3:$G$292))</f>
        <v>1644.7947940667598</v>
      </c>
      <c r="I47" s="24">
        <f t="shared" si="16"/>
        <v>0.11049011847537415</v>
      </c>
      <c r="J47" s="24">
        <f t="shared" si="17"/>
        <v>3.762763366783628E-2</v>
      </c>
      <c r="K47" s="24">
        <f t="shared" si="18"/>
        <v>8.7539965135217113E-3</v>
      </c>
      <c r="L47" s="24">
        <f t="shared" si="19"/>
        <v>7.6474186092468255E-2</v>
      </c>
      <c r="N47" s="24">
        <f t="shared" si="20"/>
        <v>0.11049011847537415</v>
      </c>
      <c r="O47" s="24">
        <f t="shared" si="21"/>
        <v>0.15227523384511765</v>
      </c>
      <c r="P47" s="24">
        <f t="shared" si="22"/>
        <v>0.16236224722481518</v>
      </c>
      <c r="Q47" s="24">
        <f t="shared" si="23"/>
        <v>0.25125295402594539</v>
      </c>
    </row>
    <row r="48" spans="1:17" x14ac:dyDescent="0.2">
      <c r="A48" s="7">
        <v>25</v>
      </c>
      <c r="B48" s="7" t="s">
        <v>396</v>
      </c>
      <c r="C48" s="11">
        <f>C23/(SUMIF('Antal invånare'!$AH$3:$AH$292,'Per län'!A48,'Antal invånare'!$C$3:$C$292))</f>
        <v>1314.518210546142</v>
      </c>
      <c r="D48" s="11">
        <f>D23/(SUMIF('Antal invånare'!$AH$3:$AH$292,'Per län'!A48,'Antal invånare'!$D$3:$D$292))</f>
        <v>1485.3046939904311</v>
      </c>
      <c r="E48" s="11">
        <f>E23/(SUMIF('Antal invånare'!$AH$3:$AH$292,'Per län'!A48,'Antal invånare'!$E$3:$E$292))</f>
        <v>1542.2573038094581</v>
      </c>
      <c r="F48" s="11">
        <f>F23/(SUMIF('Antal invånare'!$AH$3:$AH$292,'Per län'!A48,'Antal invånare'!$F$3:$F$292))</f>
        <v>1555.3060949200378</v>
      </c>
      <c r="G48" s="11">
        <f>G23/(SUMIF('Antal invånare'!$AH$3:$AH$292,'Per län'!A48,'Antal invånare'!$G$3:$G$292))</f>
        <v>1668.7877486463112</v>
      </c>
      <c r="I48" s="24">
        <f t="shared" si="16"/>
        <v>0.12992325406685135</v>
      </c>
      <c r="J48" s="24">
        <f t="shared" si="17"/>
        <v>3.8344058326522656E-2</v>
      </c>
      <c r="K48" s="24">
        <f t="shared" si="18"/>
        <v>8.4608392376217534E-3</v>
      </c>
      <c r="L48" s="24">
        <f t="shared" si="19"/>
        <v>7.296419277011057E-2</v>
      </c>
      <c r="N48" s="24">
        <f t="shared" si="20"/>
        <v>0.12992325406685135</v>
      </c>
      <c r="O48" s="24">
        <f t="shared" si="21"/>
        <v>0.17324909722528492</v>
      </c>
      <c r="P48" s="24">
        <f t="shared" si="22"/>
        <v>0.18317576922259282</v>
      </c>
      <c r="Q48" s="24">
        <f t="shared" si="23"/>
        <v>0.26950523412907401</v>
      </c>
    </row>
    <row r="49" spans="2:17" x14ac:dyDescent="0.2">
      <c r="B49" s="9" t="s">
        <v>402</v>
      </c>
      <c r="C49" s="14">
        <f>'Kommunal fastighetsavgiftintäkt'!C293/'Antal invånare'!C293</f>
        <v>1314.5182105461433</v>
      </c>
      <c r="D49" s="14">
        <f>'Kommunal fastighetsavgiftintäkt'!D293/'Antal invånare'!D293</f>
        <v>1467.9172182953025</v>
      </c>
      <c r="E49" s="14">
        <f>'Kommunal fastighetsavgiftintäkt'!E293/'Antal invånare'!E293</f>
        <v>1490.3261114711192</v>
      </c>
      <c r="F49" s="14">
        <f>'Kommunal fastighetsavgiftintäkt'!F293/'Antal invånare'!F293</f>
        <v>1509.2184566426331</v>
      </c>
      <c r="G49" s="14">
        <f>'Kommunal fastighetsavgiftintäkt'!G293/'Antal invånare'!G293</f>
        <v>1609.0979271546712</v>
      </c>
      <c r="I49" s="28">
        <f t="shared" si="16"/>
        <v>0.11669599288809129</v>
      </c>
      <c r="J49" s="28">
        <f t="shared" si="17"/>
        <v>1.5265774456845849E-2</v>
      </c>
      <c r="K49" s="28">
        <f t="shared" si="18"/>
        <v>1.267665179191213E-2</v>
      </c>
      <c r="L49" s="28">
        <f t="shared" si="19"/>
        <v>6.6179597839153947E-2</v>
      </c>
      <c r="M49" s="9"/>
      <c r="N49" s="28">
        <f t="shared" si="20"/>
        <v>0.11669599288809129</v>
      </c>
      <c r="O49" s="28">
        <f t="shared" si="21"/>
        <v>0.13374322205238443</v>
      </c>
      <c r="P49" s="28">
        <f t="shared" si="22"/>
        <v>0.14811529009978308</v>
      </c>
      <c r="Q49" s="28">
        <f t="shared" si="23"/>
        <v>0.22409709827157043</v>
      </c>
    </row>
  </sheetData>
  <sheetProtection password="FFB1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93"/>
  <sheetViews>
    <sheetView workbookViewId="0">
      <selection activeCell="B14" sqref="B14"/>
    </sheetView>
  </sheetViews>
  <sheetFormatPr defaultRowHeight="12.75" x14ac:dyDescent="0.2"/>
  <cols>
    <col min="1" max="1" width="15.85546875" style="7" bestFit="1" customWidth="1"/>
    <col min="2" max="16384" width="9.140625" style="7"/>
  </cols>
  <sheetData>
    <row r="3" spans="1:1" x14ac:dyDescent="0.2">
      <c r="A3" s="7" t="s">
        <v>296</v>
      </c>
    </row>
    <row r="4" spans="1:1" x14ac:dyDescent="0.2">
      <c r="A4" s="7" t="s">
        <v>145</v>
      </c>
    </row>
    <row r="5" spans="1:1" x14ac:dyDescent="0.2">
      <c r="A5" s="7" t="s">
        <v>172</v>
      </c>
    </row>
    <row r="6" spans="1:1" x14ac:dyDescent="0.2">
      <c r="A6" s="7" t="s">
        <v>72</v>
      </c>
    </row>
    <row r="7" spans="1:1" x14ac:dyDescent="0.2">
      <c r="A7" s="7" t="s">
        <v>56</v>
      </c>
    </row>
    <row r="8" spans="1:1" x14ac:dyDescent="0.2">
      <c r="A8" s="7" t="s">
        <v>220</v>
      </c>
    </row>
    <row r="9" spans="1:1" x14ac:dyDescent="0.2">
      <c r="A9" s="7" t="s">
        <v>277</v>
      </c>
    </row>
    <row r="10" spans="1:1" x14ac:dyDescent="0.2">
      <c r="A10" s="7" t="s">
        <v>276</v>
      </c>
    </row>
    <row r="11" spans="1:1" x14ac:dyDescent="0.2">
      <c r="A11" s="7" t="s">
        <v>197</v>
      </c>
    </row>
    <row r="12" spans="1:1" x14ac:dyDescent="0.2">
      <c r="A12" s="7" t="s">
        <v>207</v>
      </c>
    </row>
    <row r="13" spans="1:1" x14ac:dyDescent="0.2">
      <c r="A13" s="7" t="s">
        <v>234</v>
      </c>
    </row>
    <row r="14" spans="1:1" x14ac:dyDescent="0.2">
      <c r="A14" s="7" t="s">
        <v>154</v>
      </c>
    </row>
    <row r="15" spans="1:1" x14ac:dyDescent="0.2">
      <c r="A15" s="7" t="s">
        <v>258</v>
      </c>
    </row>
    <row r="16" spans="1:1" x14ac:dyDescent="0.2">
      <c r="A16" s="7" t="s">
        <v>262</v>
      </c>
    </row>
    <row r="17" spans="1:1" x14ac:dyDescent="0.2">
      <c r="A17" s="7" t="s">
        <v>101</v>
      </c>
    </row>
    <row r="18" spans="1:1" x14ac:dyDescent="0.2">
      <c r="A18" s="7" t="s">
        <v>287</v>
      </c>
    </row>
    <row r="19" spans="1:1" x14ac:dyDescent="0.2">
      <c r="A19" s="7" t="s">
        <v>148</v>
      </c>
    </row>
    <row r="20" spans="1:1" x14ac:dyDescent="0.2">
      <c r="A20" s="7" t="s">
        <v>244</v>
      </c>
    </row>
    <row r="21" spans="1:1" x14ac:dyDescent="0.2">
      <c r="A21" s="7" t="s">
        <v>88</v>
      </c>
    </row>
    <row r="22" spans="1:1" x14ac:dyDescent="0.2">
      <c r="A22" s="7" t="s">
        <v>231</v>
      </c>
    </row>
    <row r="23" spans="1:1" x14ac:dyDescent="0.2">
      <c r="A23" s="7" t="s">
        <v>173</v>
      </c>
    </row>
    <row r="24" spans="1:1" x14ac:dyDescent="0.2">
      <c r="A24" s="7" t="s">
        <v>7</v>
      </c>
    </row>
    <row r="25" spans="1:1" x14ac:dyDescent="0.2">
      <c r="A25" s="7" t="s">
        <v>46</v>
      </c>
    </row>
    <row r="26" spans="1:1" x14ac:dyDescent="0.2">
      <c r="A26" s="7" t="s">
        <v>110</v>
      </c>
    </row>
    <row r="27" spans="1:1" x14ac:dyDescent="0.2">
      <c r="A27" s="7" t="s">
        <v>254</v>
      </c>
    </row>
    <row r="28" spans="1:1" x14ac:dyDescent="0.2">
      <c r="A28" s="7" t="s">
        <v>97</v>
      </c>
    </row>
    <row r="29" spans="1:1" x14ac:dyDescent="0.2">
      <c r="A29" s="7" t="s">
        <v>115</v>
      </c>
    </row>
    <row r="30" spans="1:1" x14ac:dyDescent="0.2">
      <c r="A30" s="7" t="s">
        <v>143</v>
      </c>
    </row>
    <row r="31" spans="1:1" x14ac:dyDescent="0.2">
      <c r="A31" s="7" t="s">
        <v>14</v>
      </c>
    </row>
    <row r="32" spans="1:1" x14ac:dyDescent="0.2">
      <c r="A32" s="7" t="s">
        <v>202</v>
      </c>
    </row>
    <row r="33" spans="1:1" x14ac:dyDescent="0.2">
      <c r="A33" s="7" t="s">
        <v>269</v>
      </c>
    </row>
    <row r="34" spans="1:1" x14ac:dyDescent="0.2">
      <c r="A34" s="7" t="s">
        <v>184</v>
      </c>
    </row>
    <row r="35" spans="1:1" x14ac:dyDescent="0.2">
      <c r="A35" s="7" t="s">
        <v>5</v>
      </c>
    </row>
    <row r="36" spans="1:1" x14ac:dyDescent="0.2">
      <c r="A36" s="7" t="s">
        <v>67</v>
      </c>
    </row>
    <row r="37" spans="1:1" x14ac:dyDescent="0.2">
      <c r="A37" s="7" t="s">
        <v>82</v>
      </c>
    </row>
    <row r="38" spans="1:1" x14ac:dyDescent="0.2">
      <c r="A38" s="7" t="s">
        <v>32</v>
      </c>
    </row>
    <row r="39" spans="1:1" x14ac:dyDescent="0.2">
      <c r="A39" s="7" t="s">
        <v>40</v>
      </c>
    </row>
    <row r="40" spans="1:1" x14ac:dyDescent="0.2">
      <c r="A40" s="7" t="s">
        <v>121</v>
      </c>
    </row>
    <row r="41" spans="1:1" x14ac:dyDescent="0.2">
      <c r="A41" s="7" t="s">
        <v>150</v>
      </c>
    </row>
    <row r="42" spans="1:1" x14ac:dyDescent="0.2">
      <c r="A42" s="7" t="s">
        <v>218</v>
      </c>
    </row>
    <row r="43" spans="1:1" x14ac:dyDescent="0.2">
      <c r="A43" s="7" t="s">
        <v>131</v>
      </c>
    </row>
    <row r="44" spans="1:1" x14ac:dyDescent="0.2">
      <c r="A44" s="7" t="s">
        <v>182</v>
      </c>
    </row>
    <row r="45" spans="1:1" x14ac:dyDescent="0.2">
      <c r="A45" s="7" t="s">
        <v>230</v>
      </c>
    </row>
    <row r="46" spans="1:1" x14ac:dyDescent="0.2">
      <c r="A46" s="7" t="s">
        <v>195</v>
      </c>
    </row>
    <row r="47" spans="1:1" x14ac:dyDescent="0.2">
      <c r="A47" s="7" t="s">
        <v>48</v>
      </c>
    </row>
    <row r="48" spans="1:1" x14ac:dyDescent="0.2">
      <c r="A48" s="7" t="s">
        <v>38</v>
      </c>
    </row>
    <row r="49" spans="1:1" x14ac:dyDescent="0.2">
      <c r="A49" s="7" t="s">
        <v>189</v>
      </c>
    </row>
    <row r="50" spans="1:1" x14ac:dyDescent="0.2">
      <c r="A50" s="7" t="s">
        <v>144</v>
      </c>
    </row>
    <row r="51" spans="1:1" x14ac:dyDescent="0.2">
      <c r="A51" s="7" t="s">
        <v>223</v>
      </c>
    </row>
    <row r="52" spans="1:1" x14ac:dyDescent="0.2">
      <c r="A52" s="7" t="s">
        <v>60</v>
      </c>
    </row>
    <row r="53" spans="1:1" x14ac:dyDescent="0.2">
      <c r="A53" s="7" t="s">
        <v>35</v>
      </c>
    </row>
    <row r="54" spans="1:1" x14ac:dyDescent="0.2">
      <c r="A54" s="7" t="s">
        <v>57</v>
      </c>
    </row>
    <row r="55" spans="1:1" x14ac:dyDescent="0.2">
      <c r="A55" s="7" t="s">
        <v>89</v>
      </c>
    </row>
    <row r="56" spans="1:1" x14ac:dyDescent="0.2">
      <c r="A56" s="7" t="s">
        <v>190</v>
      </c>
    </row>
    <row r="57" spans="1:1" x14ac:dyDescent="0.2">
      <c r="A57" s="7" t="s">
        <v>149</v>
      </c>
    </row>
    <row r="58" spans="1:1" x14ac:dyDescent="0.2">
      <c r="A58" s="7" t="s">
        <v>152</v>
      </c>
    </row>
    <row r="59" spans="1:1" x14ac:dyDescent="0.2">
      <c r="A59" s="7" t="s">
        <v>283</v>
      </c>
    </row>
    <row r="60" spans="1:1" x14ac:dyDescent="0.2">
      <c r="A60" s="7" t="s">
        <v>241</v>
      </c>
    </row>
    <row r="61" spans="1:1" x14ac:dyDescent="0.2">
      <c r="A61" s="7" t="s">
        <v>164</v>
      </c>
    </row>
    <row r="62" spans="1:1" x14ac:dyDescent="0.2">
      <c r="A62" s="7" t="s">
        <v>161</v>
      </c>
    </row>
    <row r="63" spans="1:1" x14ac:dyDescent="0.2">
      <c r="A63" s="7" t="s">
        <v>59</v>
      </c>
    </row>
    <row r="64" spans="1:1" x14ac:dyDescent="0.2">
      <c r="A64" s="7" t="s">
        <v>196</v>
      </c>
    </row>
    <row r="65" spans="1:1" x14ac:dyDescent="0.2">
      <c r="A65" s="7" t="s">
        <v>201</v>
      </c>
    </row>
    <row r="66" spans="1:1" x14ac:dyDescent="0.2">
      <c r="A66" s="7" t="s">
        <v>214</v>
      </c>
    </row>
    <row r="67" spans="1:1" x14ac:dyDescent="0.2">
      <c r="A67" s="7" t="s">
        <v>129</v>
      </c>
    </row>
    <row r="68" spans="1:1" x14ac:dyDescent="0.2">
      <c r="A68" s="7" t="s">
        <v>187</v>
      </c>
    </row>
    <row r="69" spans="1:1" x14ac:dyDescent="0.2">
      <c r="A69" s="7" t="s">
        <v>9</v>
      </c>
    </row>
    <row r="70" spans="1:1" x14ac:dyDescent="0.2">
      <c r="A70" s="7" t="s">
        <v>288</v>
      </c>
    </row>
    <row r="71" spans="1:1" x14ac:dyDescent="0.2">
      <c r="A71" s="7" t="s">
        <v>29</v>
      </c>
    </row>
    <row r="72" spans="1:1" x14ac:dyDescent="0.2">
      <c r="A72" s="7" t="s">
        <v>233</v>
      </c>
    </row>
    <row r="73" spans="1:1" x14ac:dyDescent="0.2">
      <c r="A73" s="7" t="s">
        <v>119</v>
      </c>
    </row>
    <row r="74" spans="1:1" x14ac:dyDescent="0.2">
      <c r="A74" s="7" t="s">
        <v>159</v>
      </c>
    </row>
    <row r="75" spans="1:1" x14ac:dyDescent="0.2">
      <c r="A75" s="7" t="s">
        <v>180</v>
      </c>
    </row>
    <row r="76" spans="1:1" x14ac:dyDescent="0.2">
      <c r="A76" s="7" t="s">
        <v>237</v>
      </c>
    </row>
    <row r="77" spans="1:1" x14ac:dyDescent="0.2">
      <c r="A77" s="7" t="s">
        <v>6</v>
      </c>
    </row>
    <row r="78" spans="1:1" x14ac:dyDescent="0.2">
      <c r="A78" s="7" t="s">
        <v>245</v>
      </c>
    </row>
    <row r="79" spans="1:1" x14ac:dyDescent="0.2">
      <c r="A79" s="7" t="s">
        <v>80</v>
      </c>
    </row>
    <row r="80" spans="1:1" x14ac:dyDescent="0.2">
      <c r="A80" s="7" t="s">
        <v>128</v>
      </c>
    </row>
    <row r="81" spans="1:1" x14ac:dyDescent="0.2">
      <c r="A81" s="7" t="s">
        <v>26</v>
      </c>
    </row>
    <row r="82" spans="1:1" x14ac:dyDescent="0.2">
      <c r="A82" s="7" t="s">
        <v>203</v>
      </c>
    </row>
    <row r="83" spans="1:1" x14ac:dyDescent="0.2">
      <c r="A83" s="7" t="s">
        <v>259</v>
      </c>
    </row>
    <row r="84" spans="1:1" x14ac:dyDescent="0.2">
      <c r="A84" s="7" t="s">
        <v>248</v>
      </c>
    </row>
    <row r="85" spans="1:1" x14ac:dyDescent="0.2">
      <c r="A85" s="7" t="s">
        <v>134</v>
      </c>
    </row>
    <row r="86" spans="1:1" x14ac:dyDescent="0.2">
      <c r="A86" s="7" t="s">
        <v>127</v>
      </c>
    </row>
    <row r="87" spans="1:1" x14ac:dyDescent="0.2">
      <c r="A87" s="7" t="s">
        <v>120</v>
      </c>
    </row>
    <row r="88" spans="1:1" x14ac:dyDescent="0.2">
      <c r="A88" s="7" t="s">
        <v>77</v>
      </c>
    </row>
    <row r="89" spans="1:1" x14ac:dyDescent="0.2">
      <c r="A89" s="7" t="s">
        <v>107</v>
      </c>
    </row>
    <row r="90" spans="1:1" x14ac:dyDescent="0.2">
      <c r="A90" s="7" t="s">
        <v>108</v>
      </c>
    </row>
    <row r="91" spans="1:1" x14ac:dyDescent="0.2">
      <c r="A91" s="7" t="s">
        <v>278</v>
      </c>
    </row>
    <row r="92" spans="1:1" x14ac:dyDescent="0.2">
      <c r="A92" s="7" t="s">
        <v>4</v>
      </c>
    </row>
    <row r="93" spans="1:1" x14ac:dyDescent="0.2">
      <c r="A93" s="7" t="s">
        <v>62</v>
      </c>
    </row>
    <row r="94" spans="1:1" x14ac:dyDescent="0.2">
      <c r="A94" s="7" t="s">
        <v>280</v>
      </c>
    </row>
    <row r="95" spans="1:1" x14ac:dyDescent="0.2">
      <c r="A95" s="7" t="s">
        <v>83</v>
      </c>
    </row>
    <row r="96" spans="1:1" x14ac:dyDescent="0.2">
      <c r="A96" s="7" t="s">
        <v>151</v>
      </c>
    </row>
    <row r="97" spans="1:1" x14ac:dyDescent="0.2">
      <c r="A97" s="7" t="s">
        <v>93</v>
      </c>
    </row>
    <row r="98" spans="1:1" x14ac:dyDescent="0.2">
      <c r="A98" s="7" t="s">
        <v>208</v>
      </c>
    </row>
    <row r="99" spans="1:1" x14ac:dyDescent="0.2">
      <c r="A99" s="7" t="s">
        <v>91</v>
      </c>
    </row>
    <row r="100" spans="1:1" x14ac:dyDescent="0.2">
      <c r="A100" s="7" t="s">
        <v>193</v>
      </c>
    </row>
    <row r="101" spans="1:1" x14ac:dyDescent="0.2">
      <c r="A101" s="7" t="s">
        <v>39</v>
      </c>
    </row>
    <row r="102" spans="1:1" x14ac:dyDescent="0.2">
      <c r="A102" s="7" t="s">
        <v>183</v>
      </c>
    </row>
    <row r="103" spans="1:1" x14ac:dyDescent="0.2">
      <c r="A103" s="7" t="s">
        <v>45</v>
      </c>
    </row>
    <row r="104" spans="1:1" x14ac:dyDescent="0.2">
      <c r="A104" s="7" t="s">
        <v>289</v>
      </c>
    </row>
    <row r="105" spans="1:1" x14ac:dyDescent="0.2">
      <c r="A105" s="7" t="s">
        <v>113</v>
      </c>
    </row>
    <row r="106" spans="1:1" x14ac:dyDescent="0.2">
      <c r="A106" s="7" t="s">
        <v>28</v>
      </c>
    </row>
    <row r="107" spans="1:1" x14ac:dyDescent="0.2">
      <c r="A107" s="7" t="s">
        <v>250</v>
      </c>
    </row>
    <row r="108" spans="1:1" x14ac:dyDescent="0.2">
      <c r="A108" s="7" t="s">
        <v>124</v>
      </c>
    </row>
    <row r="109" spans="1:1" x14ac:dyDescent="0.2">
      <c r="A109" s="7" t="s">
        <v>194</v>
      </c>
    </row>
    <row r="110" spans="1:1" x14ac:dyDescent="0.2">
      <c r="A110" s="7" t="s">
        <v>255</v>
      </c>
    </row>
    <row r="111" spans="1:1" x14ac:dyDescent="0.2">
      <c r="A111" s="7" t="s">
        <v>206</v>
      </c>
    </row>
    <row r="112" spans="1:1" x14ac:dyDescent="0.2">
      <c r="A112" s="7" t="s">
        <v>133</v>
      </c>
    </row>
    <row r="113" spans="1:1" x14ac:dyDescent="0.2">
      <c r="A113" s="7" t="s">
        <v>213</v>
      </c>
    </row>
    <row r="114" spans="1:1" x14ac:dyDescent="0.2">
      <c r="A114" s="7" t="s">
        <v>166</v>
      </c>
    </row>
    <row r="115" spans="1:1" x14ac:dyDescent="0.2">
      <c r="A115" s="7" t="s">
        <v>102</v>
      </c>
    </row>
    <row r="116" spans="1:1" x14ac:dyDescent="0.2">
      <c r="A116" s="7" t="s">
        <v>219</v>
      </c>
    </row>
    <row r="117" spans="1:1" x14ac:dyDescent="0.2">
      <c r="A117" s="7" t="s">
        <v>130</v>
      </c>
    </row>
    <row r="118" spans="1:1" x14ac:dyDescent="0.2">
      <c r="A118" s="7" t="s">
        <v>118</v>
      </c>
    </row>
    <row r="119" spans="1:1" x14ac:dyDescent="0.2">
      <c r="A119" s="7" t="s">
        <v>200</v>
      </c>
    </row>
    <row r="120" spans="1:1" x14ac:dyDescent="0.2">
      <c r="A120" s="7" t="s">
        <v>199</v>
      </c>
    </row>
    <row r="121" spans="1:1" x14ac:dyDescent="0.2">
      <c r="A121" s="7" t="s">
        <v>224</v>
      </c>
    </row>
    <row r="122" spans="1:1" x14ac:dyDescent="0.2">
      <c r="A122" s="7" t="s">
        <v>146</v>
      </c>
    </row>
    <row r="123" spans="1:1" x14ac:dyDescent="0.2">
      <c r="A123" s="7" t="s">
        <v>70</v>
      </c>
    </row>
    <row r="124" spans="1:1" x14ac:dyDescent="0.2">
      <c r="A124" s="7" t="s">
        <v>21</v>
      </c>
    </row>
    <row r="125" spans="1:1" x14ac:dyDescent="0.2">
      <c r="A125" s="7" t="s">
        <v>177</v>
      </c>
    </row>
    <row r="126" spans="1:1" x14ac:dyDescent="0.2">
      <c r="A126" s="7" t="s">
        <v>156</v>
      </c>
    </row>
    <row r="127" spans="1:1" x14ac:dyDescent="0.2">
      <c r="A127" s="7" t="s">
        <v>210</v>
      </c>
    </row>
    <row r="128" spans="1:1" x14ac:dyDescent="0.2">
      <c r="A128" s="7" t="s">
        <v>50</v>
      </c>
    </row>
    <row r="129" spans="1:1" x14ac:dyDescent="0.2">
      <c r="A129" s="7" t="s">
        <v>76</v>
      </c>
    </row>
    <row r="130" spans="1:1" x14ac:dyDescent="0.2">
      <c r="A130" s="7" t="s">
        <v>240</v>
      </c>
    </row>
    <row r="131" spans="1:1" x14ac:dyDescent="0.2">
      <c r="A131" s="7" t="s">
        <v>204</v>
      </c>
    </row>
    <row r="132" spans="1:1" x14ac:dyDescent="0.2">
      <c r="A132" s="7" t="s">
        <v>103</v>
      </c>
    </row>
    <row r="133" spans="1:1" x14ac:dyDescent="0.2">
      <c r="A133" s="7" t="s">
        <v>235</v>
      </c>
    </row>
    <row r="134" spans="1:1" x14ac:dyDescent="0.2">
      <c r="A134" s="7" t="s">
        <v>285</v>
      </c>
    </row>
    <row r="135" spans="1:1" x14ac:dyDescent="0.2">
      <c r="A135" s="7" t="s">
        <v>117</v>
      </c>
    </row>
    <row r="136" spans="1:1" x14ac:dyDescent="0.2">
      <c r="A136" s="7" t="s">
        <v>274</v>
      </c>
    </row>
    <row r="137" spans="1:1" x14ac:dyDescent="0.2">
      <c r="A137" s="7" t="s">
        <v>167</v>
      </c>
    </row>
    <row r="138" spans="1:1" x14ac:dyDescent="0.2">
      <c r="A138" s="7" t="s">
        <v>116</v>
      </c>
    </row>
    <row r="139" spans="1:1" x14ac:dyDescent="0.2">
      <c r="A139" s="7" t="s">
        <v>222</v>
      </c>
    </row>
    <row r="140" spans="1:1" x14ac:dyDescent="0.2">
      <c r="A140" s="7" t="s">
        <v>266</v>
      </c>
    </row>
    <row r="141" spans="1:1" x14ac:dyDescent="0.2">
      <c r="A141" s="7" t="s">
        <v>176</v>
      </c>
    </row>
    <row r="142" spans="1:1" x14ac:dyDescent="0.2">
      <c r="A142" s="7" t="s">
        <v>157</v>
      </c>
    </row>
    <row r="143" spans="1:1" x14ac:dyDescent="0.2">
      <c r="A143" s="7" t="s">
        <v>74</v>
      </c>
    </row>
    <row r="144" spans="1:1" x14ac:dyDescent="0.2">
      <c r="A144" s="7" t="s">
        <v>155</v>
      </c>
    </row>
    <row r="145" spans="1:1" x14ac:dyDescent="0.2">
      <c r="A145" s="7" t="s">
        <v>55</v>
      </c>
    </row>
    <row r="146" spans="1:1" x14ac:dyDescent="0.2">
      <c r="A146" s="7" t="s">
        <v>229</v>
      </c>
    </row>
    <row r="147" spans="1:1" x14ac:dyDescent="0.2">
      <c r="A147" s="7" t="s">
        <v>53</v>
      </c>
    </row>
    <row r="148" spans="1:1" x14ac:dyDescent="0.2">
      <c r="A148" s="7" t="s">
        <v>58</v>
      </c>
    </row>
    <row r="149" spans="1:1" x14ac:dyDescent="0.2">
      <c r="A149" s="7" t="s">
        <v>141</v>
      </c>
    </row>
    <row r="150" spans="1:1" x14ac:dyDescent="0.2">
      <c r="A150" s="7" t="s">
        <v>188</v>
      </c>
    </row>
    <row r="151" spans="1:1" x14ac:dyDescent="0.2">
      <c r="A151" s="7" t="s">
        <v>165</v>
      </c>
    </row>
    <row r="152" spans="1:1" x14ac:dyDescent="0.2">
      <c r="A152" s="7" t="s">
        <v>81</v>
      </c>
    </row>
    <row r="153" spans="1:1" x14ac:dyDescent="0.2">
      <c r="A153" s="7" t="s">
        <v>79</v>
      </c>
    </row>
    <row r="154" spans="1:1" x14ac:dyDescent="0.2">
      <c r="A154" s="7" t="s">
        <v>18</v>
      </c>
    </row>
    <row r="155" spans="1:1" x14ac:dyDescent="0.2">
      <c r="A155" s="7" t="s">
        <v>209</v>
      </c>
    </row>
    <row r="156" spans="1:1" x14ac:dyDescent="0.2">
      <c r="A156" s="7" t="s">
        <v>215</v>
      </c>
    </row>
    <row r="157" spans="1:1" x14ac:dyDescent="0.2">
      <c r="A157" s="7" t="s">
        <v>239</v>
      </c>
    </row>
    <row r="158" spans="1:1" x14ac:dyDescent="0.2">
      <c r="A158" s="7" t="s">
        <v>261</v>
      </c>
    </row>
    <row r="159" spans="1:1" x14ac:dyDescent="0.2">
      <c r="A159" s="7" t="s">
        <v>51</v>
      </c>
    </row>
    <row r="160" spans="1:1" x14ac:dyDescent="0.2">
      <c r="A160" s="7" t="s">
        <v>23</v>
      </c>
    </row>
    <row r="161" spans="1:1" x14ac:dyDescent="0.2">
      <c r="A161" s="7" t="s">
        <v>265</v>
      </c>
    </row>
    <row r="162" spans="1:1" x14ac:dyDescent="0.2">
      <c r="A162" s="7" t="s">
        <v>84</v>
      </c>
    </row>
    <row r="163" spans="1:1" x14ac:dyDescent="0.2">
      <c r="A163" s="7" t="s">
        <v>12</v>
      </c>
    </row>
    <row r="164" spans="1:1" x14ac:dyDescent="0.2">
      <c r="A164" s="7" t="s">
        <v>36</v>
      </c>
    </row>
    <row r="165" spans="1:1" x14ac:dyDescent="0.2">
      <c r="A165" s="7" t="s">
        <v>25</v>
      </c>
    </row>
    <row r="166" spans="1:1" x14ac:dyDescent="0.2">
      <c r="A166" s="7" t="s">
        <v>63</v>
      </c>
    </row>
    <row r="167" spans="1:1" x14ac:dyDescent="0.2">
      <c r="A167" s="7" t="s">
        <v>236</v>
      </c>
    </row>
    <row r="168" spans="1:1" x14ac:dyDescent="0.2">
      <c r="A168" s="7" t="s">
        <v>90</v>
      </c>
    </row>
    <row r="169" spans="1:1" x14ac:dyDescent="0.2">
      <c r="A169" s="7" t="s">
        <v>226</v>
      </c>
    </row>
    <row r="170" spans="1:1" x14ac:dyDescent="0.2">
      <c r="A170" s="7" t="s">
        <v>139</v>
      </c>
    </row>
    <row r="171" spans="1:1" x14ac:dyDescent="0.2">
      <c r="A171" s="7" t="s">
        <v>111</v>
      </c>
    </row>
    <row r="172" spans="1:1" x14ac:dyDescent="0.2">
      <c r="A172" s="7" t="s">
        <v>85</v>
      </c>
    </row>
    <row r="173" spans="1:1" x14ac:dyDescent="0.2">
      <c r="A173" s="7" t="s">
        <v>238</v>
      </c>
    </row>
    <row r="174" spans="1:1" x14ac:dyDescent="0.2">
      <c r="A174" s="7" t="s">
        <v>37</v>
      </c>
    </row>
    <row r="175" spans="1:1" x14ac:dyDescent="0.2">
      <c r="A175" s="7" t="s">
        <v>282</v>
      </c>
    </row>
    <row r="176" spans="1:1" x14ac:dyDescent="0.2">
      <c r="A176" s="7" t="s">
        <v>135</v>
      </c>
    </row>
    <row r="177" spans="1:1" x14ac:dyDescent="0.2">
      <c r="A177" s="7" t="s">
        <v>112</v>
      </c>
    </row>
    <row r="178" spans="1:1" x14ac:dyDescent="0.2">
      <c r="A178" s="7" t="s">
        <v>286</v>
      </c>
    </row>
    <row r="179" spans="1:1" x14ac:dyDescent="0.2">
      <c r="A179" s="7" t="s">
        <v>253</v>
      </c>
    </row>
    <row r="180" spans="1:1" x14ac:dyDescent="0.2">
      <c r="A180" s="7" t="s">
        <v>264</v>
      </c>
    </row>
    <row r="181" spans="1:1" x14ac:dyDescent="0.2">
      <c r="A181" s="7" t="s">
        <v>92</v>
      </c>
    </row>
    <row r="182" spans="1:1" x14ac:dyDescent="0.2">
      <c r="A182" s="7" t="s">
        <v>225</v>
      </c>
    </row>
    <row r="183" spans="1:1" x14ac:dyDescent="0.2">
      <c r="A183" s="7" t="s">
        <v>217</v>
      </c>
    </row>
    <row r="184" spans="1:1" x14ac:dyDescent="0.2">
      <c r="A184" s="7" t="s">
        <v>8</v>
      </c>
    </row>
    <row r="185" spans="1:1" x14ac:dyDescent="0.2">
      <c r="A185" s="7" t="s">
        <v>242</v>
      </c>
    </row>
    <row r="186" spans="1:1" x14ac:dyDescent="0.2">
      <c r="A186" s="7" t="s">
        <v>24</v>
      </c>
    </row>
    <row r="187" spans="1:1" x14ac:dyDescent="0.2">
      <c r="A187" s="7" t="s">
        <v>125</v>
      </c>
    </row>
    <row r="188" spans="1:1" x14ac:dyDescent="0.2">
      <c r="A188" s="7" t="s">
        <v>106</v>
      </c>
    </row>
    <row r="189" spans="1:1" x14ac:dyDescent="0.2">
      <c r="A189" s="7" t="s">
        <v>178</v>
      </c>
    </row>
    <row r="190" spans="1:1" x14ac:dyDescent="0.2">
      <c r="A190" s="7" t="s">
        <v>275</v>
      </c>
    </row>
    <row r="191" spans="1:1" x14ac:dyDescent="0.2">
      <c r="A191" s="7" t="s">
        <v>211</v>
      </c>
    </row>
    <row r="192" spans="1:1" x14ac:dyDescent="0.2">
      <c r="A192" s="7" t="s">
        <v>105</v>
      </c>
    </row>
    <row r="193" spans="1:1" x14ac:dyDescent="0.2">
      <c r="A193" s="7" t="s">
        <v>179</v>
      </c>
    </row>
    <row r="194" spans="1:1" x14ac:dyDescent="0.2">
      <c r="A194" s="7" t="s">
        <v>228</v>
      </c>
    </row>
    <row r="195" spans="1:1" x14ac:dyDescent="0.2">
      <c r="A195" s="7" t="s">
        <v>251</v>
      </c>
    </row>
    <row r="196" spans="1:1" x14ac:dyDescent="0.2">
      <c r="A196" s="7" t="s">
        <v>15</v>
      </c>
    </row>
    <row r="197" spans="1:1" x14ac:dyDescent="0.2">
      <c r="A197" s="7" t="s">
        <v>20</v>
      </c>
    </row>
    <row r="198" spans="1:1" x14ac:dyDescent="0.2">
      <c r="A198" s="7" t="s">
        <v>268</v>
      </c>
    </row>
    <row r="199" spans="1:1" x14ac:dyDescent="0.2">
      <c r="A199" s="7" t="s">
        <v>140</v>
      </c>
    </row>
    <row r="200" spans="1:1" x14ac:dyDescent="0.2">
      <c r="A200" s="7" t="s">
        <v>96</v>
      </c>
    </row>
    <row r="201" spans="1:1" x14ac:dyDescent="0.2">
      <c r="A201" s="7" t="s">
        <v>137</v>
      </c>
    </row>
    <row r="202" spans="1:1" x14ac:dyDescent="0.2">
      <c r="A202" s="7" t="s">
        <v>16</v>
      </c>
    </row>
    <row r="203" spans="1:1" x14ac:dyDescent="0.2">
      <c r="A203" s="7" t="s">
        <v>186</v>
      </c>
    </row>
    <row r="204" spans="1:1" x14ac:dyDescent="0.2">
      <c r="A204" s="7" t="s">
        <v>267</v>
      </c>
    </row>
    <row r="205" spans="1:1" x14ac:dyDescent="0.2">
      <c r="A205" s="7" t="s">
        <v>41</v>
      </c>
    </row>
    <row r="206" spans="1:1" x14ac:dyDescent="0.2">
      <c r="A206" s="7" t="s">
        <v>169</v>
      </c>
    </row>
    <row r="207" spans="1:1" x14ac:dyDescent="0.2">
      <c r="A207" s="7" t="s">
        <v>256</v>
      </c>
    </row>
    <row r="208" spans="1:1" x14ac:dyDescent="0.2">
      <c r="A208" s="7" t="s">
        <v>19</v>
      </c>
    </row>
    <row r="209" spans="1:1" x14ac:dyDescent="0.2">
      <c r="A209" s="7" t="s">
        <v>249</v>
      </c>
    </row>
    <row r="210" spans="1:1" x14ac:dyDescent="0.2">
      <c r="A210" s="7" t="s">
        <v>192</v>
      </c>
    </row>
    <row r="211" spans="1:1" x14ac:dyDescent="0.2">
      <c r="A211" s="7" t="s">
        <v>212</v>
      </c>
    </row>
    <row r="212" spans="1:1" x14ac:dyDescent="0.2">
      <c r="A212" s="7" t="s">
        <v>95</v>
      </c>
    </row>
    <row r="213" spans="1:1" x14ac:dyDescent="0.2">
      <c r="A213" s="7" t="s">
        <v>104</v>
      </c>
    </row>
    <row r="214" spans="1:1" x14ac:dyDescent="0.2">
      <c r="A214" s="7" t="s">
        <v>158</v>
      </c>
    </row>
    <row r="215" spans="1:1" x14ac:dyDescent="0.2">
      <c r="A215" s="7" t="s">
        <v>198</v>
      </c>
    </row>
    <row r="216" spans="1:1" x14ac:dyDescent="0.2">
      <c r="A216" s="7" t="s">
        <v>232</v>
      </c>
    </row>
    <row r="217" spans="1:1" x14ac:dyDescent="0.2">
      <c r="A217" s="7" t="s">
        <v>65</v>
      </c>
    </row>
    <row r="218" spans="1:1" x14ac:dyDescent="0.2">
      <c r="A218" s="7" t="s">
        <v>243</v>
      </c>
    </row>
    <row r="219" spans="1:1" x14ac:dyDescent="0.2">
      <c r="A219" s="7" t="s">
        <v>52</v>
      </c>
    </row>
    <row r="220" spans="1:1" x14ac:dyDescent="0.2">
      <c r="A220" s="7" t="s">
        <v>17</v>
      </c>
    </row>
    <row r="221" spans="1:1" x14ac:dyDescent="0.2">
      <c r="A221" s="7" t="s">
        <v>94</v>
      </c>
    </row>
    <row r="222" spans="1:1" x14ac:dyDescent="0.2">
      <c r="A222" s="7" t="s">
        <v>142</v>
      </c>
    </row>
    <row r="223" spans="1:1" x14ac:dyDescent="0.2">
      <c r="A223" s="7" t="s">
        <v>162</v>
      </c>
    </row>
    <row r="224" spans="1:1" x14ac:dyDescent="0.2">
      <c r="A224" s="7" t="s">
        <v>181</v>
      </c>
    </row>
    <row r="225" spans="1:1" x14ac:dyDescent="0.2">
      <c r="A225" s="7" t="s">
        <v>30</v>
      </c>
    </row>
    <row r="226" spans="1:1" x14ac:dyDescent="0.2">
      <c r="A226" s="7" t="s">
        <v>247</v>
      </c>
    </row>
    <row r="227" spans="1:1" x14ac:dyDescent="0.2">
      <c r="A227" s="7" t="s">
        <v>71</v>
      </c>
    </row>
    <row r="228" spans="1:1" x14ac:dyDescent="0.2">
      <c r="A228" s="7" t="s">
        <v>138</v>
      </c>
    </row>
    <row r="229" spans="1:1" x14ac:dyDescent="0.2">
      <c r="A229" s="7" t="s">
        <v>109</v>
      </c>
    </row>
    <row r="230" spans="1:1" x14ac:dyDescent="0.2">
      <c r="A230" s="7" t="s">
        <v>185</v>
      </c>
    </row>
    <row r="231" spans="1:1" x14ac:dyDescent="0.2">
      <c r="A231" s="7" t="s">
        <v>78</v>
      </c>
    </row>
    <row r="232" spans="1:1" x14ac:dyDescent="0.2">
      <c r="A232" s="7" t="s">
        <v>153</v>
      </c>
    </row>
    <row r="233" spans="1:1" x14ac:dyDescent="0.2">
      <c r="A233" s="7" t="s">
        <v>68</v>
      </c>
    </row>
    <row r="234" spans="1:1" x14ac:dyDescent="0.2">
      <c r="A234" s="7" t="s">
        <v>123</v>
      </c>
    </row>
    <row r="235" spans="1:1" x14ac:dyDescent="0.2">
      <c r="A235" s="7" t="s">
        <v>171</v>
      </c>
    </row>
    <row r="236" spans="1:1" x14ac:dyDescent="0.2">
      <c r="A236" s="7" t="s">
        <v>42</v>
      </c>
    </row>
    <row r="237" spans="1:1" x14ac:dyDescent="0.2">
      <c r="A237" s="7" t="s">
        <v>10</v>
      </c>
    </row>
    <row r="238" spans="1:1" x14ac:dyDescent="0.2">
      <c r="A238" s="7" t="s">
        <v>13</v>
      </c>
    </row>
    <row r="239" spans="1:1" x14ac:dyDescent="0.2">
      <c r="A239" s="7" t="s">
        <v>163</v>
      </c>
    </row>
    <row r="240" spans="1:1" x14ac:dyDescent="0.2">
      <c r="A240" s="7" t="s">
        <v>168</v>
      </c>
    </row>
    <row r="241" spans="1:1" x14ac:dyDescent="0.2">
      <c r="A241" s="7" t="s">
        <v>174</v>
      </c>
    </row>
    <row r="242" spans="1:1" x14ac:dyDescent="0.2">
      <c r="A242" s="7" t="s">
        <v>273</v>
      </c>
    </row>
    <row r="243" spans="1:1" x14ac:dyDescent="0.2">
      <c r="A243" s="7" t="s">
        <v>0</v>
      </c>
    </row>
    <row r="244" spans="1:1" x14ac:dyDescent="0.2">
      <c r="A244" s="7" t="s">
        <v>11</v>
      </c>
    </row>
    <row r="245" spans="1:1" x14ac:dyDescent="0.2">
      <c r="A245" s="7" t="s">
        <v>31</v>
      </c>
    </row>
    <row r="246" spans="1:1" x14ac:dyDescent="0.2">
      <c r="A246" s="7" t="s">
        <v>69</v>
      </c>
    </row>
    <row r="247" spans="1:1" x14ac:dyDescent="0.2">
      <c r="A247" s="7" t="s">
        <v>54</v>
      </c>
    </row>
    <row r="248" spans="1:1" x14ac:dyDescent="0.2">
      <c r="A248" s="7" t="s">
        <v>61</v>
      </c>
    </row>
    <row r="249" spans="1:1" x14ac:dyDescent="0.2">
      <c r="A249" s="7" t="s">
        <v>49</v>
      </c>
    </row>
    <row r="250" spans="1:1" x14ac:dyDescent="0.2">
      <c r="A250" s="7" t="s">
        <v>1</v>
      </c>
    </row>
    <row r="251" spans="1:1" x14ac:dyDescent="0.2">
      <c r="A251" s="7" t="s">
        <v>221</v>
      </c>
    </row>
    <row r="252" spans="1:1" x14ac:dyDescent="0.2">
      <c r="A252" s="7" t="s">
        <v>160</v>
      </c>
    </row>
    <row r="253" spans="1:1" x14ac:dyDescent="0.2">
      <c r="A253" s="7" t="s">
        <v>132</v>
      </c>
    </row>
    <row r="254" spans="1:1" x14ac:dyDescent="0.2">
      <c r="A254" s="7" t="s">
        <v>22</v>
      </c>
    </row>
    <row r="255" spans="1:1" x14ac:dyDescent="0.2">
      <c r="A255" s="7" t="s">
        <v>98</v>
      </c>
    </row>
    <row r="256" spans="1:1" x14ac:dyDescent="0.2">
      <c r="A256" s="7" t="s">
        <v>66</v>
      </c>
    </row>
    <row r="257" spans="1:1" x14ac:dyDescent="0.2">
      <c r="A257" s="7" t="s">
        <v>271</v>
      </c>
    </row>
    <row r="258" spans="1:1" x14ac:dyDescent="0.2">
      <c r="A258" s="7" t="s">
        <v>87</v>
      </c>
    </row>
    <row r="259" spans="1:1" x14ac:dyDescent="0.2">
      <c r="A259" s="7" t="s">
        <v>263</v>
      </c>
    </row>
    <row r="260" spans="1:1" x14ac:dyDescent="0.2">
      <c r="A260" s="7" t="s">
        <v>34</v>
      </c>
    </row>
    <row r="261" spans="1:1" x14ac:dyDescent="0.2">
      <c r="A261" s="7" t="s">
        <v>147</v>
      </c>
    </row>
    <row r="262" spans="1:1" x14ac:dyDescent="0.2">
      <c r="A262" s="7" t="s">
        <v>170</v>
      </c>
    </row>
    <row r="263" spans="1:1" x14ac:dyDescent="0.2">
      <c r="A263" s="7" t="s">
        <v>270</v>
      </c>
    </row>
    <row r="264" spans="1:1" x14ac:dyDescent="0.2">
      <c r="A264" s="7" t="s">
        <v>3</v>
      </c>
    </row>
    <row r="265" spans="1:1" x14ac:dyDescent="0.2">
      <c r="A265" s="7" t="s">
        <v>64</v>
      </c>
    </row>
    <row r="266" spans="1:1" x14ac:dyDescent="0.2">
      <c r="A266" s="7" t="s">
        <v>86</v>
      </c>
    </row>
    <row r="267" spans="1:1" x14ac:dyDescent="0.2">
      <c r="A267" s="7" t="s">
        <v>216</v>
      </c>
    </row>
    <row r="268" spans="1:1" x14ac:dyDescent="0.2">
      <c r="A268" s="7" t="s">
        <v>75</v>
      </c>
    </row>
    <row r="269" spans="1:1" x14ac:dyDescent="0.2">
      <c r="A269" s="7" t="s">
        <v>44</v>
      </c>
    </row>
    <row r="270" spans="1:1" x14ac:dyDescent="0.2">
      <c r="A270" s="7" t="s">
        <v>122</v>
      </c>
    </row>
    <row r="271" spans="1:1" x14ac:dyDescent="0.2">
      <c r="A271" s="7" t="s">
        <v>175</v>
      </c>
    </row>
    <row r="272" spans="1:1" x14ac:dyDescent="0.2">
      <c r="A272" s="7" t="s">
        <v>246</v>
      </c>
    </row>
    <row r="273" spans="1:1" x14ac:dyDescent="0.2">
      <c r="A273" s="7" t="s">
        <v>257</v>
      </c>
    </row>
    <row r="274" spans="1:1" x14ac:dyDescent="0.2">
      <c r="A274" s="7" t="s">
        <v>191</v>
      </c>
    </row>
    <row r="275" spans="1:1" x14ac:dyDescent="0.2">
      <c r="A275" s="7" t="s">
        <v>272</v>
      </c>
    </row>
    <row r="276" spans="1:1" x14ac:dyDescent="0.2">
      <c r="A276" s="7" t="s">
        <v>114</v>
      </c>
    </row>
    <row r="277" spans="1:1" x14ac:dyDescent="0.2">
      <c r="A277" s="7" t="s">
        <v>47</v>
      </c>
    </row>
    <row r="278" spans="1:1" x14ac:dyDescent="0.2">
      <c r="A278" s="7" t="s">
        <v>73</v>
      </c>
    </row>
    <row r="279" spans="1:1" x14ac:dyDescent="0.2">
      <c r="A279" s="7" t="s">
        <v>227</v>
      </c>
    </row>
    <row r="280" spans="1:1" x14ac:dyDescent="0.2">
      <c r="A280" s="7" t="s">
        <v>27</v>
      </c>
    </row>
    <row r="281" spans="1:1" x14ac:dyDescent="0.2">
      <c r="A281" s="7" t="s">
        <v>284</v>
      </c>
    </row>
    <row r="282" spans="1:1" x14ac:dyDescent="0.2">
      <c r="A282" s="7" t="s">
        <v>126</v>
      </c>
    </row>
    <row r="283" spans="1:1" x14ac:dyDescent="0.2">
      <c r="A283" s="7" t="s">
        <v>136</v>
      </c>
    </row>
    <row r="284" spans="1:1" x14ac:dyDescent="0.2">
      <c r="A284" s="7" t="s">
        <v>43</v>
      </c>
    </row>
    <row r="285" spans="1:1" x14ac:dyDescent="0.2">
      <c r="A285" s="7" t="s">
        <v>205</v>
      </c>
    </row>
    <row r="286" spans="1:1" x14ac:dyDescent="0.2">
      <c r="A286" s="7" t="s">
        <v>100</v>
      </c>
    </row>
    <row r="287" spans="1:1" x14ac:dyDescent="0.2">
      <c r="A287" s="7" t="s">
        <v>252</v>
      </c>
    </row>
    <row r="288" spans="1:1" x14ac:dyDescent="0.2">
      <c r="A288" s="7" t="s">
        <v>260</v>
      </c>
    </row>
    <row r="289" spans="1:1" x14ac:dyDescent="0.2">
      <c r="A289" s="7" t="s">
        <v>2</v>
      </c>
    </row>
    <row r="290" spans="1:1" x14ac:dyDescent="0.2">
      <c r="A290" s="7" t="s">
        <v>33</v>
      </c>
    </row>
    <row r="291" spans="1:1" x14ac:dyDescent="0.2">
      <c r="A291" s="7" t="s">
        <v>99</v>
      </c>
    </row>
    <row r="292" spans="1:1" x14ac:dyDescent="0.2">
      <c r="A292" s="7" t="s">
        <v>279</v>
      </c>
    </row>
    <row r="293" spans="1:1" x14ac:dyDescent="0.2">
      <c r="A293" s="7" t="s">
        <v>281</v>
      </c>
    </row>
  </sheetData>
  <sheetProtection password="FFB1" sheet="1" objects="1" scenarios="1"/>
  <sortState ref="A3:A293">
    <sortCondition ref="A3:A29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99"/>
  <sheetViews>
    <sheetView workbookViewId="0">
      <pane xSplit="2" ySplit="2" topLeftCell="BG3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defaultRowHeight="12.75" x14ac:dyDescent="0.2"/>
  <cols>
    <col min="1" max="1" width="5.5703125" style="7" bestFit="1" customWidth="1"/>
    <col min="2" max="2" width="15.5703125" style="7" bestFit="1" customWidth="1"/>
    <col min="3" max="3" width="27.7109375" style="7" customWidth="1"/>
    <col min="4" max="4" width="3.85546875" style="7" customWidth="1"/>
    <col min="5" max="10" width="9.28515625" style="7" bestFit="1" customWidth="1"/>
    <col min="11" max="15" width="9.28515625" style="7" hidden="1" customWidth="1"/>
    <col min="16" max="21" width="9.28515625" style="7" bestFit="1" customWidth="1"/>
    <col min="22" max="22" width="9.28515625" style="7" hidden="1" customWidth="1"/>
    <col min="23" max="65" width="9.28515625" style="7" bestFit="1" customWidth="1"/>
    <col min="66" max="77" width="9.28515625" style="7" hidden="1" customWidth="1"/>
    <col min="78" max="84" width="9.28515625" style="7" bestFit="1" customWidth="1"/>
    <col min="85" max="85" width="13.28515625" style="7" bestFit="1" customWidth="1"/>
    <col min="86" max="86" width="9.28515625" style="7" bestFit="1" customWidth="1"/>
    <col min="87" max="88" width="9.28515625" style="7" hidden="1" customWidth="1"/>
    <col min="89" max="93" width="9.28515625" style="7" bestFit="1" customWidth="1"/>
    <col min="94" max="95" width="9.140625" style="7"/>
    <col min="96" max="96" width="13.85546875" style="7" bestFit="1" customWidth="1"/>
    <col min="97" max="16384" width="9.140625" style="7"/>
  </cols>
  <sheetData>
    <row r="1" spans="1:97" ht="38.25" x14ac:dyDescent="0.2">
      <c r="C1" s="44" t="s">
        <v>369</v>
      </c>
      <c r="I1" s="22" t="s">
        <v>290</v>
      </c>
      <c r="P1" s="62" t="s">
        <v>352</v>
      </c>
      <c r="Q1" s="62"/>
      <c r="R1" s="62"/>
      <c r="S1" s="62"/>
      <c r="T1" s="62"/>
      <c r="Z1" s="22" t="s">
        <v>351</v>
      </c>
      <c r="AF1" s="22" t="s">
        <v>314</v>
      </c>
      <c r="AL1" s="22" t="s">
        <v>292</v>
      </c>
      <c r="AR1" s="22" t="s">
        <v>293</v>
      </c>
      <c r="AX1" s="22" t="s">
        <v>295</v>
      </c>
      <c r="BD1" s="22" t="s">
        <v>294</v>
      </c>
      <c r="BJ1" s="22" t="s">
        <v>291</v>
      </c>
      <c r="BP1" s="22"/>
      <c r="BV1" s="22"/>
      <c r="CB1" s="22" t="s">
        <v>360</v>
      </c>
      <c r="CF1" s="9" t="s">
        <v>305</v>
      </c>
      <c r="CI1" s="9"/>
      <c r="CJ1" s="9"/>
      <c r="CK1" s="9" t="s">
        <v>361</v>
      </c>
      <c r="CL1" s="9"/>
      <c r="CM1" s="9"/>
      <c r="CN1" s="9"/>
      <c r="CO1" s="9"/>
      <c r="CQ1" s="9" t="s">
        <v>339</v>
      </c>
      <c r="CS1" s="9" t="s">
        <v>344</v>
      </c>
    </row>
    <row r="2" spans="1:97" x14ac:dyDescent="0.2">
      <c r="C2" s="8" t="s">
        <v>362</v>
      </c>
      <c r="E2" s="9">
        <v>2008</v>
      </c>
      <c r="F2" s="9">
        <v>2009</v>
      </c>
      <c r="G2" s="9">
        <v>2010</v>
      </c>
      <c r="H2" s="9">
        <v>2011</v>
      </c>
      <c r="I2" s="9">
        <v>2012</v>
      </c>
      <c r="J2" s="9"/>
      <c r="K2" s="9"/>
      <c r="L2" s="9"/>
      <c r="M2" s="9"/>
      <c r="N2" s="9"/>
      <c r="P2" s="9">
        <v>2008</v>
      </c>
      <c r="Q2" s="9">
        <v>2009</v>
      </c>
      <c r="R2" s="9">
        <v>2010</v>
      </c>
      <c r="S2" s="9">
        <v>2011</v>
      </c>
      <c r="T2" s="9">
        <v>2012</v>
      </c>
      <c r="U2" s="9"/>
      <c r="V2" s="9"/>
      <c r="W2" s="9">
        <v>2008</v>
      </c>
      <c r="X2" s="9">
        <v>2009</v>
      </c>
      <c r="Y2" s="9">
        <v>2010</v>
      </c>
      <c r="Z2" s="9">
        <v>2011</v>
      </c>
      <c r="AA2" s="9">
        <v>2012</v>
      </c>
      <c r="AB2" s="9"/>
      <c r="AD2" s="9">
        <v>2008</v>
      </c>
      <c r="AE2" s="9">
        <v>2009</v>
      </c>
      <c r="AF2" s="9">
        <v>2010</v>
      </c>
      <c r="AG2" s="9">
        <v>2011</v>
      </c>
      <c r="AH2" s="9">
        <v>2012</v>
      </c>
      <c r="AI2" s="9"/>
      <c r="AJ2" s="9">
        <v>2008</v>
      </c>
      <c r="AK2" s="9">
        <v>2009</v>
      </c>
      <c r="AL2" s="9">
        <v>2010</v>
      </c>
      <c r="AM2" s="9">
        <v>2011</v>
      </c>
      <c r="AN2" s="9">
        <v>2012</v>
      </c>
      <c r="AO2" s="9"/>
      <c r="AP2" s="9">
        <v>2008</v>
      </c>
      <c r="AQ2" s="9">
        <v>2009</v>
      </c>
      <c r="AR2" s="9">
        <v>2010</v>
      </c>
      <c r="AS2" s="9">
        <v>2011</v>
      </c>
      <c r="AT2" s="9">
        <v>2012</v>
      </c>
      <c r="AU2" s="9"/>
      <c r="AV2" s="9">
        <v>2008</v>
      </c>
      <c r="AW2" s="9">
        <v>2009</v>
      </c>
      <c r="AX2" s="9">
        <v>2010</v>
      </c>
      <c r="AY2" s="9">
        <v>2011</v>
      </c>
      <c r="AZ2" s="9">
        <v>2012</v>
      </c>
      <c r="BB2" s="9">
        <v>2008</v>
      </c>
      <c r="BC2" s="9">
        <v>2009</v>
      </c>
      <c r="BD2" s="9">
        <v>2010</v>
      </c>
      <c r="BE2" s="9">
        <v>2011</v>
      </c>
      <c r="BF2" s="9">
        <v>2012</v>
      </c>
      <c r="BH2" s="9">
        <v>2008</v>
      </c>
      <c r="BI2" s="9">
        <v>2009</v>
      </c>
      <c r="BJ2" s="9">
        <v>2010</v>
      </c>
      <c r="BK2" s="9">
        <v>2011</v>
      </c>
      <c r="BL2" s="9">
        <v>2012</v>
      </c>
      <c r="BN2" s="9"/>
      <c r="BO2" s="9"/>
      <c r="BP2" s="9"/>
      <c r="BQ2" s="9"/>
      <c r="BR2" s="9"/>
      <c r="BT2" s="9"/>
      <c r="BU2" s="9"/>
      <c r="BV2" s="9"/>
      <c r="BW2" s="9"/>
      <c r="BX2" s="9"/>
      <c r="BZ2" s="9">
        <v>2008</v>
      </c>
      <c r="CA2" s="9">
        <v>2009</v>
      </c>
      <c r="CB2" s="9">
        <v>2010</v>
      </c>
      <c r="CC2" s="9">
        <v>2011</v>
      </c>
      <c r="CD2" s="9">
        <v>2012</v>
      </c>
      <c r="CF2" s="23" t="s">
        <v>307</v>
      </c>
      <c r="CG2" s="23" t="s">
        <v>308</v>
      </c>
      <c r="CI2" s="9"/>
      <c r="CJ2" s="9"/>
      <c r="CK2" s="9">
        <v>2008</v>
      </c>
      <c r="CL2" s="9">
        <v>2009</v>
      </c>
      <c r="CM2" s="9">
        <v>2010</v>
      </c>
      <c r="CN2" s="9">
        <v>2011</v>
      </c>
      <c r="CO2" s="9">
        <v>2012</v>
      </c>
      <c r="CQ2" s="23" t="s">
        <v>307</v>
      </c>
      <c r="CR2" s="23" t="s">
        <v>308</v>
      </c>
      <c r="CS2" s="23" t="s">
        <v>307</v>
      </c>
    </row>
    <row r="3" spans="1:97" x14ac:dyDescent="0.2">
      <c r="A3" s="7">
        <v>114</v>
      </c>
      <c r="B3" s="7" t="s">
        <v>0</v>
      </c>
      <c r="C3" s="42">
        <v>9.8776238503965885E-2</v>
      </c>
      <c r="E3" s="24">
        <v>1.0893023263490891</v>
      </c>
      <c r="F3" s="24">
        <v>1.0829655145597166</v>
      </c>
      <c r="G3" s="24">
        <v>1.0819973544900292</v>
      </c>
      <c r="H3" s="24">
        <v>1.0801992233243043</v>
      </c>
      <c r="I3" s="24">
        <v>1.0760830800677299</v>
      </c>
      <c r="J3" s="24"/>
      <c r="K3" s="24"/>
      <c r="L3" s="24"/>
      <c r="M3" s="24"/>
      <c r="N3" s="24"/>
      <c r="P3" s="11">
        <v>1314.518210546142</v>
      </c>
      <c r="Q3" s="11">
        <v>1401.2350227226755</v>
      </c>
      <c r="R3" s="11">
        <v>1402.6965316707256</v>
      </c>
      <c r="S3" s="11">
        <v>1411.3708446465721</v>
      </c>
      <c r="T3" s="11">
        <v>1448.6820213561482</v>
      </c>
      <c r="U3" s="40"/>
      <c r="W3" s="11">
        <v>1206.7524127593551</v>
      </c>
      <c r="X3" s="11">
        <v>1293.8870203012443</v>
      </c>
      <c r="Y3" s="11">
        <v>1296.3955280018677</v>
      </c>
      <c r="Z3" s="11">
        <v>1306.5838358067781</v>
      </c>
      <c r="AA3" s="11">
        <v>1346.2548089362763</v>
      </c>
      <c r="AB3" s="11"/>
      <c r="AD3" s="25">
        <v>2.1810725552050472</v>
      </c>
      <c r="AE3" s="25">
        <v>2.1889334862385321</v>
      </c>
      <c r="AF3" s="25">
        <v>2.2034179240969363</v>
      </c>
      <c r="AG3" s="25">
        <v>2.1822442944032141</v>
      </c>
      <c r="AH3" s="25">
        <v>2.223957754307949</v>
      </c>
      <c r="AI3" s="25"/>
      <c r="AJ3" s="11">
        <v>5457.1908949768404</v>
      </c>
      <c r="AK3" s="11">
        <v>5903.8967270326511</v>
      </c>
      <c r="AL3" s="11">
        <v>5975.003547464773</v>
      </c>
      <c r="AM3" s="11">
        <v>6111.5546758994269</v>
      </c>
      <c r="AN3" s="11">
        <v>6420.2375235332192</v>
      </c>
      <c r="AO3" s="11"/>
      <c r="AP3" s="11">
        <v>1106.9109286723165</v>
      </c>
      <c r="AQ3" s="11">
        <v>1179.466013418079</v>
      </c>
      <c r="AR3" s="11">
        <v>1190.8892706131078</v>
      </c>
      <c r="AS3" s="11">
        <v>1188.4759189925119</v>
      </c>
      <c r="AT3" s="11">
        <v>1255.5478732418235</v>
      </c>
      <c r="AU3" s="11"/>
      <c r="AV3" s="24">
        <v>0.34338973329509609</v>
      </c>
      <c r="AW3" s="24">
        <v>0.34386467889908257</v>
      </c>
      <c r="AX3" s="24">
        <v>0.34442158207590307</v>
      </c>
      <c r="AY3" s="24">
        <v>0.33759276826069973</v>
      </c>
      <c r="AZ3" s="24">
        <v>0.33757643135075044</v>
      </c>
      <c r="BB3" s="24">
        <v>0.64972755950673933</v>
      </c>
      <c r="BC3" s="24">
        <v>0.64954128440366976</v>
      </c>
      <c r="BD3" s="24">
        <v>0.64883401920438954</v>
      </c>
      <c r="BE3" s="24">
        <v>0.65576697728921374</v>
      </c>
      <c r="BF3" s="24">
        <v>0.65603112840466926</v>
      </c>
      <c r="BH3" s="24">
        <v>6.8827071981646115E-3</v>
      </c>
      <c r="BI3" s="24">
        <v>6.5940366972477068E-3</v>
      </c>
      <c r="BJ3" s="24">
        <v>6.7443987197073618E-3</v>
      </c>
      <c r="BK3" s="24">
        <v>6.6402544500864906E-3</v>
      </c>
      <c r="BL3" s="24">
        <v>6.3924402445803222E-3</v>
      </c>
      <c r="BN3" s="26"/>
      <c r="BO3" s="26"/>
      <c r="BP3" s="26"/>
      <c r="BQ3" s="26"/>
      <c r="BR3" s="26"/>
      <c r="BT3" s="26"/>
      <c r="BU3" s="26"/>
      <c r="BV3" s="26"/>
      <c r="BW3" s="26"/>
      <c r="BX3" s="26"/>
      <c r="BZ3" s="26">
        <v>0</v>
      </c>
      <c r="CA3" s="26">
        <v>7.011723245962842E-2</v>
      </c>
      <c r="CB3" s="26">
        <v>8.1784362980287906E-2</v>
      </c>
      <c r="CC3" s="26">
        <v>0.10420084877731761</v>
      </c>
      <c r="CD3" s="26">
        <v>0.15950358398276943</v>
      </c>
      <c r="CF3" s="27">
        <v>-3.8642158692663124E-2</v>
      </c>
      <c r="CG3" s="12">
        <v>-2269913</v>
      </c>
      <c r="CI3" s="13"/>
      <c r="CJ3" s="13"/>
      <c r="CK3" s="13">
        <v>0</v>
      </c>
      <c r="CL3" s="13">
        <v>0.23121890844058202</v>
      </c>
      <c r="CM3" s="13">
        <v>0.35369045117586806</v>
      </c>
      <c r="CN3" s="13">
        <v>0.38286766106795755</v>
      </c>
      <c r="CO3" s="13">
        <v>0.49133443927644471</v>
      </c>
      <c r="CQ3" s="27">
        <v>-0.13296398997669207</v>
      </c>
      <c r="CR3" s="12">
        <v>-8508150.387999855</v>
      </c>
      <c r="CS3" s="27">
        <v>1.0493187749587274</v>
      </c>
    </row>
    <row r="4" spans="1:97" x14ac:dyDescent="0.2">
      <c r="A4" s="7">
        <v>115</v>
      </c>
      <c r="B4" s="7" t="s">
        <v>1</v>
      </c>
      <c r="C4" s="42">
        <v>0.15195422904893618</v>
      </c>
      <c r="E4" s="24">
        <v>0.82365285864314375</v>
      </c>
      <c r="F4" s="24">
        <v>0.83961732611354478</v>
      </c>
      <c r="G4" s="24">
        <v>0.84213723575388222</v>
      </c>
      <c r="H4" s="24">
        <v>0.84657929958680778</v>
      </c>
      <c r="I4" s="24">
        <v>0.85542262946364278</v>
      </c>
      <c r="J4" s="24"/>
      <c r="K4" s="24"/>
      <c r="L4" s="24"/>
      <c r="M4" s="24"/>
      <c r="N4" s="24"/>
      <c r="P4" s="11">
        <v>1314.518210546142</v>
      </c>
      <c r="Q4" s="11">
        <v>1442.6366826008791</v>
      </c>
      <c r="R4" s="11">
        <v>1449.663736190244</v>
      </c>
      <c r="S4" s="11">
        <v>1463.8794397450019</v>
      </c>
      <c r="T4" s="11">
        <v>1535.1725060282608</v>
      </c>
      <c r="U4" s="11"/>
      <c r="W4" s="11">
        <v>1595.9614499628306</v>
      </c>
      <c r="X4" s="11">
        <v>1718.2073758275276</v>
      </c>
      <c r="Y4" s="11">
        <v>1721.4103291519978</v>
      </c>
      <c r="Z4" s="11">
        <v>1729.169896381215</v>
      </c>
      <c r="AA4" s="11">
        <v>1794.6363039177802</v>
      </c>
      <c r="AB4" s="11"/>
      <c r="AD4" s="25">
        <v>2.2384310618066561</v>
      </c>
      <c r="AE4" s="25">
        <v>2.2637112593173794</v>
      </c>
      <c r="AF4" s="25">
        <v>2.2627223511214232</v>
      </c>
      <c r="AG4" s="25">
        <v>2.3338525036990889</v>
      </c>
      <c r="AH4" s="25">
        <v>2.3428396666411806</v>
      </c>
      <c r="AI4" s="25"/>
      <c r="AJ4" s="11">
        <v>4714.4234591112145</v>
      </c>
      <c r="AK4" s="11">
        <v>5284.2259723719108</v>
      </c>
      <c r="AL4" s="11">
        <v>5356.2259619956485</v>
      </c>
      <c r="AM4" s="11">
        <v>5619.409968658937</v>
      </c>
      <c r="AN4" s="11">
        <v>5755.080942910352</v>
      </c>
      <c r="AO4" s="11"/>
      <c r="AP4" s="11">
        <v>1038.2721847431239</v>
      </c>
      <c r="AQ4" s="11">
        <v>1085.1400610066091</v>
      </c>
      <c r="AR4" s="11">
        <v>1111.4508362899139</v>
      </c>
      <c r="AS4" s="11">
        <v>1142.3113562296314</v>
      </c>
      <c r="AT4" s="11">
        <v>1202.4177088544272</v>
      </c>
      <c r="AU4" s="11"/>
      <c r="AV4" s="24">
        <v>0.60261489698890647</v>
      </c>
      <c r="AW4" s="24">
        <v>0.60156924284032953</v>
      </c>
      <c r="AX4" s="24">
        <v>0.60603248259860787</v>
      </c>
      <c r="AY4" s="24">
        <v>0.600420527996262</v>
      </c>
      <c r="AZ4" s="24">
        <v>0.60516859087086172</v>
      </c>
      <c r="BB4" s="24">
        <v>0.30538827258320128</v>
      </c>
      <c r="BC4" s="24">
        <v>0.30867006669282071</v>
      </c>
      <c r="BD4" s="24">
        <v>0.30518174787316321</v>
      </c>
      <c r="BE4" s="24">
        <v>0.31064558834981698</v>
      </c>
      <c r="BF4" s="24">
        <v>0.30568086245125775</v>
      </c>
      <c r="BH4" s="24">
        <v>9.1996830427892237E-2</v>
      </c>
      <c r="BI4" s="24">
        <v>8.9760690466849744E-2</v>
      </c>
      <c r="BJ4" s="24">
        <v>8.8785769528228919E-2</v>
      </c>
      <c r="BK4" s="24">
        <v>8.8933883653921034E-2</v>
      </c>
      <c r="BL4" s="24">
        <v>8.9150546677880568E-2</v>
      </c>
      <c r="BN4" s="26"/>
      <c r="BO4" s="26"/>
      <c r="BP4" s="26"/>
      <c r="BQ4" s="26"/>
      <c r="BR4" s="26"/>
      <c r="BT4" s="26"/>
      <c r="BU4" s="26"/>
      <c r="BV4" s="26"/>
      <c r="BW4" s="26"/>
      <c r="BX4" s="26"/>
      <c r="BZ4" s="26">
        <v>0</v>
      </c>
      <c r="CA4" s="26">
        <v>0.12085170349388208</v>
      </c>
      <c r="CB4" s="26">
        <v>0.14216114310851014</v>
      </c>
      <c r="CC4" s="26">
        <v>0.18142968069546428</v>
      </c>
      <c r="CD4" s="26">
        <v>0.26678994202053086</v>
      </c>
      <c r="CF4" s="27">
        <v>-1.4756784099773977E-2</v>
      </c>
      <c r="CG4" s="12">
        <v>-756131</v>
      </c>
      <c r="CI4" s="13"/>
      <c r="CJ4" s="13"/>
      <c r="CK4" s="13">
        <v>0</v>
      </c>
      <c r="CL4" s="13">
        <v>0.36636677831248687</v>
      </c>
      <c r="CM4" s="13">
        <v>0.44840179115350187</v>
      </c>
      <c r="CN4" s="13">
        <v>0.47261878656884893</v>
      </c>
      <c r="CO4" s="13">
        <v>0.60425523971189898</v>
      </c>
      <c r="CQ4" s="27">
        <v>-4.3815307865698622E-2</v>
      </c>
      <c r="CR4" s="12">
        <v>-2442917.7804388907</v>
      </c>
      <c r="CS4" s="27">
        <v>2.7146507500050694</v>
      </c>
    </row>
    <row r="5" spans="1:97" x14ac:dyDescent="0.2">
      <c r="A5" s="7">
        <v>117</v>
      </c>
      <c r="B5" s="7" t="s">
        <v>2</v>
      </c>
      <c r="C5" s="42">
        <v>0.24476541749884007</v>
      </c>
      <c r="E5" s="24">
        <v>0.55213927485544834</v>
      </c>
      <c r="F5" s="24">
        <v>0.58933533002115013</v>
      </c>
      <c r="G5" s="24">
        <v>0.60023712308575339</v>
      </c>
      <c r="H5" s="24">
        <v>0.61013739612776907</v>
      </c>
      <c r="I5" s="24">
        <v>0.63643475325996712</v>
      </c>
      <c r="J5" s="24"/>
      <c r="K5" s="24"/>
      <c r="L5" s="24"/>
      <c r="M5" s="24"/>
      <c r="N5" s="24"/>
      <c r="P5" s="11">
        <v>1314.518210546142</v>
      </c>
      <c r="Q5" s="11">
        <v>1512.9543104740967</v>
      </c>
      <c r="R5" s="11">
        <v>1566.766785553662</v>
      </c>
      <c r="S5" s="11">
        <v>1616.1431655113479</v>
      </c>
      <c r="T5" s="11">
        <v>1796.7296424744925</v>
      </c>
      <c r="U5" s="11"/>
      <c r="W5" s="11">
        <v>2380.7728781660871</v>
      </c>
      <c r="X5" s="11">
        <v>2567.221466969916</v>
      </c>
      <c r="Y5" s="11">
        <v>2610.2463931239126</v>
      </c>
      <c r="Z5" s="11">
        <v>2648.8184067526176</v>
      </c>
      <c r="AA5" s="11">
        <v>2823.1167975526546</v>
      </c>
      <c r="AB5" s="11"/>
      <c r="AD5" s="25">
        <v>1.7332034612422416</v>
      </c>
      <c r="AE5" s="25">
        <v>1.7452413170951737</v>
      </c>
      <c r="AF5" s="25">
        <v>1.7551295290261753</v>
      </c>
      <c r="AG5" s="25">
        <v>1.7787634529652812</v>
      </c>
      <c r="AH5" s="25">
        <v>1.7729746609564596</v>
      </c>
      <c r="AI5" s="25"/>
      <c r="AJ5" s="11">
        <v>5108.6104265873391</v>
      </c>
      <c r="AK5" s="11">
        <v>5570.6205122544588</v>
      </c>
      <c r="AL5" s="11">
        <v>5708.4183383402542</v>
      </c>
      <c r="AM5" s="11">
        <v>5846.3592643600459</v>
      </c>
      <c r="AN5" s="11">
        <v>6208.346690776204</v>
      </c>
      <c r="AO5" s="11"/>
      <c r="AP5" s="11">
        <v>1049.8032860679725</v>
      </c>
      <c r="AQ5" s="11">
        <v>1108.1557506189513</v>
      </c>
      <c r="AR5" s="11">
        <v>1140.563782337199</v>
      </c>
      <c r="AS5" s="11">
        <v>1167.4555913483664</v>
      </c>
      <c r="AT5" s="11">
        <v>1206.6659111514052</v>
      </c>
      <c r="AU5" s="11"/>
      <c r="AV5" s="24">
        <v>0.51864268563403249</v>
      </c>
      <c r="AW5" s="24">
        <v>0.52174109156517812</v>
      </c>
      <c r="AX5" s="24">
        <v>0.52193238450141421</v>
      </c>
      <c r="AY5" s="24">
        <v>0.52641059125500966</v>
      </c>
      <c r="AZ5" s="24">
        <v>0.52404532476802279</v>
      </c>
      <c r="BB5" s="24">
        <v>0.2012866397861641</v>
      </c>
      <c r="BC5" s="24">
        <v>0.20040595399188091</v>
      </c>
      <c r="BD5" s="24">
        <v>0.20131998383693261</v>
      </c>
      <c r="BE5" s="24">
        <v>0.19570405727923629</v>
      </c>
      <c r="BF5" s="24">
        <v>0.19682369735902927</v>
      </c>
      <c r="BH5" s="24">
        <v>0.28007067457980339</v>
      </c>
      <c r="BI5" s="24">
        <v>0.27785295444294089</v>
      </c>
      <c r="BJ5" s="24">
        <v>0.27674763166165312</v>
      </c>
      <c r="BK5" s="24">
        <v>0.27788535146575405</v>
      </c>
      <c r="BL5" s="24">
        <v>0.27913097787294788</v>
      </c>
      <c r="BN5" s="26"/>
      <c r="BO5" s="26"/>
      <c r="BP5" s="26"/>
      <c r="BQ5" s="26"/>
      <c r="BR5" s="26"/>
      <c r="BT5" s="26"/>
      <c r="BU5" s="26"/>
      <c r="BV5" s="26"/>
      <c r="BW5" s="26"/>
      <c r="BX5" s="26"/>
      <c r="BZ5" s="26">
        <v>0</v>
      </c>
      <c r="CA5" s="26">
        <v>0.16404420798205521</v>
      </c>
      <c r="CB5" s="26">
        <v>0.21790868767214633</v>
      </c>
      <c r="CC5" s="26">
        <v>0.26943480754965621</v>
      </c>
      <c r="CD5" s="26">
        <v>0.41992649093232637</v>
      </c>
      <c r="CF5" s="27">
        <v>-1.0547194519066595E-2</v>
      </c>
      <c r="CG5" s="12">
        <v>-853319</v>
      </c>
      <c r="CI5" s="13"/>
      <c r="CJ5" s="13"/>
      <c r="CK5" s="13">
        <v>0</v>
      </c>
      <c r="CL5" s="13">
        <v>0.3604030983144213</v>
      </c>
      <c r="CM5" s="13">
        <v>0.39042658392773677</v>
      </c>
      <c r="CN5" s="13">
        <v>0.40286415472038639</v>
      </c>
      <c r="CO5" s="13">
        <v>0.57209034886292431</v>
      </c>
      <c r="CQ5" s="27">
        <v>-6.6385586318110423E-2</v>
      </c>
      <c r="CR5" s="12">
        <v>-5869012.0104422187</v>
      </c>
      <c r="CS5" s="27">
        <v>1.6657749445563026</v>
      </c>
    </row>
    <row r="6" spans="1:97" x14ac:dyDescent="0.2">
      <c r="A6" s="7">
        <v>120</v>
      </c>
      <c r="B6" s="7" t="s">
        <v>3</v>
      </c>
      <c r="C6" s="42">
        <v>0.35112611633283919</v>
      </c>
      <c r="E6" s="24">
        <v>0.38396458186185339</v>
      </c>
      <c r="F6" s="24">
        <v>0.43306581982177822</v>
      </c>
      <c r="G6" s="24">
        <v>0.45131619045774224</v>
      </c>
      <c r="H6" s="24">
        <v>0.46638821673991065</v>
      </c>
      <c r="I6" s="24">
        <v>0.50059695024357564</v>
      </c>
      <c r="J6" s="24"/>
      <c r="K6" s="24"/>
      <c r="L6" s="24"/>
      <c r="M6" s="24"/>
      <c r="N6" s="24"/>
      <c r="P6" s="11">
        <v>1314.518210546142</v>
      </c>
      <c r="Q6" s="11">
        <v>1585.3465308095347</v>
      </c>
      <c r="R6" s="11">
        <v>1689.9689410569579</v>
      </c>
      <c r="S6" s="11">
        <v>1769.8292398782071</v>
      </c>
      <c r="T6" s="11">
        <v>1998.3749405116155</v>
      </c>
      <c r="U6" s="11"/>
      <c r="W6" s="11">
        <v>3423.5402759598605</v>
      </c>
      <c r="X6" s="11">
        <v>3660.7519186389741</v>
      </c>
      <c r="Y6" s="11">
        <v>3744.5342684093084</v>
      </c>
      <c r="Z6" s="11">
        <v>3794.7554769917838</v>
      </c>
      <c r="AA6" s="11">
        <v>3991.9838495605409</v>
      </c>
      <c r="AB6" s="11"/>
      <c r="AD6" s="25">
        <v>1.220447284345048</v>
      </c>
      <c r="AE6" s="25">
        <v>1.2314860711807276</v>
      </c>
      <c r="AF6" s="25">
        <v>1.2426223014458309</v>
      </c>
      <c r="AG6" s="25">
        <v>1.2522540244582145</v>
      </c>
      <c r="AH6" s="25">
        <v>1.2641337286975789</v>
      </c>
      <c r="AI6" s="25"/>
      <c r="AJ6" s="11">
        <v>5079.7257178407344</v>
      </c>
      <c r="AK6" s="11">
        <v>5554.3635056138655</v>
      </c>
      <c r="AL6" s="11">
        <v>5738.469236083919</v>
      </c>
      <c r="AM6" s="11">
        <v>5889.5739348247662</v>
      </c>
      <c r="AN6" s="11">
        <v>6208.6322276349147</v>
      </c>
      <c r="AO6" s="11"/>
      <c r="AP6" s="11">
        <v>983.07104795737121</v>
      </c>
      <c r="AQ6" s="11">
        <v>1033.3269648284845</v>
      </c>
      <c r="AR6" s="11">
        <v>1055.8156752062528</v>
      </c>
      <c r="AS6" s="11">
        <v>1066.0184114750589</v>
      </c>
      <c r="AT6" s="11">
        <v>1147.6258342303552</v>
      </c>
      <c r="AU6" s="11"/>
      <c r="AV6" s="24">
        <v>0.37872736954206604</v>
      </c>
      <c r="AW6" s="24">
        <v>0.37652423911965899</v>
      </c>
      <c r="AX6" s="24">
        <v>0.37647719020268039</v>
      </c>
      <c r="AY6" s="24">
        <v>0.37743024818858401</v>
      </c>
      <c r="AZ6" s="24">
        <v>0.37844178695949687</v>
      </c>
      <c r="BB6" s="24">
        <v>0.14989350372736954</v>
      </c>
      <c r="BC6" s="24">
        <v>0.1522091140411751</v>
      </c>
      <c r="BD6" s="24">
        <v>0.152043308906054</v>
      </c>
      <c r="BE6" s="24">
        <v>0.15314251991737976</v>
      </c>
      <c r="BF6" s="24">
        <v>0.15135716380462055</v>
      </c>
      <c r="BH6" s="24">
        <v>0.47137912673056442</v>
      </c>
      <c r="BI6" s="24">
        <v>0.47126664683916591</v>
      </c>
      <c r="BJ6" s="24">
        <v>0.47147950089126561</v>
      </c>
      <c r="BK6" s="24">
        <v>0.46942723189403623</v>
      </c>
      <c r="BL6" s="24">
        <v>0.47020104923588257</v>
      </c>
      <c r="BN6" s="26"/>
      <c r="BO6" s="26"/>
      <c r="BP6" s="26"/>
      <c r="BQ6" s="26"/>
      <c r="BR6" s="26"/>
      <c r="BT6" s="26"/>
      <c r="BU6" s="26"/>
      <c r="BV6" s="26"/>
      <c r="BW6" s="26"/>
      <c r="BX6" s="26"/>
      <c r="BZ6" s="26">
        <v>0</v>
      </c>
      <c r="CA6" s="26">
        <v>0.22556340153681842</v>
      </c>
      <c r="CB6" s="26">
        <v>0.31969412982050183</v>
      </c>
      <c r="CC6" s="26">
        <v>0.40228625577985588</v>
      </c>
      <c r="CD6" s="26">
        <v>0.60824247629565953</v>
      </c>
      <c r="CF6" s="27">
        <v>-8.8407938055350549E-3</v>
      </c>
      <c r="CG6" s="12">
        <v>-853808.5</v>
      </c>
      <c r="CI6" s="13"/>
      <c r="CJ6" s="13"/>
      <c r="CK6" s="13">
        <v>0</v>
      </c>
      <c r="CL6" s="13">
        <v>0.46450021214282899</v>
      </c>
      <c r="CM6" s="13">
        <v>0.47873845184460251</v>
      </c>
      <c r="CN6" s="13">
        <v>0.4908891046609376</v>
      </c>
      <c r="CO6" s="13">
        <v>0.62178366391083362</v>
      </c>
      <c r="CQ6" s="27">
        <v>-5.561203309443221E-2</v>
      </c>
      <c r="CR6" s="12">
        <v>-5954794.7190150283</v>
      </c>
      <c r="CS6" s="27">
        <v>1.6111916940419861</v>
      </c>
    </row>
    <row r="7" spans="1:97" x14ac:dyDescent="0.2">
      <c r="A7" s="7">
        <v>123</v>
      </c>
      <c r="B7" s="7" t="s">
        <v>4</v>
      </c>
      <c r="C7" s="42">
        <v>0.10420741929294053</v>
      </c>
      <c r="E7" s="24">
        <v>1.0540397082788389</v>
      </c>
      <c r="F7" s="24">
        <v>1.0501469088679172</v>
      </c>
      <c r="G7" s="24">
        <v>1.0496300862590302</v>
      </c>
      <c r="H7" s="24">
        <v>1.0488768566349074</v>
      </c>
      <c r="I7" s="24">
        <v>1.0457282750180572</v>
      </c>
      <c r="J7" s="24"/>
      <c r="K7" s="24"/>
      <c r="L7" s="24"/>
      <c r="M7" s="24"/>
      <c r="N7" s="24"/>
      <c r="P7" s="11">
        <v>1314.518210546142</v>
      </c>
      <c r="Q7" s="11">
        <v>1387.9302268391323</v>
      </c>
      <c r="R7" s="11">
        <v>1381.9616937515834</v>
      </c>
      <c r="S7" s="11">
        <v>1382.8072725634659</v>
      </c>
      <c r="T7" s="11">
        <v>1450.9396672913554</v>
      </c>
      <c r="U7" s="11"/>
      <c r="W7" s="11">
        <v>1247.123993737051</v>
      </c>
      <c r="X7" s="11">
        <v>1321.6533945096819</v>
      </c>
      <c r="Y7" s="11">
        <v>1316.6178369343536</v>
      </c>
      <c r="Z7" s="11">
        <v>1318.3695147969054</v>
      </c>
      <c r="AA7" s="11">
        <v>1387.4920492766644</v>
      </c>
      <c r="AB7" s="11"/>
      <c r="AD7" s="25">
        <v>2.2337666925740125</v>
      </c>
      <c r="AE7" s="25">
        <v>2.2620764873517927</v>
      </c>
      <c r="AF7" s="25">
        <v>2.2828088353694822</v>
      </c>
      <c r="AG7" s="25">
        <v>2.3020956624660585</v>
      </c>
      <c r="AH7" s="25">
        <v>2.3320138888888891</v>
      </c>
      <c r="AI7" s="25"/>
      <c r="AJ7" s="11">
        <v>5651.9885521511824</v>
      </c>
      <c r="AK7" s="11">
        <v>6076.0476149500055</v>
      </c>
      <c r="AL7" s="11">
        <v>6088.6991035168739</v>
      </c>
      <c r="AM7" s="11">
        <v>6215.3656825381513</v>
      </c>
      <c r="AN7" s="11">
        <v>6613.8851741731578</v>
      </c>
      <c r="AO7" s="11"/>
      <c r="AP7" s="11">
        <v>1123.5651553220648</v>
      </c>
      <c r="AQ7" s="11">
        <v>1191.2361087462398</v>
      </c>
      <c r="AR7" s="11">
        <v>1198.4798822930225</v>
      </c>
      <c r="AS7" s="11">
        <v>1216.288651131526</v>
      </c>
      <c r="AT7" s="11">
        <v>1279.7844659109944</v>
      </c>
      <c r="AU7" s="11"/>
      <c r="AV7" s="24">
        <v>0.3798841235073836</v>
      </c>
      <c r="AW7" s="24">
        <v>0.37877775041339762</v>
      </c>
      <c r="AX7" s="24">
        <v>0.38008891378163617</v>
      </c>
      <c r="AY7" s="24">
        <v>0.37725405555942354</v>
      </c>
      <c r="AZ7" s="24">
        <v>0.37687500000000002</v>
      </c>
      <c r="BB7" s="24">
        <v>0.61866742033491129</v>
      </c>
      <c r="BC7" s="24">
        <v>0.61988530415508569</v>
      </c>
      <c r="BD7" s="24">
        <v>0.61858088003640566</v>
      </c>
      <c r="BE7" s="24">
        <v>0.62145791269233452</v>
      </c>
      <c r="BF7" s="24">
        <v>0.62184027777777773</v>
      </c>
      <c r="BH7" s="24">
        <v>1.4484561577050802E-3</v>
      </c>
      <c r="BI7" s="24">
        <v>1.3369454315167294E-3</v>
      </c>
      <c r="BJ7" s="24">
        <v>1.3302061819582035E-3</v>
      </c>
      <c r="BK7" s="24">
        <v>1.2880317482420107E-3</v>
      </c>
      <c r="BL7" s="24">
        <v>1.2847222222222223E-3</v>
      </c>
      <c r="BN7" s="26"/>
      <c r="BO7" s="26"/>
      <c r="BP7" s="26"/>
      <c r="BQ7" s="26"/>
      <c r="BR7" s="26"/>
      <c r="BT7" s="26"/>
      <c r="BU7" s="26"/>
      <c r="BV7" s="26"/>
      <c r="BW7" s="26"/>
      <c r="BX7" s="26"/>
      <c r="BZ7" s="26">
        <v>0</v>
      </c>
      <c r="CA7" s="26">
        <v>7.364798788867355E-2</v>
      </c>
      <c r="CB7" s="26">
        <v>8.4294523967886725E-2</v>
      </c>
      <c r="CC7" s="26">
        <v>0.10021422923166412</v>
      </c>
      <c r="CD7" s="26">
        <v>0.17243845434196436</v>
      </c>
      <c r="CF7" s="27">
        <v>-3.5147411387654405E-2</v>
      </c>
      <c r="CG7" s="12">
        <v>-3517189.5</v>
      </c>
      <c r="CI7" s="13"/>
      <c r="CJ7" s="13"/>
      <c r="CK7" s="13">
        <v>0</v>
      </c>
      <c r="CL7" s="13">
        <v>0.26889005112921516</v>
      </c>
      <c r="CM7" s="13">
        <v>0.30277638453580535</v>
      </c>
      <c r="CN7" s="13">
        <v>0.31701098674458961</v>
      </c>
      <c r="CO7" s="13">
        <v>0.48612047667508729</v>
      </c>
      <c r="CQ7" s="27">
        <v>-0.11503330005839552</v>
      </c>
      <c r="CR7" s="12">
        <v>-12431051.133878242</v>
      </c>
      <c r="CS7" s="27">
        <v>1.1902023698386355</v>
      </c>
    </row>
    <row r="8" spans="1:97" x14ac:dyDescent="0.2">
      <c r="A8" s="7">
        <v>125</v>
      </c>
      <c r="B8" s="7" t="s">
        <v>5</v>
      </c>
      <c r="C8" s="42">
        <v>0.21677752970362008</v>
      </c>
      <c r="E8" s="24">
        <v>0.64471997695772154</v>
      </c>
      <c r="F8" s="24">
        <v>0.67838856829109329</v>
      </c>
      <c r="G8" s="24">
        <v>0.68938846841821422</v>
      </c>
      <c r="H8" s="24">
        <v>0.69849349526611371</v>
      </c>
      <c r="I8" s="24">
        <v>0.71777397245349317</v>
      </c>
      <c r="J8" s="24"/>
      <c r="K8" s="24"/>
      <c r="L8" s="24"/>
      <c r="M8" s="24"/>
      <c r="N8" s="24"/>
      <c r="P8" s="11">
        <v>1314.518210546142</v>
      </c>
      <c r="Q8" s="11">
        <v>1517.6759646221385</v>
      </c>
      <c r="R8" s="11">
        <v>1581.6606868447948</v>
      </c>
      <c r="S8" s="11">
        <v>1631.2061554904178</v>
      </c>
      <c r="T8" s="11">
        <v>1764.8398832818846</v>
      </c>
      <c r="U8" s="11"/>
      <c r="W8" s="11">
        <v>2038.8979053340911</v>
      </c>
      <c r="X8" s="11">
        <v>2237.1779766944883</v>
      </c>
      <c r="Y8" s="11">
        <v>2294.295247603834</v>
      </c>
      <c r="Z8" s="11">
        <v>2335.3204668984886</v>
      </c>
      <c r="AA8" s="11">
        <v>2458.7682905933652</v>
      </c>
      <c r="AB8" s="11"/>
      <c r="AD8" s="25">
        <v>2.1087142612566341</v>
      </c>
      <c r="AE8" s="25">
        <v>2.1065998471077889</v>
      </c>
      <c r="AF8" s="25">
        <v>2.1096975313842785</v>
      </c>
      <c r="AG8" s="25">
        <v>2.1156189999165207</v>
      </c>
      <c r="AH8" s="25">
        <v>2.1175065876152832</v>
      </c>
      <c r="AI8" s="25"/>
      <c r="AJ8" s="11">
        <v>4909.081997949017</v>
      </c>
      <c r="AK8" s="11">
        <v>5392.4911859563172</v>
      </c>
      <c r="AL8" s="11">
        <v>5574.6943039597782</v>
      </c>
      <c r="AM8" s="11">
        <v>5667.3465804778079</v>
      </c>
      <c r="AN8" s="11">
        <v>5964.5699251898895</v>
      </c>
      <c r="AO8" s="11"/>
      <c r="AP8" s="11">
        <v>1115.8644286636541</v>
      </c>
      <c r="AQ8" s="11">
        <v>1181.4732085216269</v>
      </c>
      <c r="AR8" s="11">
        <v>1189.8039718129405</v>
      </c>
      <c r="AS8" s="11">
        <v>1237.2585526315791</v>
      </c>
      <c r="AT8" s="11">
        <v>1304.7407894736841</v>
      </c>
      <c r="AU8" s="11"/>
      <c r="AV8" s="24">
        <v>0.66932032186269474</v>
      </c>
      <c r="AW8" s="24">
        <v>0.6732353690648093</v>
      </c>
      <c r="AX8" s="24">
        <v>0.67495155446962674</v>
      </c>
      <c r="AY8" s="24">
        <v>0.68169296268469826</v>
      </c>
      <c r="AZ8" s="24">
        <v>0.68206521739130432</v>
      </c>
      <c r="BB8" s="24">
        <v>0.13259715802088684</v>
      </c>
      <c r="BC8" s="24">
        <v>0.13157224156969335</v>
      </c>
      <c r="BD8" s="24">
        <v>0.13151908332631224</v>
      </c>
      <c r="BE8" s="24">
        <v>0.12688872193004425</v>
      </c>
      <c r="BF8" s="24">
        <v>0.12516469038208169</v>
      </c>
      <c r="BH8" s="24">
        <v>0.19808252011641841</v>
      </c>
      <c r="BI8" s="24">
        <v>0.19519238936549732</v>
      </c>
      <c r="BJ8" s="24">
        <v>0.193529362204061</v>
      </c>
      <c r="BK8" s="24">
        <v>0.19141831538525753</v>
      </c>
      <c r="BL8" s="24">
        <v>0.19277009222661395</v>
      </c>
      <c r="BN8" s="26"/>
      <c r="BO8" s="26"/>
      <c r="BP8" s="26"/>
      <c r="BQ8" s="26"/>
      <c r="BR8" s="26"/>
      <c r="BT8" s="26"/>
      <c r="BU8" s="26"/>
      <c r="BV8" s="26"/>
      <c r="BW8" s="26"/>
      <c r="BX8" s="26"/>
      <c r="BZ8" s="26">
        <v>0</v>
      </c>
      <c r="CA8" s="26">
        <v>0.16237618802472165</v>
      </c>
      <c r="CB8" s="26">
        <v>0.22305531876586326</v>
      </c>
      <c r="CC8" s="26">
        <v>0.27663083869785332</v>
      </c>
      <c r="CD8" s="26">
        <v>0.40149093930978386</v>
      </c>
      <c r="CF8" s="27">
        <v>-6.4381463199106306E-3</v>
      </c>
      <c r="CG8" s="12">
        <v>-323572.5</v>
      </c>
      <c r="CI8" s="13"/>
      <c r="CJ8" s="13"/>
      <c r="CK8" s="13">
        <v>0</v>
      </c>
      <c r="CL8" s="13">
        <v>0.38660484742254897</v>
      </c>
      <c r="CM8" s="13">
        <v>0.41185620539172629</v>
      </c>
      <c r="CN8" s="13">
        <v>0.43930704493583206</v>
      </c>
      <c r="CO8" s="13">
        <v>0.58541855590554182</v>
      </c>
      <c r="CQ8" s="27">
        <v>-8.2803244253673414E-2</v>
      </c>
      <c r="CR8" s="12">
        <v>-4523365.7982600741</v>
      </c>
      <c r="CS8" s="27">
        <v>1.4995576794174972</v>
      </c>
    </row>
    <row r="9" spans="1:97" x14ac:dyDescent="0.2">
      <c r="A9" s="7">
        <v>126</v>
      </c>
      <c r="B9" s="7" t="s">
        <v>6</v>
      </c>
      <c r="C9" s="42">
        <v>0.13465109035566769</v>
      </c>
      <c r="E9" s="24">
        <v>0.97781091434544198</v>
      </c>
      <c r="F9" s="24">
        <v>0.97938019418278743</v>
      </c>
      <c r="G9" s="24">
        <v>0.98001973005524601</v>
      </c>
      <c r="H9" s="24">
        <v>0.98055826300665261</v>
      </c>
      <c r="I9" s="24">
        <v>0.98168605180335955</v>
      </c>
      <c r="J9" s="24"/>
      <c r="K9" s="24"/>
      <c r="L9" s="24"/>
      <c r="M9" s="24"/>
      <c r="N9" s="24"/>
      <c r="P9" s="11">
        <v>1314.518210546142</v>
      </c>
      <c r="Q9" s="11">
        <v>1380.5754366626059</v>
      </c>
      <c r="R9" s="11">
        <v>1399.7428324089026</v>
      </c>
      <c r="S9" s="11">
        <v>1416.2380547146081</v>
      </c>
      <c r="T9" s="11">
        <v>1478.9634922629211</v>
      </c>
      <c r="U9" s="11"/>
      <c r="W9" s="11">
        <v>1344.3480649079231</v>
      </c>
      <c r="X9" s="11">
        <v>1409.641980573829</v>
      </c>
      <c r="Y9" s="11">
        <v>1428.2802575107296</v>
      </c>
      <c r="Z9" s="11">
        <v>1444.3181074952602</v>
      </c>
      <c r="AA9" s="11">
        <v>1506.5544524607044</v>
      </c>
      <c r="AB9" s="11"/>
      <c r="AD9" s="25">
        <v>2.2179051594427994</v>
      </c>
      <c r="AE9" s="25">
        <v>2.254591346153846</v>
      </c>
      <c r="AF9" s="25">
        <v>2.2820218814199036</v>
      </c>
      <c r="AG9" s="25">
        <v>2.3100863730458991</v>
      </c>
      <c r="AH9" s="25">
        <v>2.3428415611514204</v>
      </c>
      <c r="AI9" s="25"/>
      <c r="AJ9" s="11">
        <v>5157.0437409989581</v>
      </c>
      <c r="AK9" s="11">
        <v>5576.3891823132808</v>
      </c>
      <c r="AL9" s="11">
        <v>5681.9731759015513</v>
      </c>
      <c r="AM9" s="11">
        <v>5827.7923010414333</v>
      </c>
      <c r="AN9" s="11">
        <v>6161.7144646513307</v>
      </c>
      <c r="AO9" s="11"/>
      <c r="AP9" s="11">
        <v>1107.4253088389478</v>
      </c>
      <c r="AQ9" s="11">
        <v>1150.1941385355328</v>
      </c>
      <c r="AR9" s="11">
        <v>1186.6231401986786</v>
      </c>
      <c r="AS9" s="11">
        <v>1213.3695925892616</v>
      </c>
      <c r="AT9" s="11">
        <v>1272.0706431488713</v>
      </c>
      <c r="AU9" s="11"/>
      <c r="AV9" s="24">
        <v>0.42367616366548561</v>
      </c>
      <c r="AW9" s="24">
        <v>0.42199519230769234</v>
      </c>
      <c r="AX9" s="24">
        <v>0.42379723854569779</v>
      </c>
      <c r="AY9" s="24">
        <v>0.42627358602802962</v>
      </c>
      <c r="AZ9" s="24">
        <v>0.42554654526485514</v>
      </c>
      <c r="BB9" s="24">
        <v>0.53237392612726298</v>
      </c>
      <c r="BC9" s="24">
        <v>0.53478365384615389</v>
      </c>
      <c r="BD9" s="24">
        <v>0.53143662510152401</v>
      </c>
      <c r="BE9" s="24">
        <v>0.52913603159873412</v>
      </c>
      <c r="BF9" s="24">
        <v>0.52831128183240861</v>
      </c>
      <c r="BH9" s="24">
        <v>4.3949910207251371E-2</v>
      </c>
      <c r="BI9" s="24">
        <v>4.3221153846153847E-2</v>
      </c>
      <c r="BJ9" s="24">
        <v>4.4766136352778173E-2</v>
      </c>
      <c r="BK9" s="24">
        <v>4.4590382373236252E-2</v>
      </c>
      <c r="BL9" s="24">
        <v>4.6142172902736284E-2</v>
      </c>
      <c r="BN9" s="26"/>
      <c r="BO9" s="26"/>
      <c r="BP9" s="26"/>
      <c r="BQ9" s="26"/>
      <c r="BR9" s="26"/>
      <c r="BT9" s="26"/>
      <c r="BU9" s="26"/>
      <c r="BV9" s="26"/>
      <c r="BW9" s="26"/>
      <c r="BX9" s="26"/>
      <c r="BZ9" s="26">
        <v>0</v>
      </c>
      <c r="CA9" s="26">
        <v>7.7832493341384978E-2</v>
      </c>
      <c r="CB9" s="26">
        <v>0.1130585081369313</v>
      </c>
      <c r="CC9" s="26">
        <v>0.14451853886300081</v>
      </c>
      <c r="CD9" s="26">
        <v>0.21639641278963695</v>
      </c>
      <c r="CF9" s="27">
        <v>-2.9476488761457992E-2</v>
      </c>
      <c r="CG9" s="12">
        <v>-4445178.5</v>
      </c>
      <c r="CI9" s="13"/>
      <c r="CJ9" s="13"/>
      <c r="CK9" s="13">
        <v>0</v>
      </c>
      <c r="CL9" s="13">
        <v>0.32467121256625964</v>
      </c>
      <c r="CM9" s="13">
        <v>0.37693354582596728</v>
      </c>
      <c r="CN9" s="13">
        <v>0.39200773856018967</v>
      </c>
      <c r="CO9" s="13">
        <v>0.57730605552613468</v>
      </c>
      <c r="CQ9" s="27">
        <v>-0.11099228081601439</v>
      </c>
      <c r="CR9" s="12">
        <v>-18213235.839106862</v>
      </c>
      <c r="CS9" s="27">
        <v>1.2377862794896668</v>
      </c>
    </row>
    <row r="10" spans="1:97" x14ac:dyDescent="0.2">
      <c r="A10" s="7">
        <v>127</v>
      </c>
      <c r="B10" s="7" t="s">
        <v>7</v>
      </c>
      <c r="C10" s="42">
        <v>0.12331528344628495</v>
      </c>
      <c r="E10" s="24">
        <v>1.158524483470754</v>
      </c>
      <c r="F10" s="24">
        <v>1.1482962454079666</v>
      </c>
      <c r="G10" s="24">
        <v>1.1451916079232629</v>
      </c>
      <c r="H10" s="24">
        <v>1.1412833480705273</v>
      </c>
      <c r="I10" s="24">
        <v>1.1332310033185813</v>
      </c>
      <c r="J10" s="24"/>
      <c r="K10" s="24"/>
      <c r="L10" s="24"/>
      <c r="M10" s="24"/>
      <c r="N10" s="24"/>
      <c r="P10" s="11">
        <v>1314.518210546142</v>
      </c>
      <c r="Q10" s="11">
        <v>1371.0647688193317</v>
      </c>
      <c r="R10" s="11">
        <v>1380.1233011324096</v>
      </c>
      <c r="S10" s="11">
        <v>1388.1290080161193</v>
      </c>
      <c r="T10" s="11">
        <v>1427.0038389486533</v>
      </c>
      <c r="U10" s="11"/>
      <c r="W10" s="11">
        <v>1134.6486235733712</v>
      </c>
      <c r="X10" s="11">
        <v>1193.9991742568311</v>
      </c>
      <c r="Y10" s="11">
        <v>1205.146188274276</v>
      </c>
      <c r="Z10" s="11">
        <v>1216.2877959824029</v>
      </c>
      <c r="AA10" s="11">
        <v>1259.2347321682698</v>
      </c>
      <c r="AB10" s="11"/>
      <c r="AD10" s="25">
        <v>2.3495580506450073</v>
      </c>
      <c r="AE10" s="25">
        <v>2.3765461465271169</v>
      </c>
      <c r="AF10" s="25">
        <v>2.3843523377159364</v>
      </c>
      <c r="AG10" s="25">
        <v>2.4081990701482501</v>
      </c>
      <c r="AH10" s="25">
        <v>2.472144887612461</v>
      </c>
      <c r="AI10" s="25"/>
      <c r="AJ10" s="11">
        <v>5190.2769693941518</v>
      </c>
      <c r="AK10" s="11">
        <v>5579.6387921183014</v>
      </c>
      <c r="AL10" s="11">
        <v>5628.5247879083463</v>
      </c>
      <c r="AM10" s="11">
        <v>5768.0349990274317</v>
      </c>
      <c r="AN10" s="11">
        <v>6203.0889719309325</v>
      </c>
      <c r="AO10" s="11"/>
      <c r="AP10" s="11">
        <v>1142.8550019275251</v>
      </c>
      <c r="AQ10" s="11">
        <v>1200.5544720914593</v>
      </c>
      <c r="AR10" s="11">
        <v>1225.5866711383671</v>
      </c>
      <c r="AS10" s="11">
        <v>1238.8587586731298</v>
      </c>
      <c r="AT10" s="11">
        <v>1302.257550614006</v>
      </c>
      <c r="AU10" s="11"/>
      <c r="AV10" s="24">
        <v>0.34657190635451507</v>
      </c>
      <c r="AW10" s="24">
        <v>0.34803163653663177</v>
      </c>
      <c r="AX10" s="24">
        <v>0.35201344260362005</v>
      </c>
      <c r="AY10" s="24">
        <v>0.35135530278663119</v>
      </c>
      <c r="AZ10" s="24">
        <v>0.34765407496410045</v>
      </c>
      <c r="BB10" s="24">
        <v>0.61968466316292403</v>
      </c>
      <c r="BC10" s="24">
        <v>0.61899381541389153</v>
      </c>
      <c r="BD10" s="24">
        <v>0.61529390955721952</v>
      </c>
      <c r="BE10" s="24">
        <v>0.61528114857159566</v>
      </c>
      <c r="BF10" s="24">
        <v>0.61808750696011483</v>
      </c>
      <c r="BH10" s="24">
        <v>3.374343048256092E-2</v>
      </c>
      <c r="BI10" s="24">
        <v>3.2974548049476686E-2</v>
      </c>
      <c r="BJ10" s="24">
        <v>3.2692647839160427E-2</v>
      </c>
      <c r="BK10" s="24">
        <v>3.3363548641773148E-2</v>
      </c>
      <c r="BL10" s="24">
        <v>3.4258418075784662E-2</v>
      </c>
      <c r="BN10" s="26"/>
      <c r="BO10" s="26"/>
      <c r="BP10" s="26"/>
      <c r="BQ10" s="26"/>
      <c r="BR10" s="26"/>
      <c r="BT10" s="26"/>
      <c r="BU10" s="26"/>
      <c r="BV10" s="26"/>
      <c r="BW10" s="26"/>
      <c r="BX10" s="26"/>
      <c r="BZ10" s="26">
        <v>0</v>
      </c>
      <c r="CA10" s="26">
        <v>5.9534053824857436E-2</v>
      </c>
      <c r="CB10" s="26">
        <v>7.9264202449181198E-2</v>
      </c>
      <c r="CC10" s="26">
        <v>0.10533424119631296</v>
      </c>
      <c r="CD10" s="26">
        <v>0.16386945448256718</v>
      </c>
      <c r="CF10" s="27">
        <v>-3.4947291336087136E-2</v>
      </c>
      <c r="CG10" s="12">
        <v>-4308448.5</v>
      </c>
      <c r="CI10" s="13"/>
      <c r="CJ10" s="13"/>
      <c r="CK10" s="13">
        <v>0</v>
      </c>
      <c r="CL10" s="13">
        <v>0.21148005889790245</v>
      </c>
      <c r="CM10" s="13">
        <v>0.29105446818427239</v>
      </c>
      <c r="CN10" s="13">
        <v>0.31924963457248445</v>
      </c>
      <c r="CO10" s="13">
        <v>0.42815265317870188</v>
      </c>
      <c r="CQ10" s="27">
        <v>-0.13827692405952677</v>
      </c>
      <c r="CR10" s="12">
        <v>-18458605.361960568</v>
      </c>
      <c r="CS10" s="27">
        <v>1.0532814238089068</v>
      </c>
    </row>
    <row r="11" spans="1:97" x14ac:dyDescent="0.2">
      <c r="A11" s="7">
        <v>128</v>
      </c>
      <c r="B11" s="7" t="s">
        <v>8</v>
      </c>
      <c r="C11" s="42">
        <v>0.13847408059936583</v>
      </c>
      <c r="E11" s="24">
        <v>0.92204502070359806</v>
      </c>
      <c r="F11" s="24">
        <v>0.92827598987566806</v>
      </c>
      <c r="G11" s="24">
        <v>0.92873960466965644</v>
      </c>
      <c r="H11" s="24">
        <v>0.93054051372106716</v>
      </c>
      <c r="I11" s="24">
        <v>0.9355291043251841</v>
      </c>
      <c r="J11" s="24"/>
      <c r="K11" s="24"/>
      <c r="L11" s="24"/>
      <c r="M11" s="24"/>
      <c r="N11" s="24"/>
      <c r="P11" s="11">
        <v>1314.518210546142</v>
      </c>
      <c r="Q11" s="11">
        <v>1423.0872818305975</v>
      </c>
      <c r="R11" s="11">
        <v>1424.2255341923924</v>
      </c>
      <c r="S11" s="11">
        <v>1447.2784006158224</v>
      </c>
      <c r="T11" s="11">
        <v>1542.4206006314414</v>
      </c>
      <c r="U11" s="11"/>
      <c r="W11" s="11">
        <v>1425.6551264091788</v>
      </c>
      <c r="X11" s="11">
        <v>1533.0432946145722</v>
      </c>
      <c r="Y11" s="11">
        <v>1533.5036075036076</v>
      </c>
      <c r="Z11" s="11">
        <v>1555.3093919881164</v>
      </c>
      <c r="AA11" s="11">
        <v>1648.7147150211006</v>
      </c>
      <c r="AB11" s="11"/>
      <c r="AD11" s="25">
        <v>2.4782608695652173</v>
      </c>
      <c r="AE11" s="25">
        <v>2.4770312244564328</v>
      </c>
      <c r="AF11" s="25">
        <v>2.4578429792036109</v>
      </c>
      <c r="AG11" s="25">
        <v>2.5080500894454385</v>
      </c>
      <c r="AH11" s="25">
        <v>2.5162947503612139</v>
      </c>
      <c r="AI11" s="25"/>
      <c r="AJ11" s="11">
        <v>5274.67534471205</v>
      </c>
      <c r="AK11" s="11">
        <v>5733.6866078911471</v>
      </c>
      <c r="AL11" s="11">
        <v>5802.4962251230118</v>
      </c>
      <c r="AM11" s="11">
        <v>5953.7363370872299</v>
      </c>
      <c r="AN11" s="11">
        <v>6384.0643603915869</v>
      </c>
      <c r="AO11" s="11"/>
      <c r="AP11" s="11">
        <v>1042.408830744072</v>
      </c>
      <c r="AQ11" s="11">
        <v>1100.1444043321299</v>
      </c>
      <c r="AR11" s="11">
        <v>1091.2717348927874</v>
      </c>
      <c r="AS11" s="11">
        <v>1164.1929055400558</v>
      </c>
      <c r="AT11" s="11">
        <v>1187.8326817826428</v>
      </c>
      <c r="AU11" s="11"/>
      <c r="AV11" s="24">
        <v>0.5789386675483551</v>
      </c>
      <c r="AW11" s="24">
        <v>0.5757724374693477</v>
      </c>
      <c r="AX11" s="24">
        <v>0.57004675157182005</v>
      </c>
      <c r="AY11" s="24">
        <v>0.57586599447064568</v>
      </c>
      <c r="AZ11" s="24">
        <v>0.57344678118478087</v>
      </c>
      <c r="BB11" s="24">
        <v>0.40436435774508184</v>
      </c>
      <c r="BC11" s="24">
        <v>0.40755272192251102</v>
      </c>
      <c r="BD11" s="24">
        <v>0.41350959213283894</v>
      </c>
      <c r="BE11" s="24">
        <v>0.40803382663847781</v>
      </c>
      <c r="BF11" s="24">
        <v>0.41065981698506981</v>
      </c>
      <c r="BH11" s="24">
        <v>1.6696974706563068E-2</v>
      </c>
      <c r="BI11" s="24">
        <v>1.6674840608141245E-2</v>
      </c>
      <c r="BJ11" s="24">
        <v>1.6443656295340964E-2</v>
      </c>
      <c r="BK11" s="24">
        <v>1.6100178890876567E-2</v>
      </c>
      <c r="BL11" s="24">
        <v>1.5893401830149301E-2</v>
      </c>
      <c r="BN11" s="26"/>
      <c r="BO11" s="26"/>
      <c r="BP11" s="26"/>
      <c r="BQ11" s="26"/>
      <c r="BR11" s="26"/>
      <c r="BT11" s="26"/>
      <c r="BU11" s="26"/>
      <c r="BV11" s="26"/>
      <c r="BW11" s="26"/>
      <c r="BX11" s="26"/>
      <c r="BZ11" s="26">
        <v>0</v>
      </c>
      <c r="CA11" s="26">
        <v>9.4219091552576684E-2</v>
      </c>
      <c r="CB11" s="26">
        <v>0.10188804725178935</v>
      </c>
      <c r="CC11" s="26">
        <v>0.13264958023481865</v>
      </c>
      <c r="CD11" s="26">
        <v>0.22683299726940653</v>
      </c>
      <c r="CF11" s="27">
        <v>-1.9078173116113366E-2</v>
      </c>
      <c r="CG11" s="12">
        <v>-488358.5</v>
      </c>
      <c r="CI11" s="13"/>
      <c r="CJ11" s="13"/>
      <c r="CK11" s="13">
        <v>0</v>
      </c>
      <c r="CL11" s="13">
        <v>0.19833162558219763</v>
      </c>
      <c r="CM11" s="13">
        <v>0.22903604938525235</v>
      </c>
      <c r="CN11" s="13">
        <v>0.23343049110471381</v>
      </c>
      <c r="CO11" s="13">
        <v>0.35791382148479323</v>
      </c>
      <c r="CQ11" s="27">
        <v>-5.886531598247955E-2</v>
      </c>
      <c r="CR11" s="12">
        <v>-1619558.4418616185</v>
      </c>
      <c r="CS11" s="27">
        <v>2.0872211216895664</v>
      </c>
    </row>
    <row r="12" spans="1:97" x14ac:dyDescent="0.2">
      <c r="A12" s="7">
        <v>136</v>
      </c>
      <c r="B12" s="7" t="s">
        <v>9</v>
      </c>
      <c r="C12" s="42">
        <v>0.17313212552079804</v>
      </c>
      <c r="E12" s="24">
        <v>0.80342422930333401</v>
      </c>
      <c r="F12" s="24">
        <v>0.81831252271503241</v>
      </c>
      <c r="G12" s="24">
        <v>0.82279090976074176</v>
      </c>
      <c r="H12" s="24">
        <v>0.82672283124890977</v>
      </c>
      <c r="I12" s="24">
        <v>0.83717538986767626</v>
      </c>
      <c r="J12" s="24"/>
      <c r="K12" s="24"/>
      <c r="L12" s="24"/>
      <c r="M12" s="24"/>
      <c r="N12" s="24"/>
      <c r="P12" s="11">
        <v>1314.518210546142</v>
      </c>
      <c r="Q12" s="11">
        <v>1424.5191178227617</v>
      </c>
      <c r="R12" s="11">
        <v>1444.9639565522116</v>
      </c>
      <c r="S12" s="11">
        <v>1467.4409835429813</v>
      </c>
      <c r="T12" s="11">
        <v>1556.6577086694895</v>
      </c>
      <c r="U12" s="11"/>
      <c r="W12" s="11">
        <v>1636.1445953478255</v>
      </c>
      <c r="X12" s="11">
        <v>1740.8008288770054</v>
      </c>
      <c r="Y12" s="11">
        <v>1756.1739433562661</v>
      </c>
      <c r="Z12" s="11">
        <v>1775.0096260510361</v>
      </c>
      <c r="AA12" s="11">
        <v>1859.4164705624403</v>
      </c>
      <c r="AB12" s="11"/>
      <c r="AD12" s="25">
        <v>1.888595049810003</v>
      </c>
      <c r="AE12" s="25">
        <v>1.9144634127613831</v>
      </c>
      <c r="AF12" s="25">
        <v>1.9428286648947046</v>
      </c>
      <c r="AG12" s="25">
        <v>1.9524571022438826</v>
      </c>
      <c r="AH12" s="25">
        <v>1.9676428373580439</v>
      </c>
      <c r="AI12" s="25"/>
      <c r="AJ12" s="11">
        <v>5104.1439812115232</v>
      </c>
      <c r="AK12" s="11">
        <v>5580.525195454813</v>
      </c>
      <c r="AL12" s="11">
        <v>5750.084964475438</v>
      </c>
      <c r="AM12" s="11">
        <v>5902.8702601020595</v>
      </c>
      <c r="AN12" s="11">
        <v>6244.4996384722754</v>
      </c>
      <c r="AO12" s="11"/>
      <c r="AP12" s="11">
        <v>1127.9017852440886</v>
      </c>
      <c r="AQ12" s="11">
        <v>1177.2246316229491</v>
      </c>
      <c r="AR12" s="11">
        <v>1198.6065727699531</v>
      </c>
      <c r="AS12" s="11">
        <v>1213.4498453608248</v>
      </c>
      <c r="AT12" s="11">
        <v>1260.4683589560243</v>
      </c>
      <c r="AU12" s="11"/>
      <c r="AV12" s="24">
        <v>0.35801581595974119</v>
      </c>
      <c r="AW12" s="24">
        <v>0.35778454608277238</v>
      </c>
      <c r="AX12" s="24">
        <v>0.35792782662032302</v>
      </c>
      <c r="AY12" s="24">
        <v>0.35645750837648493</v>
      </c>
      <c r="AZ12" s="24">
        <v>0.35539999496386576</v>
      </c>
      <c r="BB12" s="24">
        <v>0.48754749922974222</v>
      </c>
      <c r="BC12" s="24">
        <v>0.48982621381587366</v>
      </c>
      <c r="BD12" s="24">
        <v>0.48993048456348393</v>
      </c>
      <c r="BE12" s="24">
        <v>0.49243578028226215</v>
      </c>
      <c r="BF12" s="24">
        <v>0.49301236370961649</v>
      </c>
      <c r="BH12" s="24">
        <v>0.15443668481051659</v>
      </c>
      <c r="BI12" s="24">
        <v>0.15238924010135393</v>
      </c>
      <c r="BJ12" s="24">
        <v>0.152141688816193</v>
      </c>
      <c r="BK12" s="24">
        <v>0.15110671134125292</v>
      </c>
      <c r="BL12" s="24">
        <v>0.15158764132651775</v>
      </c>
      <c r="BN12" s="26"/>
      <c r="BO12" s="26"/>
      <c r="BP12" s="26"/>
      <c r="BQ12" s="26"/>
      <c r="BR12" s="26"/>
      <c r="BT12" s="26"/>
      <c r="BU12" s="26"/>
      <c r="BV12" s="26"/>
      <c r="BW12" s="26"/>
      <c r="BX12" s="26"/>
      <c r="BZ12" s="26">
        <v>0</v>
      </c>
      <c r="CA12" s="26">
        <v>0.10199408810195387</v>
      </c>
      <c r="CB12" s="26">
        <v>0.13602673252993558</v>
      </c>
      <c r="CC12" s="26">
        <v>0.16735690977629947</v>
      </c>
      <c r="CD12" s="26">
        <v>0.25800241869617424</v>
      </c>
      <c r="CF12" s="27">
        <v>-3.0488986838898946E-2</v>
      </c>
      <c r="CG12" s="12">
        <v>-3946828</v>
      </c>
      <c r="CI12" s="13"/>
      <c r="CJ12" s="13"/>
      <c r="CK12" s="13">
        <v>0</v>
      </c>
      <c r="CL12" s="13">
        <v>0.24300325390176436</v>
      </c>
      <c r="CM12" s="13">
        <v>0.27514542549675958</v>
      </c>
      <c r="CN12" s="13">
        <v>0.28706798493578511</v>
      </c>
      <c r="CO12" s="13">
        <v>0.43589573861218045</v>
      </c>
      <c r="CQ12" s="27">
        <v>-8.632264807990267E-2</v>
      </c>
      <c r="CR12" s="12">
        <v>-12196060.089086814</v>
      </c>
      <c r="CS12" s="27">
        <v>1.3684634002711256</v>
      </c>
    </row>
    <row r="13" spans="1:97" x14ac:dyDescent="0.2">
      <c r="A13" s="7">
        <v>138</v>
      </c>
      <c r="B13" s="7" t="s">
        <v>10</v>
      </c>
      <c r="C13" s="42">
        <v>0.11227700550166375</v>
      </c>
      <c r="E13" s="24">
        <v>0.867249682091495</v>
      </c>
      <c r="F13" s="24">
        <v>0.87552556263333114</v>
      </c>
      <c r="G13" s="24">
        <v>0.87655906252741511</v>
      </c>
      <c r="H13" s="24">
        <v>0.87943902194846557</v>
      </c>
      <c r="I13" s="24">
        <v>0.88568954620024343</v>
      </c>
      <c r="J13" s="24"/>
      <c r="K13" s="24"/>
      <c r="L13" s="24"/>
      <c r="M13" s="24"/>
      <c r="N13" s="24"/>
      <c r="P13" s="11">
        <v>1314.518210546142</v>
      </c>
      <c r="Q13" s="11">
        <v>1407.450874577692</v>
      </c>
      <c r="R13" s="11">
        <v>1410.2889589131712</v>
      </c>
      <c r="S13" s="11">
        <v>1437.2693712756645</v>
      </c>
      <c r="T13" s="11">
        <v>1514.9047803730978</v>
      </c>
      <c r="U13" s="11"/>
      <c r="W13" s="11">
        <v>1515.7321330761354</v>
      </c>
      <c r="X13" s="11">
        <v>1607.5497217288337</v>
      </c>
      <c r="Y13" s="11">
        <v>1608.8921091601439</v>
      </c>
      <c r="Z13" s="11">
        <v>1634.3024762436428</v>
      </c>
      <c r="AA13" s="11">
        <v>1710.4241400074025</v>
      </c>
      <c r="AB13" s="11"/>
      <c r="AD13" s="25">
        <v>2.2594027441485069</v>
      </c>
      <c r="AE13" s="25">
        <v>2.2693072499596925</v>
      </c>
      <c r="AF13" s="25">
        <v>2.2763657766600676</v>
      </c>
      <c r="AG13" s="25">
        <v>2.2937683872693233</v>
      </c>
      <c r="AH13" s="25">
        <v>2.3208378088077337</v>
      </c>
      <c r="AI13" s="25"/>
      <c r="AJ13" s="11">
        <v>5399.805606839489</v>
      </c>
      <c r="AK13" s="11">
        <v>5765.3868028952747</v>
      </c>
      <c r="AL13" s="11">
        <v>5864.6967252124396</v>
      </c>
      <c r="AM13" s="11">
        <v>6020.1293983910155</v>
      </c>
      <c r="AN13" s="11">
        <v>6330.5684601804078</v>
      </c>
      <c r="AO13" s="11"/>
      <c r="AP13" s="11">
        <v>1105.2220754263749</v>
      </c>
      <c r="AQ13" s="11">
        <v>1186.426014893106</v>
      </c>
      <c r="AR13" s="11">
        <v>1194.9724146166707</v>
      </c>
      <c r="AS13" s="11">
        <v>1226.8053129113318</v>
      </c>
      <c r="AT13" s="11">
        <v>1308.220422960725</v>
      </c>
      <c r="AU13" s="11"/>
      <c r="AV13" s="24">
        <v>0.47812752219531879</v>
      </c>
      <c r="AW13" s="24">
        <v>0.48014188208738645</v>
      </c>
      <c r="AX13" s="24">
        <v>0.48044304136122851</v>
      </c>
      <c r="AY13" s="24">
        <v>0.48178657395025409</v>
      </c>
      <c r="AZ13" s="24">
        <v>0.48447905477980668</v>
      </c>
      <c r="BB13" s="24">
        <v>0.44799569545332257</v>
      </c>
      <c r="BC13" s="24">
        <v>0.44746600741656367</v>
      </c>
      <c r="BD13" s="24">
        <v>0.44807105784151102</v>
      </c>
      <c r="BE13" s="24">
        <v>0.44701791922974055</v>
      </c>
      <c r="BF13" s="24">
        <v>0.44441460794844251</v>
      </c>
      <c r="BH13" s="24">
        <v>7.3876782351358625E-2</v>
      </c>
      <c r="BI13" s="24">
        <v>7.2392110496049877E-2</v>
      </c>
      <c r="BJ13" s="24">
        <v>7.1485900797260415E-2</v>
      </c>
      <c r="BK13" s="24">
        <v>7.1195506820005347E-2</v>
      </c>
      <c r="BL13" s="24">
        <v>7.1106337271750808E-2</v>
      </c>
      <c r="BN13" s="26"/>
      <c r="BO13" s="26"/>
      <c r="BP13" s="26"/>
      <c r="BQ13" s="26"/>
      <c r="BR13" s="26"/>
      <c r="BT13" s="26"/>
      <c r="BU13" s="26"/>
      <c r="BV13" s="26"/>
      <c r="BW13" s="26"/>
      <c r="BX13" s="26"/>
      <c r="BZ13" s="26">
        <v>0</v>
      </c>
      <c r="CA13" s="26">
        <v>7.6663720534791979E-2</v>
      </c>
      <c r="CB13" s="26">
        <v>8.695957686442557E-2</v>
      </c>
      <c r="CC13" s="26">
        <v>0.11658137384502321</v>
      </c>
      <c r="CD13" s="26">
        <v>0.18600625463077791</v>
      </c>
      <c r="CF13" s="27">
        <v>-2.3685337173425063E-2</v>
      </c>
      <c r="CG13" s="12">
        <v>-1651651</v>
      </c>
      <c r="CI13" s="13"/>
      <c r="CJ13" s="13"/>
      <c r="CK13" s="13">
        <v>0</v>
      </c>
      <c r="CL13" s="13">
        <v>0.34947904095038362</v>
      </c>
      <c r="CM13" s="13">
        <v>0.41093308147633079</v>
      </c>
      <c r="CN13" s="13">
        <v>0.416942965682638</v>
      </c>
      <c r="CO13" s="13">
        <v>0.52835052117126802</v>
      </c>
      <c r="CQ13" s="27">
        <v>-8.514677831114327E-2</v>
      </c>
      <c r="CR13" s="12">
        <v>-6427953.1489789877</v>
      </c>
      <c r="CS13" s="27">
        <v>1.5074415581375349</v>
      </c>
    </row>
    <row r="14" spans="1:97" x14ac:dyDescent="0.2">
      <c r="A14" s="7">
        <v>139</v>
      </c>
      <c r="B14" s="7" t="s">
        <v>11</v>
      </c>
      <c r="C14" s="42">
        <v>0.13452051407255894</v>
      </c>
      <c r="E14" s="24">
        <v>0.88541702779725251</v>
      </c>
      <c r="F14" s="24">
        <v>0.89414664174675018</v>
      </c>
      <c r="G14" s="24">
        <v>0.89489607525167691</v>
      </c>
      <c r="H14" s="24">
        <v>0.89728792425992909</v>
      </c>
      <c r="I14" s="24">
        <v>0.90362041123863135</v>
      </c>
      <c r="J14" s="24"/>
      <c r="K14" s="24"/>
      <c r="L14" s="24"/>
      <c r="M14" s="24"/>
      <c r="N14" s="24"/>
      <c r="P14" s="11">
        <v>1314.518210546142</v>
      </c>
      <c r="Q14" s="11">
        <v>1411.0074336298917</v>
      </c>
      <c r="R14" s="11">
        <v>1384.3047998107677</v>
      </c>
      <c r="S14" s="11">
        <v>1393.7260404244814</v>
      </c>
      <c r="T14" s="11">
        <v>1473.9836967730494</v>
      </c>
      <c r="U14" s="11"/>
      <c r="W14" s="11">
        <v>1484.6317263814215</v>
      </c>
      <c r="X14" s="11">
        <v>1578.0492457852706</v>
      </c>
      <c r="Y14" s="11">
        <v>1546.8888936868468</v>
      </c>
      <c r="Z14" s="11">
        <v>1553.2651256551878</v>
      </c>
      <c r="AA14" s="11">
        <v>1631.1978773837086</v>
      </c>
      <c r="AB14" s="11"/>
      <c r="AD14" s="25">
        <v>2.0585007440476191</v>
      </c>
      <c r="AE14" s="25">
        <v>2.0739786529260211</v>
      </c>
      <c r="AF14" s="25">
        <v>2.0861183677146204</v>
      </c>
      <c r="AG14" s="25">
        <v>2.1202048333483066</v>
      </c>
      <c r="AH14" s="25">
        <v>2.1305044035228184</v>
      </c>
      <c r="AI14" s="25"/>
      <c r="AJ14" s="11">
        <v>4736.7582456285254</v>
      </c>
      <c r="AK14" s="11">
        <v>5433.4864576289083</v>
      </c>
      <c r="AL14" s="11">
        <v>5490.3643790980268</v>
      </c>
      <c r="AM14" s="11">
        <v>5515.69009503294</v>
      </c>
      <c r="AN14" s="11">
        <v>5810.4867931381723</v>
      </c>
      <c r="AO14" s="11"/>
      <c r="AP14" s="11">
        <v>1088.7399392558846</v>
      </c>
      <c r="AQ14" s="11">
        <v>1144.8428731762065</v>
      </c>
      <c r="AR14" s="11">
        <v>1114.7196464008659</v>
      </c>
      <c r="AS14" s="11">
        <v>1145.9054771936253</v>
      </c>
      <c r="AT14" s="11">
        <v>1216.6182082500454</v>
      </c>
      <c r="AU14" s="11"/>
      <c r="AV14" s="24">
        <v>0.41313244047619047</v>
      </c>
      <c r="AW14" s="24">
        <v>0.41461170408538828</v>
      </c>
      <c r="AX14" s="24">
        <v>0.40888208269525267</v>
      </c>
      <c r="AY14" s="24">
        <v>0.4167639924535082</v>
      </c>
      <c r="AZ14" s="24">
        <v>0.41784538742104793</v>
      </c>
      <c r="BB14" s="24">
        <v>0.48995535714285715</v>
      </c>
      <c r="BC14" s="24">
        <v>0.49190283400809715</v>
      </c>
      <c r="BD14" s="24">
        <v>0.49932438519052336</v>
      </c>
      <c r="BE14" s="24">
        <v>0.49043212649357648</v>
      </c>
      <c r="BF14" s="24">
        <v>0.48954719331020374</v>
      </c>
      <c r="BH14" s="24">
        <v>9.6912202380952384E-2</v>
      </c>
      <c r="BI14" s="24">
        <v>9.3485461906514536E-2</v>
      </c>
      <c r="BJ14" s="24">
        <v>9.1793532114223947E-2</v>
      </c>
      <c r="BK14" s="24">
        <v>9.2803881052915288E-2</v>
      </c>
      <c r="BL14" s="24">
        <v>9.2607419268748326E-2</v>
      </c>
      <c r="BN14" s="26"/>
      <c r="BO14" s="26"/>
      <c r="BP14" s="26"/>
      <c r="BQ14" s="26"/>
      <c r="BR14" s="26"/>
      <c r="BT14" s="26"/>
      <c r="BU14" s="26"/>
      <c r="BV14" s="26"/>
      <c r="BW14" s="26"/>
      <c r="BX14" s="26"/>
      <c r="BZ14" s="26">
        <v>0</v>
      </c>
      <c r="CA14" s="26">
        <v>9.3141349857229105E-2</v>
      </c>
      <c r="CB14" s="26">
        <v>0.10185864488284646</v>
      </c>
      <c r="CC14" s="26">
        <v>0.13053113270749228</v>
      </c>
      <c r="CD14" s="26">
        <v>0.21331389999001216</v>
      </c>
      <c r="CF14" s="27">
        <v>-2.779497335085207E-2</v>
      </c>
      <c r="CG14" s="12">
        <v>-1030881</v>
      </c>
      <c r="CI14" s="13"/>
      <c r="CJ14" s="13"/>
      <c r="CK14" s="13">
        <v>0</v>
      </c>
      <c r="CL14" s="13">
        <v>0.29181524483582977</v>
      </c>
      <c r="CM14" s="13">
        <v>0.42360874360513145</v>
      </c>
      <c r="CN14" s="13">
        <v>0.46188882128303876</v>
      </c>
      <c r="CO14" s="13">
        <v>0.60688311411167728</v>
      </c>
      <c r="CQ14" s="27">
        <v>-8.915638452276288E-2</v>
      </c>
      <c r="CR14" s="12">
        <v>-3605108.7213540412</v>
      </c>
      <c r="CS14" s="27">
        <v>1.457081091631744</v>
      </c>
    </row>
    <row r="15" spans="1:97" x14ac:dyDescent="0.2">
      <c r="A15" s="7">
        <v>140</v>
      </c>
      <c r="B15" s="7" t="s">
        <v>12</v>
      </c>
      <c r="C15" s="42">
        <v>0.16730365383381596</v>
      </c>
      <c r="E15" s="24">
        <v>0.71516612228360077</v>
      </c>
      <c r="F15" s="24">
        <v>0.73507883064786739</v>
      </c>
      <c r="G15" s="24">
        <v>0.73755038997677813</v>
      </c>
      <c r="H15" s="24">
        <v>0.74487676258099889</v>
      </c>
      <c r="I15" s="24">
        <v>0.76281763742769371</v>
      </c>
      <c r="J15" s="24"/>
      <c r="K15" s="24"/>
      <c r="L15" s="24"/>
      <c r="M15" s="24"/>
      <c r="N15" s="24"/>
      <c r="P15" s="11">
        <v>1314.518210546142</v>
      </c>
      <c r="Q15" s="11">
        <v>1430.4700810539657</v>
      </c>
      <c r="R15" s="11">
        <v>1422.1737405409592</v>
      </c>
      <c r="S15" s="11">
        <v>1460.3976240467709</v>
      </c>
      <c r="T15" s="11">
        <v>1607.4906455922683</v>
      </c>
      <c r="U15" s="11"/>
      <c r="W15" s="11">
        <v>1838.0599550056243</v>
      </c>
      <c r="X15" s="11">
        <v>1946.009082853345</v>
      </c>
      <c r="Y15" s="11">
        <v>1928.2394258997499</v>
      </c>
      <c r="Z15" s="11">
        <v>1960.5895866404685</v>
      </c>
      <c r="AA15" s="11">
        <v>2107.3066047776588</v>
      </c>
      <c r="AB15" s="11"/>
      <c r="AD15" s="25">
        <v>2.1720009772782798</v>
      </c>
      <c r="AE15" s="25">
        <v>2.1754216867469878</v>
      </c>
      <c r="AF15" s="25">
        <v>2.201292484442317</v>
      </c>
      <c r="AG15" s="25">
        <v>2.1909583235224863</v>
      </c>
      <c r="AH15" s="25">
        <v>2.1967445152158529</v>
      </c>
      <c r="AI15" s="25"/>
      <c r="AJ15" s="11">
        <v>4752.3427052312345</v>
      </c>
      <c r="AK15" s="11">
        <v>5106.0958812450699</v>
      </c>
      <c r="AL15" s="11">
        <v>5202.2855483111152</v>
      </c>
      <c r="AM15" s="11">
        <v>5367.9660685246554</v>
      </c>
      <c r="AN15" s="11">
        <v>5739.701810082669</v>
      </c>
      <c r="AO15" s="11"/>
      <c r="AP15" s="11">
        <v>1056.7819905213271</v>
      </c>
      <c r="AQ15" s="11">
        <v>1098.4418604651162</v>
      </c>
      <c r="AR15" s="11">
        <v>1128.5372093023257</v>
      </c>
      <c r="AS15" s="11">
        <v>1069.0913978494623</v>
      </c>
      <c r="AT15" s="11">
        <v>1173.3132664437012</v>
      </c>
      <c r="AU15" s="11"/>
      <c r="AV15" s="24">
        <v>0.64207182995357925</v>
      </c>
      <c r="AW15" s="24">
        <v>0.64168674698795181</v>
      </c>
      <c r="AX15" s="24">
        <v>0.64456677836285303</v>
      </c>
      <c r="AY15" s="24">
        <v>0.63362373440075348</v>
      </c>
      <c r="AZ15" s="24">
        <v>0.63977353149327676</v>
      </c>
      <c r="BB15" s="24">
        <v>0.20620571707793794</v>
      </c>
      <c r="BC15" s="24">
        <v>0.20722891566265061</v>
      </c>
      <c r="BD15" s="24">
        <v>0.20584011488750598</v>
      </c>
      <c r="BE15" s="24">
        <v>0.21897810218978103</v>
      </c>
      <c r="BF15" s="24">
        <v>0.21160651096956828</v>
      </c>
      <c r="BH15" s="24">
        <v>0.15172245296848277</v>
      </c>
      <c r="BI15" s="24">
        <v>0.15108433734939758</v>
      </c>
      <c r="BJ15" s="24">
        <v>0.14959310674964096</v>
      </c>
      <c r="BK15" s="24">
        <v>0.14739816340946552</v>
      </c>
      <c r="BL15" s="24">
        <v>0.14861995753715498</v>
      </c>
      <c r="BN15" s="26"/>
      <c r="BO15" s="26"/>
      <c r="BP15" s="26"/>
      <c r="BQ15" s="26"/>
      <c r="BR15" s="26"/>
      <c r="BT15" s="26"/>
      <c r="BU15" s="26"/>
      <c r="BV15" s="26"/>
      <c r="BW15" s="26"/>
      <c r="BX15" s="26"/>
      <c r="BZ15" s="26">
        <v>0</v>
      </c>
      <c r="CA15" s="26">
        <v>0.10510097292584697</v>
      </c>
      <c r="CB15" s="26">
        <v>0.11925868753868452</v>
      </c>
      <c r="CC15" s="26">
        <v>0.16283776377684123</v>
      </c>
      <c r="CD15" s="26">
        <v>0.28092308818770784</v>
      </c>
      <c r="CF15" s="27">
        <v>-1.0066035199505543E-2</v>
      </c>
      <c r="CG15" s="12">
        <v>-166491.5</v>
      </c>
      <c r="CI15" s="13"/>
      <c r="CJ15" s="13"/>
      <c r="CK15" s="13">
        <v>0</v>
      </c>
      <c r="CL15" s="13">
        <v>0.18819214042964383</v>
      </c>
      <c r="CM15" s="13">
        <v>0.21514330728807729</v>
      </c>
      <c r="CN15" s="13">
        <v>0.22830376368035887</v>
      </c>
      <c r="CO15" s="13">
        <v>0.36851511581775265</v>
      </c>
      <c r="CQ15" s="27">
        <v>-9.0826724092878688E-2</v>
      </c>
      <c r="CR15" s="12">
        <v>-1625110.5562487347</v>
      </c>
      <c r="CS15" s="27">
        <v>1.4675273550684811</v>
      </c>
    </row>
    <row r="16" spans="1:97" x14ac:dyDescent="0.2">
      <c r="A16" s="7">
        <v>160</v>
      </c>
      <c r="B16" s="7" t="s">
        <v>13</v>
      </c>
      <c r="C16" s="42">
        <v>8.118793290634585E-2</v>
      </c>
      <c r="E16" s="24">
        <v>0.8714797613045131</v>
      </c>
      <c r="F16" s="24">
        <v>0.8791575523691918</v>
      </c>
      <c r="G16" s="24">
        <v>0.87933596633794509</v>
      </c>
      <c r="H16" s="24">
        <v>0.88136866488402388</v>
      </c>
      <c r="I16" s="24">
        <v>0.88829600609462478</v>
      </c>
      <c r="J16" s="24"/>
      <c r="K16" s="24"/>
      <c r="L16" s="24"/>
      <c r="M16" s="24"/>
      <c r="N16" s="24"/>
      <c r="P16" s="11">
        <v>1314.518210546142</v>
      </c>
      <c r="Q16" s="11">
        <v>1393.6263128959899</v>
      </c>
      <c r="R16" s="11">
        <v>1379.322710498453</v>
      </c>
      <c r="S16" s="11">
        <v>1389.3446821198966</v>
      </c>
      <c r="T16" s="11">
        <v>1470.8109037728309</v>
      </c>
      <c r="U16" s="11"/>
      <c r="W16" s="11">
        <v>1508.374914614709</v>
      </c>
      <c r="X16" s="11">
        <v>1585.1838036770378</v>
      </c>
      <c r="Y16" s="11">
        <v>1568.5958078602621</v>
      </c>
      <c r="Z16" s="11">
        <v>1576.3490778319369</v>
      </c>
      <c r="AA16" s="11">
        <v>1655.7666517484649</v>
      </c>
      <c r="AB16" s="11"/>
      <c r="AD16" s="25">
        <v>2.3716875602700096</v>
      </c>
      <c r="AE16" s="25">
        <v>2.3876290242124245</v>
      </c>
      <c r="AF16" s="25">
        <v>2.400053355691909</v>
      </c>
      <c r="AG16" s="25">
        <v>2.4103388292240204</v>
      </c>
      <c r="AH16" s="25">
        <v>2.3867634532054369</v>
      </c>
      <c r="AI16" s="25"/>
      <c r="AJ16" s="11">
        <v>5834.8656146493386</v>
      </c>
      <c r="AK16" s="11">
        <v>6198.0334415809139</v>
      </c>
      <c r="AL16" s="11">
        <v>6249.0018804620286</v>
      </c>
      <c r="AM16" s="11">
        <v>6366.3796849579094</v>
      </c>
      <c r="AN16" s="11">
        <v>6668.4435640565725</v>
      </c>
      <c r="AO16" s="11"/>
      <c r="AP16" s="11">
        <v>1104.7291717666258</v>
      </c>
      <c r="AQ16" s="11">
        <v>1168.7677717435356</v>
      </c>
      <c r="AR16" s="11">
        <v>1171.5072358900145</v>
      </c>
      <c r="AS16" s="11">
        <v>1186.5888712241654</v>
      </c>
      <c r="AT16" s="11">
        <v>1221.7316289038579</v>
      </c>
      <c r="AU16" s="11"/>
      <c r="AV16" s="24">
        <v>0.52258437801350044</v>
      </c>
      <c r="AW16" s="24">
        <v>0.52185257664709717</v>
      </c>
      <c r="AX16" s="24">
        <v>0.52128510995083654</v>
      </c>
      <c r="AY16" s="24">
        <v>0.51977764332173648</v>
      </c>
      <c r="AZ16" s="24">
        <v>0.51172178808192292</v>
      </c>
      <c r="BB16" s="24">
        <v>0.47270973963355833</v>
      </c>
      <c r="BC16" s="24">
        <v>0.4733893557422969</v>
      </c>
      <c r="BD16" s="24">
        <v>0.47402721140287357</v>
      </c>
      <c r="BE16" s="24">
        <v>0.4757222810467403</v>
      </c>
      <c r="BF16" s="24">
        <v>0.48383393207658976</v>
      </c>
      <c r="BH16" s="24">
        <v>4.7058823529411761E-3</v>
      </c>
      <c r="BI16" s="24">
        <v>4.7580676106058865E-3</v>
      </c>
      <c r="BJ16" s="24">
        <v>4.6876786462898739E-3</v>
      </c>
      <c r="BK16" s="24">
        <v>4.5000756315232192E-3</v>
      </c>
      <c r="BL16" s="24">
        <v>4.4442798414873527E-3</v>
      </c>
      <c r="BN16" s="26"/>
      <c r="BO16" s="26"/>
      <c r="BP16" s="26"/>
      <c r="BQ16" s="26"/>
      <c r="BR16" s="26"/>
      <c r="BT16" s="26"/>
      <c r="BU16" s="26"/>
      <c r="BV16" s="26"/>
      <c r="BW16" s="26"/>
      <c r="BX16" s="26"/>
      <c r="BZ16" s="26">
        <v>0</v>
      </c>
      <c r="CA16" s="26">
        <v>7.2905361965891924E-2</v>
      </c>
      <c r="CB16" s="26">
        <v>7.4709815567210569E-2</v>
      </c>
      <c r="CC16" s="26">
        <v>9.5651407503915431E-2</v>
      </c>
      <c r="CD16" s="26">
        <v>0.17274400402692214</v>
      </c>
      <c r="CF16" s="27">
        <v>-2.4780794320159043E-2</v>
      </c>
      <c r="CG16" s="12">
        <v>-2455253</v>
      </c>
      <c r="CI16" s="13"/>
      <c r="CJ16" s="13"/>
      <c r="CK16" s="13">
        <v>0</v>
      </c>
      <c r="CL16" s="13">
        <v>0.38603524467500705</v>
      </c>
      <c r="CM16" s="13">
        <v>0.40366959740860708</v>
      </c>
      <c r="CN16" s="13">
        <v>0.41480089627121952</v>
      </c>
      <c r="CO16" s="13">
        <v>0.56679198768168293</v>
      </c>
      <c r="CQ16" s="27">
        <v>-3.3813890409798743E-2</v>
      </c>
      <c r="CR16" s="12">
        <v>-3603097.9086435949</v>
      </c>
      <c r="CS16" s="27">
        <v>3.0029771258864022</v>
      </c>
    </row>
    <row r="17" spans="1:97" x14ac:dyDescent="0.2">
      <c r="A17" s="7">
        <v>162</v>
      </c>
      <c r="B17" s="7" t="s">
        <v>14</v>
      </c>
      <c r="C17" s="42">
        <v>6.4413456383690004E-2</v>
      </c>
      <c r="E17" s="24">
        <v>0.87290326686230557</v>
      </c>
      <c r="F17" s="24">
        <v>0.8798721944567115</v>
      </c>
      <c r="G17" s="24">
        <v>0.880231447423096</v>
      </c>
      <c r="H17" s="24">
        <v>0.88269340376816041</v>
      </c>
      <c r="I17" s="24">
        <v>0.88900508863481953</v>
      </c>
      <c r="J17" s="24"/>
      <c r="K17" s="24"/>
      <c r="L17" s="24"/>
      <c r="M17" s="24"/>
      <c r="N17" s="24"/>
      <c r="P17" s="11">
        <v>1314.518210546142</v>
      </c>
      <c r="Q17" s="11">
        <v>1398.4297180111967</v>
      </c>
      <c r="R17" s="11">
        <v>1388.0475556811598</v>
      </c>
      <c r="S17" s="11">
        <v>1416.4687997902647</v>
      </c>
      <c r="T17" s="11">
        <v>1484.8198868877901</v>
      </c>
      <c r="U17" s="11"/>
      <c r="W17" s="11">
        <v>1505.9151001590858</v>
      </c>
      <c r="X17" s="11">
        <v>1589.3555073355571</v>
      </c>
      <c r="Y17" s="11">
        <v>1576.9120266547063</v>
      </c>
      <c r="Z17" s="11">
        <v>1604.7121160568913</v>
      </c>
      <c r="AA17" s="11">
        <v>1670.2040358035745</v>
      </c>
      <c r="AB17" s="11"/>
      <c r="AD17" s="25">
        <v>2.4855551969012266</v>
      </c>
      <c r="AE17" s="25">
        <v>2.4884751773049647</v>
      </c>
      <c r="AF17" s="25">
        <v>2.5121931589537225</v>
      </c>
      <c r="AG17" s="25">
        <v>2.5237327745990812</v>
      </c>
      <c r="AH17" s="25">
        <v>2.560798840392978</v>
      </c>
      <c r="AI17" s="25"/>
      <c r="AJ17" s="11">
        <v>5924.7056778003953</v>
      </c>
      <c r="AK17" s="11">
        <v>6309.1180240549511</v>
      </c>
      <c r="AL17" s="11">
        <v>6341.9327520327806</v>
      </c>
      <c r="AM17" s="11">
        <v>6495.0634708177895</v>
      </c>
      <c r="AN17" s="11">
        <v>6823.9316418256003</v>
      </c>
      <c r="AO17" s="11"/>
      <c r="AP17" s="11">
        <v>1163.0974814277949</v>
      </c>
      <c r="AQ17" s="11">
        <v>1246.034919486159</v>
      </c>
      <c r="AR17" s="11">
        <v>1255.2699475303057</v>
      </c>
      <c r="AS17" s="11">
        <v>1279.3509597971749</v>
      </c>
      <c r="AT17" s="11">
        <v>1350.2030825022666</v>
      </c>
      <c r="AU17" s="11"/>
      <c r="AV17" s="24">
        <v>0.54276952872821171</v>
      </c>
      <c r="AW17" s="24">
        <v>0.54255319148936165</v>
      </c>
      <c r="AX17" s="24">
        <v>0.54325955734406439</v>
      </c>
      <c r="AY17" s="24">
        <v>0.54323474897252</v>
      </c>
      <c r="AZ17" s="24">
        <v>0.54396843291995489</v>
      </c>
      <c r="BB17" s="24">
        <v>0.44536797934151068</v>
      </c>
      <c r="BC17" s="24">
        <v>0.44543842682140555</v>
      </c>
      <c r="BD17" s="24">
        <v>0.44482897384305836</v>
      </c>
      <c r="BE17" s="24">
        <v>0.44499959706664516</v>
      </c>
      <c r="BF17" s="24">
        <v>0.44411338379771298</v>
      </c>
      <c r="BH17" s="24">
        <v>1.1862491930277599E-2</v>
      </c>
      <c r="BI17" s="24">
        <v>1.2008381689232753E-2</v>
      </c>
      <c r="BJ17" s="24">
        <v>1.1911468812877263E-2</v>
      </c>
      <c r="BK17" s="24">
        <v>1.1765653960834878E-2</v>
      </c>
      <c r="BL17" s="24">
        <v>1.1918183282332099E-2</v>
      </c>
      <c r="BN17" s="26"/>
      <c r="BO17" s="26"/>
      <c r="BP17" s="26"/>
      <c r="BQ17" s="26"/>
      <c r="BR17" s="26"/>
      <c r="BT17" s="26"/>
      <c r="BU17" s="26"/>
      <c r="BV17" s="26"/>
      <c r="BW17" s="26"/>
      <c r="BX17" s="26"/>
      <c r="BZ17" s="26">
        <v>0</v>
      </c>
      <c r="CA17" s="26">
        <v>6.6459380680916169E-2</v>
      </c>
      <c r="CB17" s="26">
        <v>7.0095032518500133E-2</v>
      </c>
      <c r="CC17" s="26">
        <v>9.5609379248450033E-2</v>
      </c>
      <c r="CD17" s="26">
        <v>0.16619042660954708</v>
      </c>
      <c r="CF17" s="27">
        <v>-2.3342076045859767E-2</v>
      </c>
      <c r="CG17" s="12">
        <v>-1159513.5</v>
      </c>
      <c r="CI17" s="13"/>
      <c r="CJ17" s="13"/>
      <c r="CK17" s="13">
        <v>0</v>
      </c>
      <c r="CL17" s="13">
        <v>0.44058244760319298</v>
      </c>
      <c r="CM17" s="13">
        <v>0.46504646427278429</v>
      </c>
      <c r="CN17" s="13">
        <v>0.47851470051175515</v>
      </c>
      <c r="CO17" s="13">
        <v>0.78817797286764724</v>
      </c>
      <c r="CQ17" s="27">
        <v>-6.5259761022628135E-2</v>
      </c>
      <c r="CR17" s="12">
        <v>-3465509.1761201816</v>
      </c>
      <c r="CS17" s="27">
        <v>1.9288259053444037</v>
      </c>
    </row>
    <row r="18" spans="1:97" x14ac:dyDescent="0.2">
      <c r="A18" s="7">
        <v>163</v>
      </c>
      <c r="B18" s="7" t="s">
        <v>15</v>
      </c>
      <c r="C18" s="42">
        <v>8.9406573179751092E-2</v>
      </c>
      <c r="E18" s="24">
        <v>0.94988964683413546</v>
      </c>
      <c r="F18" s="24">
        <v>0.95270853674741762</v>
      </c>
      <c r="G18" s="24">
        <v>0.95327329022760232</v>
      </c>
      <c r="H18" s="24">
        <v>0.95443332496141542</v>
      </c>
      <c r="I18" s="24">
        <v>0.95705441632772303</v>
      </c>
      <c r="J18" s="24"/>
      <c r="K18" s="24"/>
      <c r="L18" s="24"/>
      <c r="M18" s="24"/>
      <c r="N18" s="24"/>
      <c r="P18" s="11">
        <v>1314.518210546142</v>
      </c>
      <c r="Q18" s="11">
        <v>1381.5028303042634</v>
      </c>
      <c r="R18" s="11">
        <v>1372.9635130017637</v>
      </c>
      <c r="S18" s="11">
        <v>1382.2790570342329</v>
      </c>
      <c r="T18" s="11">
        <v>1440.3764570816434</v>
      </c>
      <c r="U18" s="11"/>
      <c r="W18" s="11">
        <v>1383.8641308780113</v>
      </c>
      <c r="X18" s="11">
        <v>1450.0791973805185</v>
      </c>
      <c r="Y18" s="11">
        <v>1440.2622281318263</v>
      </c>
      <c r="Z18" s="11">
        <v>1448.2719964646183</v>
      </c>
      <c r="AA18" s="11">
        <v>1505.0099895139265</v>
      </c>
      <c r="AB18" s="11"/>
      <c r="AD18" s="25">
        <v>2.4284639150756555</v>
      </c>
      <c r="AE18" s="25">
        <v>2.4140253874308852</v>
      </c>
      <c r="AF18" s="25">
        <v>2.4570806269690015</v>
      </c>
      <c r="AG18" s="25">
        <v>2.4347694633408921</v>
      </c>
      <c r="AH18" s="25">
        <v>2.4975889433116909</v>
      </c>
      <c r="AI18" s="25"/>
      <c r="AJ18" s="11">
        <v>5607.313116924216</v>
      </c>
      <c r="AK18" s="11">
        <v>5999.0373441011816</v>
      </c>
      <c r="AL18" s="11">
        <v>6076.3030574756249</v>
      </c>
      <c r="AM18" s="11">
        <v>6201.0197597919114</v>
      </c>
      <c r="AN18" s="11">
        <v>6541.0139173566167</v>
      </c>
      <c r="AO18" s="11"/>
      <c r="AP18" s="11">
        <v>1154.7857706262816</v>
      </c>
      <c r="AQ18" s="11">
        <v>1192.1391531144523</v>
      </c>
      <c r="AR18" s="11">
        <v>1203.9659404725376</v>
      </c>
      <c r="AS18" s="11">
        <v>1175.8746166204178</v>
      </c>
      <c r="AT18" s="11">
        <v>1258.9907605883657</v>
      </c>
      <c r="AU18" s="11"/>
      <c r="AV18" s="24">
        <v>0.49215717341361009</v>
      </c>
      <c r="AW18" s="24">
        <v>0.48683903122809752</v>
      </c>
      <c r="AX18" s="24">
        <v>0.48737894286492162</v>
      </c>
      <c r="AY18" s="24">
        <v>0.47694633408919124</v>
      </c>
      <c r="AZ18" s="24">
        <v>0.48073053119185938</v>
      </c>
      <c r="BB18" s="24">
        <v>0.50217856294066388</v>
      </c>
      <c r="BC18" s="24">
        <v>0.50759286659917446</v>
      </c>
      <c r="BD18" s="24">
        <v>0.50702034148807906</v>
      </c>
      <c r="BE18" s="24">
        <v>0.51753590325018894</v>
      </c>
      <c r="BF18" s="24">
        <v>0.51368796749819645</v>
      </c>
      <c r="BH18" s="24">
        <v>5.6642636457260552E-3</v>
      </c>
      <c r="BI18" s="24">
        <v>5.5681021727279805E-3</v>
      </c>
      <c r="BJ18" s="24">
        <v>5.6007156469993387E-3</v>
      </c>
      <c r="BK18" s="24">
        <v>5.5177626606198035E-3</v>
      </c>
      <c r="BL18" s="24">
        <v>5.5815013099441849E-3</v>
      </c>
      <c r="BN18" s="26"/>
      <c r="BO18" s="26"/>
      <c r="BP18" s="26"/>
      <c r="BQ18" s="26"/>
      <c r="BR18" s="26"/>
      <c r="BT18" s="26"/>
      <c r="BU18" s="26"/>
      <c r="BV18" s="26"/>
      <c r="BW18" s="26"/>
      <c r="BX18" s="26"/>
      <c r="BZ18" s="26">
        <v>0</v>
      </c>
      <c r="CA18" s="26">
        <v>6.275122518808085E-2</v>
      </c>
      <c r="CB18" s="26">
        <v>7.6233565089242727E-2</v>
      </c>
      <c r="CC18" s="26">
        <v>0.10497531160783091</v>
      </c>
      <c r="CD18" s="26">
        <v>0.17563482304785261</v>
      </c>
      <c r="CF18" s="27">
        <v>-2.6442018577049305E-2</v>
      </c>
      <c r="CG18" s="12">
        <v>-2609345</v>
      </c>
      <c r="CI18" s="13"/>
      <c r="CJ18" s="13"/>
      <c r="CK18" s="13">
        <v>0</v>
      </c>
      <c r="CL18" s="13">
        <v>0.3704778345610098</v>
      </c>
      <c r="CM18" s="13">
        <v>0.42019189459914696</v>
      </c>
      <c r="CN18" s="13">
        <v>0.43771066543122172</v>
      </c>
      <c r="CO18" s="13">
        <v>0.62484486597556343</v>
      </c>
      <c r="CQ18" s="27">
        <v>-7.9682545734001145E-2</v>
      </c>
      <c r="CR18" s="12">
        <v>-8473632.711662747</v>
      </c>
      <c r="CS18" s="27">
        <v>1.6763798943966652</v>
      </c>
    </row>
    <row r="19" spans="1:97" x14ac:dyDescent="0.2">
      <c r="A19" s="7">
        <v>180</v>
      </c>
      <c r="B19" s="7" t="s">
        <v>16</v>
      </c>
      <c r="C19" s="42">
        <v>3.1840178357988691E-2</v>
      </c>
      <c r="E19" s="24">
        <v>1.4451171832065972</v>
      </c>
      <c r="F19" s="24">
        <v>1.4282515674789444</v>
      </c>
      <c r="G19" s="24">
        <v>1.4379814988779256</v>
      </c>
      <c r="H19" s="24">
        <v>1.4280086030785655</v>
      </c>
      <c r="I19" s="24">
        <v>1.4088949967147117</v>
      </c>
      <c r="J19" s="24"/>
      <c r="K19" s="24"/>
      <c r="L19" s="24"/>
      <c r="M19" s="24"/>
      <c r="N19" s="24"/>
      <c r="P19" s="11">
        <v>1314.518210546142</v>
      </c>
      <c r="Q19" s="11">
        <v>1326.0109188918248</v>
      </c>
      <c r="R19" s="11">
        <v>1276.3355825162771</v>
      </c>
      <c r="S19" s="11">
        <v>1268.9689009864853</v>
      </c>
      <c r="T19" s="11">
        <v>1284.1897709094396</v>
      </c>
      <c r="U19" s="11"/>
      <c r="W19" s="11">
        <v>909.62741694713873</v>
      </c>
      <c r="X19" s="11">
        <v>928.41551802558979</v>
      </c>
      <c r="Y19" s="11">
        <v>887.58831981650462</v>
      </c>
      <c r="Z19" s="11">
        <v>888.62833056522538</v>
      </c>
      <c r="AA19" s="11">
        <v>911.48721083113935</v>
      </c>
      <c r="AB19" s="11"/>
      <c r="AD19" s="25">
        <v>1.829914549600387</v>
      </c>
      <c r="AE19" s="25">
        <v>1.8426150507072598</v>
      </c>
      <c r="AF19" s="25">
        <v>1.868768603290891</v>
      </c>
      <c r="AG19" s="25">
        <v>1.8969692076158948</v>
      </c>
      <c r="AH19" s="25">
        <v>1.9191011835543095</v>
      </c>
      <c r="AI19" s="25"/>
      <c r="AJ19" s="11">
        <v>5955.3598007994387</v>
      </c>
      <c r="AK19" s="11">
        <v>6327.4283047628896</v>
      </c>
      <c r="AL19" s="11">
        <v>6356.7579280141026</v>
      </c>
      <c r="AM19" s="11">
        <v>6479.3255122735072</v>
      </c>
      <c r="AN19" s="11">
        <v>6772.1987462174129</v>
      </c>
      <c r="AO19" s="11"/>
      <c r="AP19" s="11">
        <v>1100.7534121696024</v>
      </c>
      <c r="AQ19" s="11">
        <v>1161.5953927729377</v>
      </c>
      <c r="AR19" s="11">
        <v>1166.5489088871225</v>
      </c>
      <c r="AS19" s="11">
        <v>1187.3729098321892</v>
      </c>
      <c r="AT19" s="11">
        <v>1240.179572427809</v>
      </c>
      <c r="AU19" s="11"/>
      <c r="AV19" s="24">
        <v>0.10009903954672134</v>
      </c>
      <c r="AW19" s="24">
        <v>9.9326104730476053E-2</v>
      </c>
      <c r="AX19" s="24">
        <v>9.8920952669162912E-2</v>
      </c>
      <c r="AY19" s="24">
        <v>9.8493463150741159E-2</v>
      </c>
      <c r="AZ19" s="24">
        <v>9.8090704329322931E-2</v>
      </c>
      <c r="BB19" s="24">
        <v>0.89944952437985126</v>
      </c>
      <c r="BC19" s="24">
        <v>0.90025484582852222</v>
      </c>
      <c r="BD19" s="24">
        <v>0.90066576633137463</v>
      </c>
      <c r="BE19" s="24">
        <v>0.901100577090861</v>
      </c>
      <c r="BF19" s="24">
        <v>0.90151129412758724</v>
      </c>
      <c r="BH19" s="24">
        <v>4.5143607342745931E-4</v>
      </c>
      <c r="BI19" s="24">
        <v>4.1904944100171036E-4</v>
      </c>
      <c r="BJ19" s="24">
        <v>4.1328099946250888E-4</v>
      </c>
      <c r="BK19" s="24">
        <v>4.0595975839787196E-4</v>
      </c>
      <c r="BL19" s="24">
        <v>3.9800154308978157E-4</v>
      </c>
      <c r="BN19" s="26"/>
      <c r="BO19" s="26"/>
      <c r="BP19" s="26"/>
      <c r="BQ19" s="26"/>
      <c r="BR19" s="26"/>
      <c r="BT19" s="26"/>
      <c r="BU19" s="26"/>
      <c r="BV19" s="26"/>
      <c r="BW19" s="26"/>
      <c r="BX19" s="26"/>
      <c r="BZ19" s="26">
        <v>0</v>
      </c>
      <c r="CA19" s="26">
        <v>2.7252112600127942E-2</v>
      </c>
      <c r="CB19" s="26">
        <v>1.1273968024370529E-2</v>
      </c>
      <c r="CC19" s="26">
        <v>2.766039817988597E-2</v>
      </c>
      <c r="CD19" s="26">
        <v>6.1299906402845883E-2</v>
      </c>
      <c r="CF19" s="27">
        <v>-7.1607918055253739E-2</v>
      </c>
      <c r="CG19" s="12">
        <v>-77616939.5</v>
      </c>
      <c r="CI19" s="13"/>
      <c r="CJ19" s="13"/>
      <c r="CK19" s="13">
        <v>0</v>
      </c>
      <c r="CL19" s="13">
        <v>0.14442646682890126</v>
      </c>
      <c r="CM19" s="13">
        <v>0.33772087819460195</v>
      </c>
      <c r="CN19" s="13">
        <v>0.36217311344415637</v>
      </c>
      <c r="CO19" s="13">
        <v>0.4359877009072517</v>
      </c>
      <c r="CQ19" s="27">
        <v>-0.19944299708799132</v>
      </c>
      <c r="CR19" s="12">
        <v>-239594279.18184501</v>
      </c>
      <c r="CS19" s="27">
        <v>0.77299717577974303</v>
      </c>
    </row>
    <row r="20" spans="1:97" x14ac:dyDescent="0.2">
      <c r="A20" s="7">
        <v>181</v>
      </c>
      <c r="B20" s="7" t="s">
        <v>17</v>
      </c>
      <c r="C20" s="42">
        <v>0.14004316618149915</v>
      </c>
      <c r="E20" s="24">
        <v>1.1041357425818588</v>
      </c>
      <c r="F20" s="24">
        <v>1.0970371797456193</v>
      </c>
      <c r="G20" s="24">
        <v>1.0943043255384421</v>
      </c>
      <c r="H20" s="24">
        <v>1.092190324949224</v>
      </c>
      <c r="I20" s="24">
        <v>1.0859506584331335</v>
      </c>
      <c r="J20" s="24"/>
      <c r="K20" s="24"/>
      <c r="L20" s="24"/>
      <c r="M20" s="24"/>
      <c r="N20" s="24"/>
      <c r="P20" s="11">
        <v>1314.518210546142</v>
      </c>
      <c r="Q20" s="11">
        <v>1380.5874292965639</v>
      </c>
      <c r="R20" s="11">
        <v>1405.4123719990432</v>
      </c>
      <c r="S20" s="11">
        <v>1422.1757616620896</v>
      </c>
      <c r="T20" s="11">
        <v>1490.4016603929122</v>
      </c>
      <c r="U20" s="11"/>
      <c r="W20" s="11">
        <v>1190.5404017375026</v>
      </c>
      <c r="X20" s="11">
        <v>1258.469133759618</v>
      </c>
      <c r="Y20" s="11">
        <v>1284.2975570872602</v>
      </c>
      <c r="Z20" s="11">
        <v>1302.1318072271029</v>
      </c>
      <c r="AA20" s="11">
        <v>1372.4395752412374</v>
      </c>
      <c r="AB20" s="11"/>
      <c r="AD20" s="25">
        <v>2.0191403789310463</v>
      </c>
      <c r="AE20" s="25">
        <v>2.0456732512875071</v>
      </c>
      <c r="AF20" s="25">
        <v>2.0598333936979354</v>
      </c>
      <c r="AG20" s="25">
        <v>2.0533196555096977</v>
      </c>
      <c r="AH20" s="25">
        <v>2.0770215793217925</v>
      </c>
      <c r="AI20" s="25"/>
      <c r="AJ20" s="11">
        <v>4706.1415671588929</v>
      </c>
      <c r="AK20" s="11">
        <v>5148.5799285473904</v>
      </c>
      <c r="AL20" s="11">
        <v>5321.5000430897207</v>
      </c>
      <c r="AM20" s="11">
        <v>5364.5218021158544</v>
      </c>
      <c r="AN20" s="11">
        <v>5752.3034367571299</v>
      </c>
      <c r="AO20" s="11"/>
      <c r="AP20" s="11">
        <v>1149.723786698622</v>
      </c>
      <c r="AQ20" s="11">
        <v>1215.1872122187699</v>
      </c>
      <c r="AR20" s="11">
        <v>1234.5022273799273</v>
      </c>
      <c r="AS20" s="11">
        <v>1254.5081585081584</v>
      </c>
      <c r="AT20" s="11">
        <v>1310.9699450529188</v>
      </c>
      <c r="AU20" s="11"/>
      <c r="AV20" s="24">
        <v>0.29003731162475166</v>
      </c>
      <c r="AW20" s="24">
        <v>0.29156894509054859</v>
      </c>
      <c r="AX20" s="24">
        <v>0.29235784136182541</v>
      </c>
      <c r="AY20" s="24">
        <v>0.29334160364529904</v>
      </c>
      <c r="AZ20" s="24">
        <v>0.29475930756461938</v>
      </c>
      <c r="BB20" s="24">
        <v>0.64699326452488248</v>
      </c>
      <c r="BC20" s="24">
        <v>0.6458811866824633</v>
      </c>
      <c r="BD20" s="24">
        <v>0.64500784739828565</v>
      </c>
      <c r="BE20" s="24">
        <v>0.64477419662666702</v>
      </c>
      <c r="BF20" s="24">
        <v>0.64304007588332934</v>
      </c>
      <c r="BH20" s="24">
        <v>6.2969423850365844E-2</v>
      </c>
      <c r="BI20" s="24">
        <v>6.2549868226988076E-2</v>
      </c>
      <c r="BJ20" s="24">
        <v>6.2634311239888926E-2</v>
      </c>
      <c r="BK20" s="24">
        <v>6.1884199728033974E-2</v>
      </c>
      <c r="BL20" s="24">
        <v>6.2200616552051224E-2</v>
      </c>
      <c r="BN20" s="26"/>
      <c r="BO20" s="26"/>
      <c r="BP20" s="26"/>
      <c r="BQ20" s="26"/>
      <c r="BR20" s="26"/>
      <c r="BT20" s="26"/>
      <c r="BU20" s="26"/>
      <c r="BV20" s="26"/>
      <c r="BW20" s="26"/>
      <c r="BX20" s="26"/>
      <c r="BZ20" s="26">
        <v>0</v>
      </c>
      <c r="CA20" s="26">
        <v>6.6253648043956392E-2</v>
      </c>
      <c r="CB20" s="26">
        <v>9.4419574026640474E-2</v>
      </c>
      <c r="CC20" s="26">
        <v>0.11735287047619658</v>
      </c>
      <c r="CD20" s="26">
        <v>0.19162129224012014</v>
      </c>
      <c r="CF20" s="27">
        <v>-4.253932652927065E-2</v>
      </c>
      <c r="CG20" s="12">
        <v>-5627904.5</v>
      </c>
      <c r="CI20" s="13"/>
      <c r="CJ20" s="13"/>
      <c r="CK20" s="13">
        <v>0</v>
      </c>
      <c r="CL20" s="13">
        <v>0.11643342038601379</v>
      </c>
      <c r="CM20" s="13">
        <v>0.20687300801065533</v>
      </c>
      <c r="CN20" s="13">
        <v>0.21360268362677304</v>
      </c>
      <c r="CO20" s="13">
        <v>0.31503974514701505</v>
      </c>
      <c r="CQ20" s="27">
        <v>-0.19481866193947769</v>
      </c>
      <c r="CR20" s="12">
        <v>-28031939.887502957</v>
      </c>
      <c r="CS20" s="27">
        <v>0.73821939258966385</v>
      </c>
    </row>
    <row r="21" spans="1:97" x14ac:dyDescent="0.2">
      <c r="A21" s="7">
        <v>182</v>
      </c>
      <c r="B21" s="7" t="s">
        <v>18</v>
      </c>
      <c r="C21" s="42">
        <v>8.5743228041533115E-2</v>
      </c>
      <c r="E21" s="24">
        <v>1.0162472776972595</v>
      </c>
      <c r="F21" s="24">
        <v>1.0153473785086167</v>
      </c>
      <c r="G21" s="24">
        <v>1.015104927916141</v>
      </c>
      <c r="H21" s="24">
        <v>1.0146560097676125</v>
      </c>
      <c r="I21" s="24">
        <v>1.0138029185484885</v>
      </c>
      <c r="J21" s="24"/>
      <c r="K21" s="24"/>
      <c r="L21" s="24"/>
      <c r="M21" s="24"/>
      <c r="N21" s="24"/>
      <c r="P21" s="11">
        <v>1314.518210546142</v>
      </c>
      <c r="Q21" s="11">
        <v>1368.2324638835782</v>
      </c>
      <c r="R21" s="11">
        <v>1354.4481976725751</v>
      </c>
      <c r="S21" s="11">
        <v>1360.633050229012</v>
      </c>
      <c r="T21" s="11">
        <v>1421.3024024173278</v>
      </c>
      <c r="U21" s="11"/>
      <c r="W21" s="11">
        <v>1293.5023191646251</v>
      </c>
      <c r="X21" s="11">
        <v>1347.5510872872826</v>
      </c>
      <c r="Y21" s="11">
        <v>1334.2937862128747</v>
      </c>
      <c r="Z21" s="11">
        <v>1340.9796395338346</v>
      </c>
      <c r="AA21" s="11">
        <v>1401.9513816869617</v>
      </c>
      <c r="AB21" s="11"/>
      <c r="AD21" s="25">
        <v>2.1607688947138488</v>
      </c>
      <c r="AE21" s="25">
        <v>2.1775874812039655</v>
      </c>
      <c r="AF21" s="25">
        <v>2.2214452214452214</v>
      </c>
      <c r="AG21" s="25">
        <v>2.2686465482438432</v>
      </c>
      <c r="AH21" s="25">
        <v>2.2810181600179851</v>
      </c>
      <c r="AI21" s="25"/>
      <c r="AJ21" s="11">
        <v>5168.7725377976376</v>
      </c>
      <c r="AK21" s="11">
        <v>5519.6466333209191</v>
      </c>
      <c r="AL21" s="11">
        <v>5626.6722178426335</v>
      </c>
      <c r="AM21" s="11">
        <v>5770.3106435815716</v>
      </c>
      <c r="AN21" s="11">
        <v>6045.0817271263804</v>
      </c>
      <c r="AO21" s="11"/>
      <c r="AP21" s="11">
        <v>1025.3928056906177</v>
      </c>
      <c r="AQ21" s="11">
        <v>1079.9439348058424</v>
      </c>
      <c r="AR21" s="11">
        <v>1093.6977001816813</v>
      </c>
      <c r="AS21" s="11">
        <v>1137.8628604280914</v>
      </c>
      <c r="AT21" s="11">
        <v>1200.0700157535446</v>
      </c>
      <c r="AU21" s="11"/>
      <c r="AV21" s="24">
        <v>0.37326857348443965</v>
      </c>
      <c r="AW21" s="24">
        <v>0.37268394627519941</v>
      </c>
      <c r="AX21" s="24">
        <v>0.3739485152528631</v>
      </c>
      <c r="AY21" s="24">
        <v>0.37608498183286232</v>
      </c>
      <c r="AZ21" s="24">
        <v>0.37686408712811931</v>
      </c>
      <c r="BB21" s="24">
        <v>0.57081181096291733</v>
      </c>
      <c r="BC21" s="24">
        <v>0.57231694573999037</v>
      </c>
      <c r="BD21" s="24">
        <v>0.57177966960575655</v>
      </c>
      <c r="BE21" s="24">
        <v>0.57054905127169964</v>
      </c>
      <c r="BF21" s="24">
        <v>0.57082906602053307</v>
      </c>
      <c r="BH21" s="24">
        <v>5.5919615552643076E-2</v>
      </c>
      <c r="BI21" s="24">
        <v>5.4999107984810253E-2</v>
      </c>
      <c r="BJ21" s="24">
        <v>5.427181514138036E-2</v>
      </c>
      <c r="BK21" s="24">
        <v>5.336596689543803E-2</v>
      </c>
      <c r="BL21" s="24">
        <v>5.2306846851347635E-2</v>
      </c>
      <c r="BN21" s="26"/>
      <c r="BO21" s="26"/>
      <c r="BP21" s="26"/>
      <c r="BQ21" s="26"/>
      <c r="BR21" s="26"/>
      <c r="BT21" s="26"/>
      <c r="BU21" s="26"/>
      <c r="BV21" s="26"/>
      <c r="BW21" s="26"/>
      <c r="BX21" s="26"/>
      <c r="BZ21" s="26">
        <v>0</v>
      </c>
      <c r="CA21" s="26">
        <v>5.7697933774780275E-2</v>
      </c>
      <c r="CB21" s="26">
        <v>7.4418523733938535E-2</v>
      </c>
      <c r="CC21" s="26">
        <v>0.10683836340970632</v>
      </c>
      <c r="CD21" s="26">
        <v>0.17425854502563887</v>
      </c>
      <c r="CF21" s="27">
        <v>-3.1735871440141103E-2</v>
      </c>
      <c r="CG21" s="12">
        <v>-4293151</v>
      </c>
      <c r="CI21" s="13"/>
      <c r="CJ21" s="13"/>
      <c r="CK21" s="13">
        <v>0</v>
      </c>
      <c r="CL21" s="13">
        <v>0.3306183104066136</v>
      </c>
      <c r="CM21" s="13">
        <v>0.3721654452776646</v>
      </c>
      <c r="CN21" s="13">
        <v>0.38784765344785632</v>
      </c>
      <c r="CO21" s="13">
        <v>0.60197278814826061</v>
      </c>
      <c r="CQ21" s="27">
        <v>-6.5197726669760508E-2</v>
      </c>
      <c r="CR21" s="12">
        <v>-9626847.604152292</v>
      </c>
      <c r="CS21" s="27">
        <v>1.856303540886074</v>
      </c>
    </row>
    <row r="22" spans="1:97" x14ac:dyDescent="0.2">
      <c r="A22" s="7">
        <v>183</v>
      </c>
      <c r="B22" s="7" t="s">
        <v>19</v>
      </c>
      <c r="C22" s="42">
        <v>4.5484624654019257E-2</v>
      </c>
      <c r="E22" s="24">
        <v>1.8048815537046019</v>
      </c>
      <c r="F22" s="24">
        <v>1.7614271599880176</v>
      </c>
      <c r="G22" s="24">
        <v>1.7510073473746017</v>
      </c>
      <c r="H22" s="24">
        <v>1.7341760014187535</v>
      </c>
      <c r="I22" s="24">
        <v>1.700599740004118</v>
      </c>
      <c r="J22" s="24"/>
      <c r="K22" s="24"/>
      <c r="L22" s="24"/>
      <c r="M22" s="24"/>
      <c r="N22" s="24"/>
      <c r="P22" s="11">
        <v>1314.518210546142</v>
      </c>
      <c r="Q22" s="11">
        <v>1318.8024085164063</v>
      </c>
      <c r="R22" s="11">
        <v>1269.7832458941357</v>
      </c>
      <c r="S22" s="11">
        <v>1255.7698955759083</v>
      </c>
      <c r="T22" s="11">
        <v>1257.3881532187229</v>
      </c>
      <c r="U22" s="11"/>
      <c r="W22" s="11">
        <v>728.31272935779816</v>
      </c>
      <c r="X22" s="11">
        <v>748.71242959906317</v>
      </c>
      <c r="Y22" s="11">
        <v>725.17299701683362</v>
      </c>
      <c r="Z22" s="11">
        <v>724.13059259760564</v>
      </c>
      <c r="AA22" s="11">
        <v>739.379245827521</v>
      </c>
      <c r="AB22" s="11"/>
      <c r="AD22" s="25">
        <v>1.808940981226014</v>
      </c>
      <c r="AE22" s="25">
        <v>1.8512439351708476</v>
      </c>
      <c r="AF22" s="25">
        <v>1.9374548457013108</v>
      </c>
      <c r="AG22" s="25">
        <v>1.9542682926829269</v>
      </c>
      <c r="AH22" s="25">
        <v>1.9956519540927247</v>
      </c>
      <c r="AI22" s="25"/>
      <c r="AJ22" s="11">
        <v>4162.1057922069058</v>
      </c>
      <c r="AK22" s="11">
        <v>4647.0357072679608</v>
      </c>
      <c r="AL22" s="11">
        <v>4693.7734452829018</v>
      </c>
      <c r="AM22" s="11">
        <v>4366.1014450243247</v>
      </c>
      <c r="AN22" s="11">
        <v>4620.2500506827837</v>
      </c>
      <c r="AO22" s="11"/>
      <c r="AP22" s="11">
        <v>1117.9695470536496</v>
      </c>
      <c r="AQ22" s="11">
        <v>1189.4898328309123</v>
      </c>
      <c r="AR22" s="11">
        <v>1209.471362016991</v>
      </c>
      <c r="AS22" s="11">
        <v>1224.4217096336499</v>
      </c>
      <c r="AT22" s="11">
        <v>1272.7131598834071</v>
      </c>
      <c r="AU22" s="11"/>
      <c r="AV22" s="24">
        <v>5.6529405663312937E-2</v>
      </c>
      <c r="AW22" s="24">
        <v>5.8273975430989985E-2</v>
      </c>
      <c r="AX22" s="24">
        <v>5.8468366188461143E-2</v>
      </c>
      <c r="AY22" s="24">
        <v>6.3770325203252029E-2</v>
      </c>
      <c r="AZ22" s="24">
        <v>6.3350017695535665E-2</v>
      </c>
      <c r="BB22" s="24">
        <v>0.94347059433668712</v>
      </c>
      <c r="BC22" s="24">
        <v>0.94172602456901</v>
      </c>
      <c r="BD22" s="24">
        <v>0.94153163381153882</v>
      </c>
      <c r="BE22" s="24">
        <v>0.93622967479674801</v>
      </c>
      <c r="BF22" s="24">
        <v>0.93664998230446428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N22" s="26"/>
      <c r="BO22" s="26"/>
      <c r="BP22" s="26"/>
      <c r="BQ22" s="26"/>
      <c r="BR22" s="26"/>
      <c r="BT22" s="26"/>
      <c r="BU22" s="26"/>
      <c r="BV22" s="26"/>
      <c r="BW22" s="26"/>
      <c r="BX22" s="26"/>
      <c r="BZ22" s="26">
        <v>0</v>
      </c>
      <c r="CA22" s="26">
        <v>3.1619618417393136E-2</v>
      </c>
      <c r="CB22" s="26">
        <v>3.9745502578392378E-2</v>
      </c>
      <c r="CC22" s="26">
        <v>5.3358645878406108E-2</v>
      </c>
      <c r="CD22" s="26">
        <v>8.2468863896115741E-2</v>
      </c>
      <c r="CF22" s="27">
        <v>-7.5403998774805109E-2</v>
      </c>
      <c r="CG22" s="12">
        <v>-3593251.5</v>
      </c>
      <c r="CI22" s="13"/>
      <c r="CJ22" s="13"/>
      <c r="CK22" s="13">
        <v>0</v>
      </c>
      <c r="CL22" s="13">
        <v>0.16844792813283571</v>
      </c>
      <c r="CM22" s="13">
        <v>0.52259685468891814</v>
      </c>
      <c r="CN22" s="13">
        <v>0.56508658296608849</v>
      </c>
      <c r="CO22" s="13">
        <v>0.67470863183963714</v>
      </c>
      <c r="CQ22" s="27">
        <v>-0.25536221217315935</v>
      </c>
      <c r="CR22" s="12">
        <v>-13667290.69721139</v>
      </c>
      <c r="CS22" s="27">
        <v>0.65574653140965478</v>
      </c>
    </row>
    <row r="23" spans="1:97" x14ac:dyDescent="0.2">
      <c r="A23" s="7">
        <v>184</v>
      </c>
      <c r="B23" s="7" t="s">
        <v>20</v>
      </c>
      <c r="C23" s="42">
        <v>2.2972200866405501E-2</v>
      </c>
      <c r="E23" s="24">
        <v>1.8927838574546278</v>
      </c>
      <c r="F23" s="24">
        <v>1.8610562349661426</v>
      </c>
      <c r="G23" s="24">
        <v>1.9004311841343007</v>
      </c>
      <c r="H23" s="24">
        <v>1.868535467377278</v>
      </c>
      <c r="I23" s="24">
        <v>1.823392434019544</v>
      </c>
      <c r="J23" s="24"/>
      <c r="K23" s="24"/>
      <c r="L23" s="24"/>
      <c r="M23" s="24"/>
      <c r="N23" s="24"/>
      <c r="P23" s="11">
        <v>1314.518210546142</v>
      </c>
      <c r="Q23" s="11">
        <v>1305.5342581846562</v>
      </c>
      <c r="R23" s="11">
        <v>1244.8411962581447</v>
      </c>
      <c r="S23" s="11">
        <v>1247.4234265552905</v>
      </c>
      <c r="T23" s="11">
        <v>1245.7842724957222</v>
      </c>
      <c r="U23" s="11"/>
      <c r="W23" s="11">
        <v>694.48933927082192</v>
      </c>
      <c r="X23" s="11">
        <v>701.50177821381487</v>
      </c>
      <c r="Y23" s="11">
        <v>655.03092490307904</v>
      </c>
      <c r="Z23" s="11">
        <v>667.59419252887085</v>
      </c>
      <c r="AA23" s="11">
        <v>683.22334197113889</v>
      </c>
      <c r="AB23" s="11"/>
      <c r="AD23" s="25">
        <v>1.7435594940876293</v>
      </c>
      <c r="AE23" s="25">
        <v>1.7750748299319727</v>
      </c>
      <c r="AF23" s="25">
        <v>1.8048141344283553</v>
      </c>
      <c r="AG23" s="25">
        <v>1.8558866100445148</v>
      </c>
      <c r="AH23" s="25">
        <v>1.8628457446808511</v>
      </c>
      <c r="AI23" s="25"/>
      <c r="AJ23" s="11">
        <v>5579.8327397398098</v>
      </c>
      <c r="AK23" s="11">
        <v>5924.2032371669111</v>
      </c>
      <c r="AL23" s="11">
        <v>5952.4793949713703</v>
      </c>
      <c r="AM23" s="11">
        <v>6077.451950717511</v>
      </c>
      <c r="AN23" s="11">
        <v>6370.9956899970994</v>
      </c>
      <c r="AO23" s="11"/>
      <c r="AP23" s="11">
        <v>1031.2014163832041</v>
      </c>
      <c r="AQ23" s="11">
        <v>1088.9040838333287</v>
      </c>
      <c r="AR23" s="11">
        <v>1106.7216259984079</v>
      </c>
      <c r="AS23" s="11">
        <v>1158.9244602320032</v>
      </c>
      <c r="AT23" s="11">
        <v>1206.7519247913121</v>
      </c>
      <c r="AU23" s="11"/>
      <c r="AV23" s="24">
        <v>1.5912645065708251E-2</v>
      </c>
      <c r="AW23" s="24">
        <v>1.5782312925170069E-2</v>
      </c>
      <c r="AX23" s="24">
        <v>1.5668899935163173E-2</v>
      </c>
      <c r="AY23" s="24">
        <v>1.5839637326924654E-2</v>
      </c>
      <c r="AZ23" s="24">
        <v>1.5425531914893617E-2</v>
      </c>
      <c r="BB23" s="24">
        <v>0.9840050481494691</v>
      </c>
      <c r="BC23" s="24">
        <v>0.98413605442176866</v>
      </c>
      <c r="BD23" s="24">
        <v>0.98425005403068944</v>
      </c>
      <c r="BE23" s="24">
        <v>0.98407843351448776</v>
      </c>
      <c r="BF23" s="24">
        <v>0.98449468085106384</v>
      </c>
      <c r="BH23" s="24">
        <v>8.2306784822628877E-5</v>
      </c>
      <c r="BI23" s="24">
        <v>8.163265306122449E-5</v>
      </c>
      <c r="BJ23" s="24">
        <v>8.1046034147395723E-5</v>
      </c>
      <c r="BK23" s="24">
        <v>8.19291585875413E-5</v>
      </c>
      <c r="BL23" s="24">
        <v>7.9787234042553187E-5</v>
      </c>
      <c r="BN23" s="26"/>
      <c r="BO23" s="26"/>
      <c r="BP23" s="26"/>
      <c r="BQ23" s="26"/>
      <c r="BR23" s="26"/>
      <c r="BT23" s="26"/>
      <c r="BU23" s="26"/>
      <c r="BV23" s="26"/>
      <c r="BW23" s="26"/>
      <c r="BX23" s="26"/>
      <c r="BZ23" s="26">
        <v>0</v>
      </c>
      <c r="CA23" s="26">
        <v>1.9467267212791795E-2</v>
      </c>
      <c r="CB23" s="26">
        <v>-4.4870208970254621E-3</v>
      </c>
      <c r="CC23" s="26">
        <v>1.4750090194138421E-2</v>
      </c>
      <c r="CD23" s="26">
        <v>4.452439422028287E-2</v>
      </c>
      <c r="CF23" s="27">
        <v>-8.3913947833985161E-2</v>
      </c>
      <c r="CG23" s="12">
        <v>-7016833</v>
      </c>
      <c r="CI23" s="13"/>
      <c r="CJ23" s="13"/>
      <c r="CK23" s="13">
        <v>0</v>
      </c>
      <c r="CL23" s="13">
        <v>5.8474479374291288E-2</v>
      </c>
      <c r="CM23" s="13">
        <v>0.17689243615059658</v>
      </c>
      <c r="CN23" s="13">
        <v>0.20029461732670306</v>
      </c>
      <c r="CO23" s="13">
        <v>0.24387763373366012</v>
      </c>
      <c r="CQ23" s="27">
        <v>-0.18854783586779481</v>
      </c>
      <c r="CR23" s="12">
        <v>-17617739.327262238</v>
      </c>
      <c r="CS23" s="27">
        <v>0.80735633552405017</v>
      </c>
    </row>
    <row r="24" spans="1:97" x14ac:dyDescent="0.2">
      <c r="A24" s="7">
        <v>186</v>
      </c>
      <c r="B24" s="7" t="s">
        <v>21</v>
      </c>
      <c r="C24" s="42">
        <v>7.3999159110133661E-2</v>
      </c>
      <c r="E24" s="24">
        <v>1.0131087932056597</v>
      </c>
      <c r="F24" s="24">
        <v>1.0125222688196556</v>
      </c>
      <c r="G24" s="24">
        <v>1.0124604358943754</v>
      </c>
      <c r="H24" s="24">
        <v>1.0119132669210915</v>
      </c>
      <c r="I24" s="24">
        <v>1.0112393990925495</v>
      </c>
      <c r="J24" s="24"/>
      <c r="K24" s="24"/>
      <c r="L24" s="24"/>
      <c r="M24" s="24"/>
      <c r="N24" s="24"/>
      <c r="P24" s="11">
        <v>1314.518210546142</v>
      </c>
      <c r="Q24" s="11">
        <v>1363.0318955091218</v>
      </c>
      <c r="R24" s="11">
        <v>1356.3616230166303</v>
      </c>
      <c r="S24" s="11">
        <v>1408.3738317809439</v>
      </c>
      <c r="T24" s="11">
        <v>1480.126321624939</v>
      </c>
      <c r="U24" s="11"/>
      <c r="W24" s="11">
        <v>1297.5094277750452</v>
      </c>
      <c r="X24" s="11">
        <v>1346.1747336165472</v>
      </c>
      <c r="Y24" s="11">
        <v>1339.668766235259</v>
      </c>
      <c r="Z24" s="11">
        <v>1391.7930299166321</v>
      </c>
      <c r="AA24" s="11">
        <v>1463.6754886658412</v>
      </c>
      <c r="AB24" s="11"/>
      <c r="AD24" s="25">
        <v>2.1969330520249062</v>
      </c>
      <c r="AE24" s="25">
        <v>2.2041035611952515</v>
      </c>
      <c r="AF24" s="25">
        <v>2.2230682747342598</v>
      </c>
      <c r="AG24" s="25">
        <v>2.2172438234102874</v>
      </c>
      <c r="AH24" s="25">
        <v>2.2258585043618577</v>
      </c>
      <c r="AI24" s="25"/>
      <c r="AJ24" s="11">
        <v>5846.094566582964</v>
      </c>
      <c r="AK24" s="11">
        <v>6201.0605884512643</v>
      </c>
      <c r="AL24" s="11">
        <v>6264.3688766792129</v>
      </c>
      <c r="AM24" s="11">
        <v>6361.1114570540858</v>
      </c>
      <c r="AN24" s="11">
        <v>6719.2403468621915</v>
      </c>
      <c r="AO24" s="11"/>
      <c r="AP24" s="11">
        <v>1115.0901818181819</v>
      </c>
      <c r="AQ24" s="11">
        <v>1184.8619942196531</v>
      </c>
      <c r="AR24" s="11">
        <v>1200.1473185613359</v>
      </c>
      <c r="AS24" s="11">
        <v>1229.8751012473676</v>
      </c>
      <c r="AT24" s="11">
        <v>1297.7500603913359</v>
      </c>
      <c r="AU24" s="11"/>
      <c r="AV24" s="24">
        <v>0.35666134925127363</v>
      </c>
      <c r="AW24" s="24">
        <v>0.35606835857552188</v>
      </c>
      <c r="AX24" s="24">
        <v>0.35675592804578904</v>
      </c>
      <c r="AY24" s="24">
        <v>0.35788780882948562</v>
      </c>
      <c r="AZ24" s="24">
        <v>0.35691593969038377</v>
      </c>
      <c r="BB24" s="24">
        <v>0.63680337570112699</v>
      </c>
      <c r="BC24" s="24">
        <v>0.63733115022513298</v>
      </c>
      <c r="BD24" s="24">
        <v>0.63654946852003269</v>
      </c>
      <c r="BE24" s="24">
        <v>0.62505062778452813</v>
      </c>
      <c r="BF24" s="24">
        <v>0.62624174272603494</v>
      </c>
      <c r="BH24" s="24">
        <v>6.5352750475994445E-3</v>
      </c>
      <c r="BI24" s="24">
        <v>6.6004911993450674E-3</v>
      </c>
      <c r="BJ24" s="24">
        <v>6.6946034341782501E-3</v>
      </c>
      <c r="BK24" s="24">
        <v>1.7061563385986231E-2</v>
      </c>
      <c r="BL24" s="24">
        <v>1.6842317583581262E-2</v>
      </c>
      <c r="BN24" s="26"/>
      <c r="BO24" s="26"/>
      <c r="BP24" s="26"/>
      <c r="BQ24" s="26"/>
      <c r="BR24" s="26"/>
      <c r="BT24" s="26"/>
      <c r="BU24" s="26"/>
      <c r="BV24" s="26"/>
      <c r="BW24" s="26"/>
      <c r="BX24" s="26"/>
      <c r="BZ24" s="26">
        <v>0</v>
      </c>
      <c r="CA24" s="26">
        <v>4.623245611109339E-2</v>
      </c>
      <c r="CB24" s="26">
        <v>5.1360009168595067E-2</v>
      </c>
      <c r="CC24" s="26">
        <v>9.9054420708674096E-2</v>
      </c>
      <c r="CD24" s="26">
        <v>0.16417339301882206</v>
      </c>
      <c r="CF24" s="27">
        <v>-3.6991481709115787E-2</v>
      </c>
      <c r="CG24" s="12">
        <v>-2482348.5</v>
      </c>
      <c r="CI24" s="13"/>
      <c r="CJ24" s="13"/>
      <c r="CK24" s="13">
        <v>0</v>
      </c>
      <c r="CL24" s="13">
        <v>0.34865306741003943</v>
      </c>
      <c r="CM24" s="13">
        <v>0.42706141998572278</v>
      </c>
      <c r="CN24" s="13">
        <v>0.45337752094724215</v>
      </c>
      <c r="CO24" s="13">
        <v>0.67998988630064328</v>
      </c>
      <c r="CQ24" s="27">
        <v>-0.10228028653728012</v>
      </c>
      <c r="CR24" s="12">
        <v>-7443303.9760087645</v>
      </c>
      <c r="CS24" s="27">
        <v>1.2444810505850632</v>
      </c>
    </row>
    <row r="25" spans="1:97" x14ac:dyDescent="0.2">
      <c r="A25" s="7">
        <v>187</v>
      </c>
      <c r="B25" s="7" t="s">
        <v>22</v>
      </c>
      <c r="C25" s="42">
        <v>0.15671590960733894</v>
      </c>
      <c r="E25" s="24">
        <v>0.57062768501507</v>
      </c>
      <c r="F25" s="24">
        <v>0.6032680795634382</v>
      </c>
      <c r="G25" s="24">
        <v>0.6127177112819765</v>
      </c>
      <c r="H25" s="24">
        <v>0.60783838856283445</v>
      </c>
      <c r="I25" s="24">
        <v>0.63298488056953983</v>
      </c>
      <c r="J25" s="24"/>
      <c r="K25" s="24"/>
      <c r="L25" s="24"/>
      <c r="M25" s="24"/>
      <c r="N25" s="24"/>
      <c r="P25" s="11">
        <v>1314.518210546142</v>
      </c>
      <c r="Q25" s="11">
        <v>1481.9540311962962</v>
      </c>
      <c r="R25" s="11">
        <v>1511.2661971369985</v>
      </c>
      <c r="S25" s="11">
        <v>1461.9289710821915</v>
      </c>
      <c r="T25" s="11">
        <v>1630.9746088380441</v>
      </c>
      <c r="U25" s="11"/>
      <c r="W25" s="11">
        <v>2303.6355316539298</v>
      </c>
      <c r="X25" s="11">
        <v>2456.5430882216233</v>
      </c>
      <c r="Y25" s="11">
        <v>2466.4966742596812</v>
      </c>
      <c r="Z25" s="11">
        <v>2405.127742159817</v>
      </c>
      <c r="AA25" s="11">
        <v>2576.6407048625624</v>
      </c>
      <c r="AB25" s="11"/>
      <c r="AD25" s="25">
        <v>1.6348912540490514</v>
      </c>
      <c r="AE25" s="25">
        <v>1.6480772177110463</v>
      </c>
      <c r="AF25" s="25">
        <v>1.6755725190839694</v>
      </c>
      <c r="AG25" s="25">
        <v>1.7687778485041374</v>
      </c>
      <c r="AH25" s="25">
        <v>1.7241057542768274</v>
      </c>
      <c r="AI25" s="25"/>
      <c r="AJ25" s="11">
        <v>4876.8047549606363</v>
      </c>
      <c r="AK25" s="11">
        <v>5329.4751034602832</v>
      </c>
      <c r="AL25" s="11">
        <v>5493.2029455410757</v>
      </c>
      <c r="AM25" s="11">
        <v>5740.1670631837169</v>
      </c>
      <c r="AN25" s="11">
        <v>6011.0377053045959</v>
      </c>
      <c r="AO25" s="11"/>
      <c r="AP25" s="11">
        <v>1194.0751837196158</v>
      </c>
      <c r="AQ25" s="11">
        <v>1260.7137276785718</v>
      </c>
      <c r="AR25" s="11">
        <v>1270.0675223214287</v>
      </c>
      <c r="AS25" s="11">
        <v>1294.3372417643775</v>
      </c>
      <c r="AT25" s="11">
        <v>1317.1263498920086</v>
      </c>
      <c r="AU25" s="11"/>
      <c r="AV25" s="24">
        <v>0.41693660342434058</v>
      </c>
      <c r="AW25" s="24">
        <v>0.41795618201317603</v>
      </c>
      <c r="AX25" s="24">
        <v>0.41984732824427479</v>
      </c>
      <c r="AY25" s="24">
        <v>0.42807129217059198</v>
      </c>
      <c r="AZ25" s="24">
        <v>0.43203732503888026</v>
      </c>
      <c r="BB25" s="24">
        <v>0.27286749961437606</v>
      </c>
      <c r="BC25" s="24">
        <v>0.27455186149839128</v>
      </c>
      <c r="BD25" s="24">
        <v>0.273587786259542</v>
      </c>
      <c r="BE25" s="24">
        <v>0.28500954805856143</v>
      </c>
      <c r="BF25" s="24">
        <v>0.28802488335925353</v>
      </c>
      <c r="BH25" s="24">
        <v>0.31019589696128336</v>
      </c>
      <c r="BI25" s="24">
        <v>0.30749195648843264</v>
      </c>
      <c r="BJ25" s="24">
        <v>0.30656488549618321</v>
      </c>
      <c r="BK25" s="24">
        <v>0.28691915977084659</v>
      </c>
      <c r="BL25" s="24">
        <v>0.27993779160186627</v>
      </c>
      <c r="BN25" s="26"/>
      <c r="BO25" s="26"/>
      <c r="BP25" s="26"/>
      <c r="BQ25" s="26"/>
      <c r="BR25" s="26"/>
      <c r="BT25" s="26"/>
      <c r="BU25" s="26"/>
      <c r="BV25" s="26"/>
      <c r="BW25" s="26"/>
      <c r="BX25" s="26"/>
      <c r="BZ25" s="26">
        <v>0</v>
      </c>
      <c r="CA25" s="26">
        <v>0.14418013134052976</v>
      </c>
      <c r="CB25" s="26">
        <v>0.19045778191121321</v>
      </c>
      <c r="CC25" s="26">
        <v>0.16628379289175399</v>
      </c>
      <c r="CD25" s="26">
        <v>0.29774861817265208</v>
      </c>
      <c r="CF25" s="27">
        <v>-1.8705981185254763E-2</v>
      </c>
      <c r="CG25" s="12">
        <v>-383834</v>
      </c>
      <c r="CI25" s="13"/>
      <c r="CJ25" s="13"/>
      <c r="CK25" s="13">
        <v>0</v>
      </c>
      <c r="CL25" s="13">
        <v>0.39783445284892527</v>
      </c>
      <c r="CM25" s="13">
        <v>0.42865283935455034</v>
      </c>
      <c r="CN25" s="13">
        <v>0.38169536381047875</v>
      </c>
      <c r="CO25" s="13">
        <v>0.6000369215100918</v>
      </c>
      <c r="CQ25" s="27">
        <v>-6.2582219096633557E-2</v>
      </c>
      <c r="CR25" s="12">
        <v>-1425335.5191640481</v>
      </c>
      <c r="CS25" s="27">
        <v>1.7158714075702077</v>
      </c>
    </row>
    <row r="26" spans="1:97" x14ac:dyDescent="0.2">
      <c r="A26" s="7">
        <v>188</v>
      </c>
      <c r="B26" s="7" t="s">
        <v>23</v>
      </c>
      <c r="C26" s="42">
        <v>0.57108211123624386</v>
      </c>
      <c r="E26" s="24">
        <v>0.39599342952157662</v>
      </c>
      <c r="F26" s="24">
        <v>0.47996408197581186</v>
      </c>
      <c r="G26" s="24">
        <v>0.49401469953663057</v>
      </c>
      <c r="H26" s="24">
        <v>0.50220319035358441</v>
      </c>
      <c r="I26" s="24">
        <v>0.54104748370947131</v>
      </c>
      <c r="J26" s="24"/>
      <c r="K26" s="24"/>
      <c r="L26" s="24"/>
      <c r="M26" s="24"/>
      <c r="N26" s="24"/>
      <c r="P26" s="11">
        <v>1314.518210546142</v>
      </c>
      <c r="Q26" s="11">
        <v>1839.2521359983757</v>
      </c>
      <c r="R26" s="11">
        <v>1932.9449625473251</v>
      </c>
      <c r="S26" s="11">
        <v>1988.7233394648317</v>
      </c>
      <c r="T26" s="11">
        <v>2316.9848156006951</v>
      </c>
      <c r="U26" s="11"/>
      <c r="W26" s="11">
        <v>3319.5455089603133</v>
      </c>
      <c r="X26" s="11">
        <v>3832.0620335316389</v>
      </c>
      <c r="Y26" s="11">
        <v>3912.7276260410135</v>
      </c>
      <c r="Z26" s="11">
        <v>3959.9974226859017</v>
      </c>
      <c r="AA26" s="11">
        <v>4282.4056766981603</v>
      </c>
      <c r="AB26" s="11"/>
      <c r="AD26" s="25">
        <v>1.0812528192355213</v>
      </c>
      <c r="AE26" s="25">
        <v>1.083313803609093</v>
      </c>
      <c r="AF26" s="25">
        <v>1.0873629476718145</v>
      </c>
      <c r="AG26" s="25">
        <v>1.0891504486656567</v>
      </c>
      <c r="AH26" s="25">
        <v>1.0793544177477548</v>
      </c>
      <c r="AI26" s="25"/>
      <c r="AJ26" s="11">
        <v>4430.7968787016034</v>
      </c>
      <c r="AK26" s="11">
        <v>5197.6692304639428</v>
      </c>
      <c r="AL26" s="11">
        <v>5320.7733829679337</v>
      </c>
      <c r="AM26" s="11">
        <v>5416.4141020398938</v>
      </c>
      <c r="AN26" s="11">
        <v>5789.113043502457</v>
      </c>
      <c r="AO26" s="11"/>
      <c r="AP26" s="11">
        <v>1028.3859698949163</v>
      </c>
      <c r="AQ26" s="11">
        <v>1059.4427659973728</v>
      </c>
      <c r="AR26" s="11">
        <v>1141.4976600524149</v>
      </c>
      <c r="AS26" s="11">
        <v>1156.5805821631172</v>
      </c>
      <c r="AT26" s="11">
        <v>1202.3510332684646</v>
      </c>
      <c r="AU26" s="11"/>
      <c r="AV26" s="24">
        <v>0.31797054266606523</v>
      </c>
      <c r="AW26" s="24">
        <v>0.31794391063198185</v>
      </c>
      <c r="AX26" s="24">
        <v>0.31840931663713024</v>
      </c>
      <c r="AY26" s="24">
        <v>0.31800877908557668</v>
      </c>
      <c r="AZ26" s="24">
        <v>0.31611268903047518</v>
      </c>
      <c r="BB26" s="24">
        <v>0.20716232912981231</v>
      </c>
      <c r="BC26" s="24">
        <v>0.20814780095305055</v>
      </c>
      <c r="BD26" s="24">
        <v>0.2080663693548073</v>
      </c>
      <c r="BE26" s="24">
        <v>0.20885289204832383</v>
      </c>
      <c r="BF26" s="24">
        <v>0.20708912259154064</v>
      </c>
      <c r="BH26" s="24">
        <v>0.47486712820412247</v>
      </c>
      <c r="BI26" s="24">
        <v>0.47390828841496757</v>
      </c>
      <c r="BJ26" s="24">
        <v>0.4735243140080625</v>
      </c>
      <c r="BK26" s="24">
        <v>0.47313832886609952</v>
      </c>
      <c r="BL26" s="24">
        <v>0.47679818837798421</v>
      </c>
      <c r="BN26" s="26"/>
      <c r="BO26" s="26"/>
      <c r="BP26" s="26"/>
      <c r="BQ26" s="26"/>
      <c r="BR26" s="26"/>
      <c r="BT26" s="26"/>
      <c r="BU26" s="26"/>
      <c r="BV26" s="26"/>
      <c r="BW26" s="26"/>
      <c r="BX26" s="26"/>
      <c r="BZ26" s="26">
        <v>0</v>
      </c>
      <c r="CA26" s="26">
        <v>0.40776148949782987</v>
      </c>
      <c r="CB26" s="26">
        <v>0.48920900764637953</v>
      </c>
      <c r="CC26" s="26">
        <v>0.5387959806599063</v>
      </c>
      <c r="CD26" s="26">
        <v>0.79813092844890643</v>
      </c>
      <c r="CF26" s="27">
        <v>-1.5568868052732167E-2</v>
      </c>
      <c r="CG26" s="12">
        <v>-2290207</v>
      </c>
      <c r="CI26" s="13"/>
      <c r="CJ26" s="13"/>
      <c r="CK26" s="13">
        <v>0</v>
      </c>
      <c r="CL26" s="13">
        <v>0.33095949877099207</v>
      </c>
      <c r="CM26" s="13">
        <v>0.36813642472640984</v>
      </c>
      <c r="CN26" s="13">
        <v>0.37754831950413048</v>
      </c>
      <c r="CO26" s="13">
        <v>0.60159920612483697</v>
      </c>
      <c r="CQ26" s="27">
        <v>-6.7509015139056328E-2</v>
      </c>
      <c r="CR26" s="12">
        <v>-10774569.675470917</v>
      </c>
      <c r="CS26" s="27">
        <v>1.20710929188097</v>
      </c>
    </row>
    <row r="27" spans="1:97" x14ac:dyDescent="0.2">
      <c r="A27" s="7">
        <v>191</v>
      </c>
      <c r="B27" s="7" t="s">
        <v>24</v>
      </c>
      <c r="C27" s="42">
        <v>0.13155714866596924</v>
      </c>
      <c r="E27" s="24">
        <v>1.0786346358086685</v>
      </c>
      <c r="F27" s="24">
        <v>1.0724054982403721</v>
      </c>
      <c r="G27" s="24">
        <v>1.0707224193489233</v>
      </c>
      <c r="H27" s="24">
        <v>1.0690472588397324</v>
      </c>
      <c r="I27" s="24">
        <v>1.0641931584762121</v>
      </c>
      <c r="J27" s="24"/>
      <c r="K27" s="24"/>
      <c r="L27" s="24"/>
      <c r="M27" s="24"/>
      <c r="N27" s="24"/>
      <c r="P27" s="11">
        <v>1314.518210546142</v>
      </c>
      <c r="Q27" s="11">
        <v>1395.6739522316848</v>
      </c>
      <c r="R27" s="11">
        <v>1393.3310295863155</v>
      </c>
      <c r="S27" s="11">
        <v>1404.7673483793453</v>
      </c>
      <c r="T27" s="11">
        <v>1450.5673111474819</v>
      </c>
      <c r="U27" s="11"/>
      <c r="W27" s="11">
        <v>1218.6871874002341</v>
      </c>
      <c r="X27" s="11">
        <v>1301.4423690681735</v>
      </c>
      <c r="Y27" s="11">
        <v>1301.2999489013796</v>
      </c>
      <c r="Z27" s="11">
        <v>1314.0367151813095</v>
      </c>
      <c r="AA27" s="11">
        <v>1363.067690854645</v>
      </c>
      <c r="AB27" s="11"/>
      <c r="AD27" s="25">
        <v>2.1675797243526902</v>
      </c>
      <c r="AE27" s="25">
        <v>2.1957608133723934</v>
      </c>
      <c r="AF27" s="25">
        <v>2.2333808844507845</v>
      </c>
      <c r="AG27" s="25">
        <v>2.1724213406292749</v>
      </c>
      <c r="AH27" s="25">
        <v>2.2487026820341947</v>
      </c>
      <c r="AI27" s="25"/>
      <c r="AJ27" s="11">
        <v>5315.8058488542692</v>
      </c>
      <c r="AK27" s="11">
        <v>5805.5078221399135</v>
      </c>
      <c r="AL27" s="11">
        <v>5900.6345545753838</v>
      </c>
      <c r="AM27" s="11">
        <v>5859.6274746825857</v>
      </c>
      <c r="AN27" s="11">
        <v>6219.8339617544389</v>
      </c>
      <c r="AO27" s="11"/>
      <c r="AP27" s="11">
        <v>1088.4039090994108</v>
      </c>
      <c r="AQ27" s="11">
        <v>1153.090442890443</v>
      </c>
      <c r="AR27" s="11">
        <v>1162.1955172733167</v>
      </c>
      <c r="AS27" s="11">
        <v>1145.776281994509</v>
      </c>
      <c r="AT27" s="11">
        <v>1215.3826830571886</v>
      </c>
      <c r="AU27" s="11"/>
      <c r="AV27" s="24">
        <v>0.35447782711492992</v>
      </c>
      <c r="AW27" s="24">
        <v>0.35521856511000055</v>
      </c>
      <c r="AX27" s="24">
        <v>0.35549215406562057</v>
      </c>
      <c r="AY27" s="24">
        <v>0.3551846785225718</v>
      </c>
      <c r="AZ27" s="24">
        <v>0.35751351941880155</v>
      </c>
      <c r="BB27" s="24">
        <v>0.61663110547257949</v>
      </c>
      <c r="BC27" s="24">
        <v>0.61606065828019985</v>
      </c>
      <c r="BD27" s="24">
        <v>0.61609129814550645</v>
      </c>
      <c r="BE27" s="24">
        <v>0.6178385772913817</v>
      </c>
      <c r="BF27" s="24">
        <v>0.61320806248975801</v>
      </c>
      <c r="BH27" s="24">
        <v>2.8891067412490628E-2</v>
      </c>
      <c r="BI27" s="24">
        <v>2.872077660979953E-2</v>
      </c>
      <c r="BJ27" s="24">
        <v>2.841654778887304E-2</v>
      </c>
      <c r="BK27" s="24">
        <v>2.6976744186046512E-2</v>
      </c>
      <c r="BL27" s="24">
        <v>2.9278418091440432E-2</v>
      </c>
      <c r="BN27" s="26"/>
      <c r="BO27" s="26"/>
      <c r="BP27" s="26"/>
      <c r="BQ27" s="26"/>
      <c r="BR27" s="26"/>
      <c r="BT27" s="26"/>
      <c r="BU27" s="26"/>
      <c r="BV27" s="26"/>
      <c r="BW27" s="26"/>
      <c r="BX27" s="26"/>
      <c r="BZ27" s="26">
        <v>0</v>
      </c>
      <c r="CA27" s="26">
        <v>7.9759424949249036E-2</v>
      </c>
      <c r="CB27" s="26">
        <v>0.10372099856377726</v>
      </c>
      <c r="CC27" s="26">
        <v>0.12872988819274922</v>
      </c>
      <c r="CD27" s="26">
        <v>0.20856852769870637</v>
      </c>
      <c r="CF27" s="27">
        <v>-3.4232231759882756E-2</v>
      </c>
      <c r="CG27" s="12">
        <v>-2117761.5</v>
      </c>
      <c r="CI27" s="13"/>
      <c r="CJ27" s="13"/>
      <c r="CK27" s="13">
        <v>0</v>
      </c>
      <c r="CL27" s="13">
        <v>0.23384460942906005</v>
      </c>
      <c r="CM27" s="13">
        <v>0.3289825210570414</v>
      </c>
      <c r="CN27" s="13">
        <v>0.35240994469365639</v>
      </c>
      <c r="CO27" s="13">
        <v>0.50180734985420061</v>
      </c>
      <c r="CQ27" s="27">
        <v>-0.13411101399319708</v>
      </c>
      <c r="CR27" s="12">
        <v>-9016475.2644746974</v>
      </c>
      <c r="CS27" s="27">
        <v>1.0554171984740202</v>
      </c>
    </row>
    <row r="28" spans="1:97" x14ac:dyDescent="0.2">
      <c r="A28" s="7">
        <v>192</v>
      </c>
      <c r="B28" s="7" t="s">
        <v>25</v>
      </c>
      <c r="C28" s="42">
        <v>0.22437603077916179</v>
      </c>
      <c r="E28" s="24">
        <v>0.67107849223026939</v>
      </c>
      <c r="F28" s="24">
        <v>0.69941059337708245</v>
      </c>
      <c r="G28" s="24">
        <v>0.70844980737764873</v>
      </c>
      <c r="H28" s="24">
        <v>0.71486280695961246</v>
      </c>
      <c r="I28" s="24">
        <v>0.73061072707125674</v>
      </c>
      <c r="J28" s="24"/>
      <c r="K28" s="24"/>
      <c r="L28" s="24"/>
      <c r="M28" s="24"/>
      <c r="N28" s="24"/>
      <c r="P28" s="11">
        <v>1314.518210546142</v>
      </c>
      <c r="Q28" s="11">
        <v>1488.5564634444463</v>
      </c>
      <c r="R28" s="11">
        <v>1540.6359630130271</v>
      </c>
      <c r="S28" s="11">
        <v>1569.8851167759358</v>
      </c>
      <c r="T28" s="11">
        <v>1687.9529720917812</v>
      </c>
      <c r="U28" s="11"/>
      <c r="W28" s="11">
        <v>1958.814394687957</v>
      </c>
      <c r="X28" s="11">
        <v>2128.3012833091325</v>
      </c>
      <c r="Y28" s="11">
        <v>2174.6578896192291</v>
      </c>
      <c r="Z28" s="11">
        <v>2196.0648973371885</v>
      </c>
      <c r="AA28" s="11">
        <v>2310.331493294862</v>
      </c>
      <c r="AB28" s="11"/>
      <c r="AD28" s="25">
        <v>1.6829187175735001</v>
      </c>
      <c r="AE28" s="25">
        <v>1.6864782579919253</v>
      </c>
      <c r="AF28" s="25">
        <v>1.6876271742697735</v>
      </c>
      <c r="AG28" s="25">
        <v>1.7122467771639043</v>
      </c>
      <c r="AH28" s="25">
        <v>1.7212328317013865</v>
      </c>
      <c r="AI28" s="25"/>
      <c r="AJ28" s="11">
        <v>4945.1359983056664</v>
      </c>
      <c r="AK28" s="11">
        <v>5490.2600293134192</v>
      </c>
      <c r="AL28" s="11">
        <v>5602.1736762758655</v>
      </c>
      <c r="AM28" s="11">
        <v>5763.1840752071785</v>
      </c>
      <c r="AN28" s="11">
        <v>6082.5930635794521</v>
      </c>
      <c r="AO28" s="11"/>
      <c r="AP28" s="11">
        <v>1076.8112924716856</v>
      </c>
      <c r="AQ28" s="11">
        <v>1093.8231617042277</v>
      </c>
      <c r="AR28" s="11">
        <v>1174.9632101579034</v>
      </c>
      <c r="AS28" s="11">
        <v>1190.9556313993173</v>
      </c>
      <c r="AT28" s="11">
        <v>1250.722485690924</v>
      </c>
      <c r="AU28" s="11"/>
      <c r="AV28" s="24">
        <v>0.39763203405613939</v>
      </c>
      <c r="AW28" s="24">
        <v>0.39651863127936993</v>
      </c>
      <c r="AX28" s="24">
        <v>0.39730882835575976</v>
      </c>
      <c r="AY28" s="24">
        <v>0.39515916863983164</v>
      </c>
      <c r="AZ28" s="24">
        <v>0.39731878819741079</v>
      </c>
      <c r="BB28" s="24">
        <v>0.39936144738592522</v>
      </c>
      <c r="BC28" s="24">
        <v>0.40234297438612748</v>
      </c>
      <c r="BD28" s="24">
        <v>0.40321627830653101</v>
      </c>
      <c r="BE28" s="24">
        <v>0.40469613259668508</v>
      </c>
      <c r="BF28" s="24">
        <v>0.40185319051061313</v>
      </c>
      <c r="BH28" s="24">
        <v>0.20300651855793533</v>
      </c>
      <c r="BI28" s="24">
        <v>0.20113839433450262</v>
      </c>
      <c r="BJ28" s="24">
        <v>0.19947489333770924</v>
      </c>
      <c r="BK28" s="24">
        <v>0.20014469876348329</v>
      </c>
      <c r="BL28" s="24">
        <v>0.20082802129197608</v>
      </c>
      <c r="BN28" s="26"/>
      <c r="BO28" s="26"/>
      <c r="BP28" s="26"/>
      <c r="BQ28" s="26"/>
      <c r="BR28" s="26"/>
      <c r="BT28" s="26"/>
      <c r="BU28" s="26"/>
      <c r="BV28" s="26"/>
      <c r="BW28" s="26"/>
      <c r="BX28" s="26"/>
      <c r="BZ28" s="26">
        <v>0</v>
      </c>
      <c r="CA28" s="26">
        <v>0.14045324981369589</v>
      </c>
      <c r="CB28" s="26">
        <v>0.19100807544502163</v>
      </c>
      <c r="CC28" s="26">
        <v>0.22881865813553737</v>
      </c>
      <c r="CD28" s="26">
        <v>0.32930522291017805</v>
      </c>
      <c r="CF28" s="27">
        <v>-2.8011271801393157E-2</v>
      </c>
      <c r="CG28" s="12">
        <v>-1352562.5</v>
      </c>
      <c r="CI28" s="13"/>
      <c r="CJ28" s="13"/>
      <c r="CK28" s="13">
        <v>0</v>
      </c>
      <c r="CL28" s="13">
        <v>0.29937991870097047</v>
      </c>
      <c r="CM28" s="13">
        <v>0.35486975025449707</v>
      </c>
      <c r="CN28" s="13">
        <v>0.36965620377687158</v>
      </c>
      <c r="CO28" s="13">
        <v>0.44388784673326609</v>
      </c>
      <c r="CQ28" s="27">
        <v>-0.11677336722326803</v>
      </c>
      <c r="CR28" s="12">
        <v>-6181580.3076061495</v>
      </c>
      <c r="CS28" s="27">
        <v>0.97935548229175673</v>
      </c>
    </row>
    <row r="29" spans="1:97" x14ac:dyDescent="0.2">
      <c r="A29" s="7">
        <v>305</v>
      </c>
      <c r="B29" s="7" t="s">
        <v>26</v>
      </c>
      <c r="C29" s="42">
        <v>0.17212440860580003</v>
      </c>
      <c r="E29" s="24">
        <v>0.72660609373386231</v>
      </c>
      <c r="F29" s="24">
        <v>0.74999923240693589</v>
      </c>
      <c r="G29" s="24">
        <v>0.75473989732620284</v>
      </c>
      <c r="H29" s="24">
        <v>0.75968335554646305</v>
      </c>
      <c r="I29" s="24">
        <v>0.77266666096356684</v>
      </c>
      <c r="J29" s="24"/>
      <c r="K29" s="24"/>
      <c r="L29" s="24"/>
      <c r="M29" s="24"/>
      <c r="N29" s="24"/>
      <c r="P29" s="11">
        <v>1314.518210546142</v>
      </c>
      <c r="Q29" s="11">
        <v>1454.7530409551105</v>
      </c>
      <c r="R29" s="11">
        <v>1476.8660159014662</v>
      </c>
      <c r="S29" s="11">
        <v>1500.1883773036359</v>
      </c>
      <c r="T29" s="11">
        <v>1607.2364003342905</v>
      </c>
      <c r="U29" s="11"/>
      <c r="W29" s="11">
        <v>1809.1208178438662</v>
      </c>
      <c r="X29" s="11">
        <v>1939.6727064459023</v>
      </c>
      <c r="Y29" s="11">
        <v>1956.7880552406473</v>
      </c>
      <c r="Z29" s="11">
        <v>1974.7548321951917</v>
      </c>
      <c r="AA29" s="11">
        <v>2080.1161503849016</v>
      </c>
      <c r="AB29" s="11"/>
      <c r="AD29" s="25">
        <v>2.2046598758927525</v>
      </c>
      <c r="AE29" s="25">
        <v>2.2395055970149254</v>
      </c>
      <c r="AF29" s="25">
        <v>2.2515373013110569</v>
      </c>
      <c r="AG29" s="25">
        <v>2.2780034822983168</v>
      </c>
      <c r="AH29" s="25">
        <v>2.2760892176123888</v>
      </c>
      <c r="AI29" s="25"/>
      <c r="AJ29" s="11">
        <v>5108.6095139202171</v>
      </c>
      <c r="AK29" s="11">
        <v>5602.842658267361</v>
      </c>
      <c r="AL29" s="11">
        <v>5677.9654279416554</v>
      </c>
      <c r="AM29" s="11">
        <v>5802.9890283675422</v>
      </c>
      <c r="AN29" s="11">
        <v>6105.3076098689316</v>
      </c>
      <c r="AO29" s="11"/>
      <c r="AP29" s="11">
        <v>995.14474304573309</v>
      </c>
      <c r="AQ29" s="11">
        <v>1072.4621106462112</v>
      </c>
      <c r="AR29" s="11">
        <v>1064.3219714417319</v>
      </c>
      <c r="AS29" s="11">
        <v>1116.114830311483</v>
      </c>
      <c r="AT29" s="11">
        <v>1166.6527196652719</v>
      </c>
      <c r="AU29" s="11"/>
      <c r="AV29" s="24">
        <v>0.64676267415993438</v>
      </c>
      <c r="AW29" s="24">
        <v>0.64680503731343286</v>
      </c>
      <c r="AX29" s="24">
        <v>0.64671075530804034</v>
      </c>
      <c r="AY29" s="24">
        <v>0.64956471271038885</v>
      </c>
      <c r="AZ29" s="24">
        <v>0.64983242805963248</v>
      </c>
      <c r="BB29" s="24">
        <v>0.24833157709870038</v>
      </c>
      <c r="BC29" s="24">
        <v>0.25081623134328357</v>
      </c>
      <c r="BD29" s="24">
        <v>0.25188536953242835</v>
      </c>
      <c r="BE29" s="24">
        <v>0.24968078932095183</v>
      </c>
      <c r="BF29" s="24">
        <v>0.24858430602103318</v>
      </c>
      <c r="BH29" s="24">
        <v>0.10490574874136518</v>
      </c>
      <c r="BI29" s="24">
        <v>0.10237873134328358</v>
      </c>
      <c r="BJ29" s="24">
        <v>0.10140387515953127</v>
      </c>
      <c r="BK29" s="24">
        <v>0.10075449796865932</v>
      </c>
      <c r="BL29" s="24">
        <v>0.10158326591933434</v>
      </c>
      <c r="BN29" s="26"/>
      <c r="BO29" s="26"/>
      <c r="BP29" s="26"/>
      <c r="BQ29" s="26"/>
      <c r="BR29" s="26"/>
      <c r="BT29" s="26"/>
      <c r="BU29" s="26"/>
      <c r="BV29" s="26"/>
      <c r="BW29" s="26"/>
      <c r="BX29" s="26"/>
      <c r="BZ29" s="26">
        <v>0</v>
      </c>
      <c r="CA29" s="26">
        <v>0.1287799100469329</v>
      </c>
      <c r="CB29" s="26">
        <v>0.15787105445236205</v>
      </c>
      <c r="CC29" s="26">
        <v>0.18942903255899646</v>
      </c>
      <c r="CD29" s="26">
        <v>0.27884767381164632</v>
      </c>
      <c r="CF29" s="27">
        <v>-1.1981236032155637E-2</v>
      </c>
      <c r="CG29" s="12">
        <v>-411232</v>
      </c>
      <c r="CI29" s="13"/>
      <c r="CJ29" s="13"/>
      <c r="CK29" s="13">
        <v>0</v>
      </c>
      <c r="CL29" s="13">
        <v>0.25639684574227295</v>
      </c>
      <c r="CM29" s="13">
        <v>0.29080151586764069</v>
      </c>
      <c r="CN29" s="13">
        <v>0.30062325095600961</v>
      </c>
      <c r="CO29" s="13">
        <v>0.35844387573390479</v>
      </c>
      <c r="CQ29" s="27">
        <v>-9.0086094538368008E-2</v>
      </c>
      <c r="CR29" s="12">
        <v>-3337320.3071227213</v>
      </c>
      <c r="CS29" s="27">
        <v>1.4714777349702814</v>
      </c>
    </row>
    <row r="30" spans="1:97" x14ac:dyDescent="0.2">
      <c r="A30" s="7">
        <v>319</v>
      </c>
      <c r="B30" s="7" t="s">
        <v>27</v>
      </c>
      <c r="C30" s="42">
        <v>0.27105787533457004</v>
      </c>
      <c r="E30" s="24">
        <v>0.94233654372392783</v>
      </c>
      <c r="F30" s="24">
        <v>0.95106858353359369</v>
      </c>
      <c r="G30" s="24">
        <v>0.95258963346711711</v>
      </c>
      <c r="H30" s="24">
        <v>0.95265547421876617</v>
      </c>
      <c r="I30" s="24">
        <v>0.95674210704060814</v>
      </c>
      <c r="J30" s="24"/>
      <c r="K30" s="24"/>
      <c r="L30" s="24"/>
      <c r="M30" s="24"/>
      <c r="N30" s="24"/>
      <c r="P30" s="11">
        <v>1314.518210546142</v>
      </c>
      <c r="Q30" s="11">
        <v>1570.1758615835429</v>
      </c>
      <c r="R30" s="11">
        <v>1628.5283583594228</v>
      </c>
      <c r="S30" s="11">
        <v>1619.2657753690457</v>
      </c>
      <c r="T30" s="11">
        <v>1784.3489009561758</v>
      </c>
      <c r="U30" s="11"/>
      <c r="W30" s="11">
        <v>1394.9562067830095</v>
      </c>
      <c r="X30" s="11">
        <v>1650.959656084656</v>
      </c>
      <c r="Y30" s="11">
        <v>1709.5801813758019</v>
      </c>
      <c r="Z30" s="11">
        <v>1699.7391178557384</v>
      </c>
      <c r="AA30" s="11">
        <v>1865.0259958511897</v>
      </c>
      <c r="AB30" s="11"/>
      <c r="AD30" s="25">
        <v>1.8708418891170431</v>
      </c>
      <c r="AE30" s="25">
        <v>1.8605414273995078</v>
      </c>
      <c r="AF30" s="25">
        <v>1.8378048780487806</v>
      </c>
      <c r="AG30" s="25">
        <v>1.8616107931316435</v>
      </c>
      <c r="AH30" s="25">
        <v>1.8557711950970377</v>
      </c>
      <c r="AI30" s="25"/>
      <c r="AJ30" s="11">
        <v>3317.8416484457971</v>
      </c>
      <c r="AK30" s="11">
        <v>3992.2423358132514</v>
      </c>
      <c r="AL30" s="11">
        <v>4085.8106084602341</v>
      </c>
      <c r="AM30" s="11">
        <v>4100.1286759923141</v>
      </c>
      <c r="AN30" s="11">
        <v>4566.8472073700223</v>
      </c>
      <c r="AO30" s="11"/>
      <c r="AP30" s="11">
        <v>888.84763212079599</v>
      </c>
      <c r="AQ30" s="11">
        <v>889.98970487302665</v>
      </c>
      <c r="AR30" s="11">
        <v>966.2108474576271</v>
      </c>
      <c r="AS30" s="11">
        <v>955.04982698961942</v>
      </c>
      <c r="AT30" s="11">
        <v>948.54120879120876</v>
      </c>
      <c r="AU30" s="11"/>
      <c r="AV30" s="24">
        <v>0.60266940451745377</v>
      </c>
      <c r="AW30" s="24">
        <v>0.60274815422477446</v>
      </c>
      <c r="AX30" s="24">
        <v>0.60101626016260168</v>
      </c>
      <c r="AY30" s="24">
        <v>0.60445625511038426</v>
      </c>
      <c r="AZ30" s="24">
        <v>0.60020429009193055</v>
      </c>
      <c r="BB30" s="24">
        <v>0.29917864476386036</v>
      </c>
      <c r="BC30" s="24">
        <v>0.29881050041017226</v>
      </c>
      <c r="BD30" s="24">
        <v>0.29979674796747968</v>
      </c>
      <c r="BE30" s="24">
        <v>0.29538021259198693</v>
      </c>
      <c r="BF30" s="24">
        <v>0.29744637385086825</v>
      </c>
      <c r="BH30" s="24">
        <v>9.8151950718685835E-2</v>
      </c>
      <c r="BI30" s="24">
        <v>9.844134536505332E-2</v>
      </c>
      <c r="BJ30" s="24">
        <v>9.9186991869918695E-2</v>
      </c>
      <c r="BK30" s="24">
        <v>0.10016353229762878</v>
      </c>
      <c r="BL30" s="24">
        <v>0.10234933605720123</v>
      </c>
      <c r="BN30" s="26"/>
      <c r="BO30" s="26"/>
      <c r="BP30" s="26"/>
      <c r="BQ30" s="26"/>
      <c r="BR30" s="26"/>
      <c r="BT30" s="26"/>
      <c r="BU30" s="26"/>
      <c r="BV30" s="26"/>
      <c r="BW30" s="26"/>
      <c r="BX30" s="26"/>
      <c r="BZ30" s="26">
        <v>0</v>
      </c>
      <c r="CA30" s="26">
        <v>0.18937466856476037</v>
      </c>
      <c r="CB30" s="26">
        <v>0.22949615432325077</v>
      </c>
      <c r="CC30" s="26">
        <v>0.23129132525089036</v>
      </c>
      <c r="CD30" s="26">
        <v>0.35339400896224982</v>
      </c>
      <c r="CF30" s="27">
        <v>-2.4440922898434969E-2</v>
      </c>
      <c r="CG30" s="12">
        <v>-400657</v>
      </c>
      <c r="CI30" s="13"/>
      <c r="CJ30" s="13"/>
      <c r="CK30" s="13">
        <v>0</v>
      </c>
      <c r="CL30" s="13">
        <v>0.19438810894301484</v>
      </c>
      <c r="CM30" s="13">
        <v>0.18455127405744687</v>
      </c>
      <c r="CN30" s="13">
        <v>0.18345081746641201</v>
      </c>
      <c r="CO30" s="13">
        <v>0.32635867008836472</v>
      </c>
      <c r="CQ30" s="27">
        <v>-0.1072934780171393</v>
      </c>
      <c r="CR30" s="12">
        <v>-1838361.4801770095</v>
      </c>
      <c r="CS30" s="27">
        <v>1.1292261380731099</v>
      </c>
    </row>
    <row r="31" spans="1:97" x14ac:dyDescent="0.2">
      <c r="A31" s="7">
        <v>330</v>
      </c>
      <c r="B31" s="7" t="s">
        <v>28</v>
      </c>
      <c r="C31" s="42">
        <v>0.19538396140157488</v>
      </c>
      <c r="E31" s="24">
        <v>0.82260906911712728</v>
      </c>
      <c r="F31" s="24">
        <v>0.84069063604374072</v>
      </c>
      <c r="G31" s="24">
        <v>0.84479320106929834</v>
      </c>
      <c r="H31" s="24">
        <v>0.84982470527749854</v>
      </c>
      <c r="I31" s="24">
        <v>0.86177869123912065</v>
      </c>
      <c r="J31" s="24"/>
      <c r="K31" s="24"/>
      <c r="L31" s="24"/>
      <c r="M31" s="24"/>
      <c r="N31" s="24"/>
      <c r="P31" s="11">
        <v>1314.518210546142</v>
      </c>
      <c r="Q31" s="11">
        <v>1452.1601706826348</v>
      </c>
      <c r="R31" s="11">
        <v>1482.2694498298149</v>
      </c>
      <c r="S31" s="11">
        <v>1514.2273567215909</v>
      </c>
      <c r="T31" s="11">
        <v>1644.6160273909632</v>
      </c>
      <c r="U31" s="11"/>
      <c r="W31" s="11">
        <v>1597.9865283481017</v>
      </c>
      <c r="X31" s="11">
        <v>1727.3419120218198</v>
      </c>
      <c r="Y31" s="11">
        <v>1754.5944356010796</v>
      </c>
      <c r="Z31" s="11">
        <v>1781.8114104215658</v>
      </c>
      <c r="AA31" s="11">
        <v>1908.3971837667846</v>
      </c>
      <c r="AB31" s="11"/>
      <c r="AD31" s="25">
        <v>2.3781051910227857</v>
      </c>
      <c r="AE31" s="25">
        <v>2.402385752688172</v>
      </c>
      <c r="AF31" s="25">
        <v>2.4053604128516732</v>
      </c>
      <c r="AG31" s="25">
        <v>2.3363520813473149</v>
      </c>
      <c r="AH31" s="25">
        <v>2.4129731478485925</v>
      </c>
      <c r="AI31" s="25"/>
      <c r="AJ31" s="11">
        <v>4764.8475301734361</v>
      </c>
      <c r="AK31" s="11">
        <v>5247.8970029268694</v>
      </c>
      <c r="AL31" s="11">
        <v>5357.0730259178827</v>
      </c>
      <c r="AM31" s="11">
        <v>5492.1785787487679</v>
      </c>
      <c r="AN31" s="11">
        <v>5900.4496898495072</v>
      </c>
      <c r="AO31" s="11"/>
      <c r="AP31" s="11">
        <v>1118.2529866479267</v>
      </c>
      <c r="AQ31" s="11">
        <v>1157.3061506565307</v>
      </c>
      <c r="AR31" s="11">
        <v>1162.4858327574291</v>
      </c>
      <c r="AS31" s="11">
        <v>1027.186410102225</v>
      </c>
      <c r="AT31" s="11">
        <v>1180.6635576282479</v>
      </c>
      <c r="AU31" s="11"/>
      <c r="AV31" s="24">
        <v>0.67072126092170636</v>
      </c>
      <c r="AW31" s="24">
        <v>0.67389112903225812</v>
      </c>
      <c r="AX31" s="24">
        <v>0.67737639420675877</v>
      </c>
      <c r="AY31" s="24">
        <v>0.65761042262472191</v>
      </c>
      <c r="AZ31" s="24">
        <v>0.67550954383694595</v>
      </c>
      <c r="BB31" s="24">
        <v>0.24378961795442863</v>
      </c>
      <c r="BC31" s="24">
        <v>0.24311155913978494</v>
      </c>
      <c r="BD31" s="24">
        <v>0.24088563342766772</v>
      </c>
      <c r="BE31" s="24">
        <v>0.26421989196059742</v>
      </c>
      <c r="BF31" s="24">
        <v>0.24280168230346166</v>
      </c>
      <c r="BH31" s="24">
        <v>8.5489121123865003E-2</v>
      </c>
      <c r="BI31" s="24">
        <v>8.2997311827956985E-2</v>
      </c>
      <c r="BJ31" s="24">
        <v>8.1737972365573494E-2</v>
      </c>
      <c r="BK31" s="24">
        <v>7.8169685414680654E-2</v>
      </c>
      <c r="BL31" s="24">
        <v>8.1688773859592362E-2</v>
      </c>
      <c r="BN31" s="26"/>
      <c r="BO31" s="26"/>
      <c r="BP31" s="26"/>
      <c r="BQ31" s="26"/>
      <c r="BR31" s="26"/>
      <c r="BT31" s="26"/>
      <c r="BU31" s="26"/>
      <c r="BV31" s="26"/>
      <c r="BW31" s="26"/>
      <c r="BX31" s="26"/>
      <c r="BZ31" s="26">
        <v>0</v>
      </c>
      <c r="CA31" s="26">
        <v>0.1379752743468976</v>
      </c>
      <c r="CB31" s="26">
        <v>0.17375535764359529</v>
      </c>
      <c r="CC31" s="26">
        <v>0.2203060257097913</v>
      </c>
      <c r="CD31" s="26">
        <v>0.34449331400677385</v>
      </c>
      <c r="CF31" s="27">
        <v>-1.2283361755406983E-2</v>
      </c>
      <c r="CG31" s="12">
        <v>-327072.5</v>
      </c>
      <c r="CI31" s="13"/>
      <c r="CJ31" s="13"/>
      <c r="CK31" s="13">
        <v>0</v>
      </c>
      <c r="CL31" s="13">
        <v>0.35481848825746232</v>
      </c>
      <c r="CM31" s="13">
        <v>0.36320208770090856</v>
      </c>
      <c r="CN31" s="13">
        <v>0.4012982617051013</v>
      </c>
      <c r="CO31" s="13">
        <v>0.62017051481231911</v>
      </c>
      <c r="CQ31" s="27">
        <v>-8.6988830037571033E-2</v>
      </c>
      <c r="CR31" s="12">
        <v>-2534210.2797803376</v>
      </c>
      <c r="CS31" s="27">
        <v>1.4839081273528318</v>
      </c>
    </row>
    <row r="32" spans="1:97" x14ac:dyDescent="0.2">
      <c r="A32" s="7">
        <v>331</v>
      </c>
      <c r="B32" s="7" t="s">
        <v>29</v>
      </c>
      <c r="C32" s="42">
        <v>0.31199969224384461</v>
      </c>
      <c r="E32" s="24">
        <v>0.84928769970116735</v>
      </c>
      <c r="F32" s="24">
        <v>0.87036575918389725</v>
      </c>
      <c r="G32" s="24">
        <v>0.87459757270422855</v>
      </c>
      <c r="H32" s="24">
        <v>0.87532852674352424</v>
      </c>
      <c r="I32" s="24">
        <v>0.88585928289170923</v>
      </c>
      <c r="J32" s="24"/>
      <c r="K32" s="24"/>
      <c r="L32" s="24"/>
      <c r="M32" s="24"/>
      <c r="N32" s="24"/>
      <c r="P32" s="11">
        <v>1314.518210546142</v>
      </c>
      <c r="Q32" s="11">
        <v>1573.9994559916981</v>
      </c>
      <c r="R32" s="11">
        <v>1641.7526325122324</v>
      </c>
      <c r="S32" s="11">
        <v>1649.550738779378</v>
      </c>
      <c r="T32" s="11">
        <v>1826.2792296589569</v>
      </c>
      <c r="U32" s="11"/>
      <c r="W32" s="11">
        <v>1547.7890601838126</v>
      </c>
      <c r="X32" s="11">
        <v>1808.434487895717</v>
      </c>
      <c r="Y32" s="11">
        <v>1877.1520568436799</v>
      </c>
      <c r="Z32" s="11">
        <v>1884.4932940963147</v>
      </c>
      <c r="AA32" s="11">
        <v>2061.590666744989</v>
      </c>
      <c r="AB32" s="11"/>
      <c r="AD32" s="25">
        <v>1.7879671349059105</v>
      </c>
      <c r="AE32" s="25">
        <v>1.7762635617888329</v>
      </c>
      <c r="AF32" s="25">
        <v>1.7640849716321414</v>
      </c>
      <c r="AG32" s="25">
        <v>1.7589285714285714</v>
      </c>
      <c r="AH32" s="25">
        <v>1.7497383568812139</v>
      </c>
      <c r="AI32" s="25"/>
      <c r="AJ32" s="11">
        <v>3301.7731759042167</v>
      </c>
      <c r="AK32" s="11">
        <v>3886.6552765691854</v>
      </c>
      <c r="AL32" s="11">
        <v>3968.0812299233462</v>
      </c>
      <c r="AM32" s="11">
        <v>4037.8535982908966</v>
      </c>
      <c r="AN32" s="11">
        <v>4389.6522962215804</v>
      </c>
      <c r="AO32" s="11"/>
      <c r="AP32" s="11">
        <v>690.95253367543296</v>
      </c>
      <c r="AQ32" s="11">
        <v>691.73765234124437</v>
      </c>
      <c r="AR32" s="11">
        <v>858.46568313021169</v>
      </c>
      <c r="AS32" s="11">
        <v>829.26550868486356</v>
      </c>
      <c r="AT32" s="11">
        <v>866.73388640714745</v>
      </c>
      <c r="AU32" s="11"/>
      <c r="AV32" s="24">
        <v>0.62258150013252056</v>
      </c>
      <c r="AW32" s="24">
        <v>0.62304842550939399</v>
      </c>
      <c r="AX32" s="24">
        <v>0.62409288824383169</v>
      </c>
      <c r="AY32" s="24">
        <v>0.6185661764705882</v>
      </c>
      <c r="AZ32" s="24">
        <v>0.62428048142333858</v>
      </c>
      <c r="BB32" s="24">
        <v>0.20659952292605355</v>
      </c>
      <c r="BC32" s="24">
        <v>0.2062715003969304</v>
      </c>
      <c r="BD32" s="24">
        <v>0.20569996041694155</v>
      </c>
      <c r="BE32" s="24">
        <v>0.21165966386554622</v>
      </c>
      <c r="BF32" s="24">
        <v>0.20499738356881214</v>
      </c>
      <c r="BH32" s="24">
        <v>0.17081897694142592</v>
      </c>
      <c r="BI32" s="24">
        <v>0.17068007409367558</v>
      </c>
      <c r="BJ32" s="24">
        <v>0.17020715133922681</v>
      </c>
      <c r="BK32" s="24">
        <v>0.16977415966386555</v>
      </c>
      <c r="BL32" s="24">
        <v>0.1707221350078493</v>
      </c>
      <c r="BN32" s="26"/>
      <c r="BO32" s="26"/>
      <c r="BP32" s="26"/>
      <c r="BQ32" s="26"/>
      <c r="BR32" s="26"/>
      <c r="BT32" s="26"/>
      <c r="BU32" s="26"/>
      <c r="BV32" s="26"/>
      <c r="BW32" s="26"/>
      <c r="BX32" s="26"/>
      <c r="BZ32" s="26">
        <v>0</v>
      </c>
      <c r="CA32" s="26">
        <v>0.191450305154925</v>
      </c>
      <c r="CB32" s="26">
        <v>0.23764527783181144</v>
      </c>
      <c r="CC32" s="26">
        <v>0.24594214955541505</v>
      </c>
      <c r="CD32" s="26">
        <v>0.37726664936214283</v>
      </c>
      <c r="CF32" s="27">
        <v>-1.5949150576842607E-2</v>
      </c>
      <c r="CG32" s="12">
        <v>-397886</v>
      </c>
      <c r="CI32" s="13"/>
      <c r="CJ32" s="13"/>
      <c r="CK32" s="13">
        <v>0</v>
      </c>
      <c r="CL32" s="13">
        <v>0.21578777246744951</v>
      </c>
      <c r="CM32" s="13">
        <v>0.23750404038980744</v>
      </c>
      <c r="CN32" s="13">
        <v>0.24728594687309058</v>
      </c>
      <c r="CO32" s="13">
        <v>0.39692148983529729</v>
      </c>
      <c r="CQ32" s="27">
        <v>-0.10891541315568835</v>
      </c>
      <c r="CR32" s="12">
        <v>-2823372.7259378028</v>
      </c>
      <c r="CS32" s="27">
        <v>1.1556349704993341</v>
      </c>
    </row>
    <row r="33" spans="1:97" x14ac:dyDescent="0.2">
      <c r="A33" s="7">
        <v>360</v>
      </c>
      <c r="B33" s="7" t="s">
        <v>30</v>
      </c>
      <c r="C33" s="42">
        <v>0.33909891576693951</v>
      </c>
      <c r="E33" s="24">
        <v>0.85140052241836184</v>
      </c>
      <c r="F33" s="24">
        <v>0.87544373652894369</v>
      </c>
      <c r="G33" s="24">
        <v>0.8796197667655028</v>
      </c>
      <c r="H33" s="24">
        <v>0.88112071507988898</v>
      </c>
      <c r="I33" s="24">
        <v>0.89059732995092977</v>
      </c>
      <c r="J33" s="24"/>
      <c r="K33" s="24"/>
      <c r="L33" s="24"/>
      <c r="M33" s="24"/>
      <c r="N33" s="24"/>
      <c r="P33" s="11">
        <v>1314.518210546142</v>
      </c>
      <c r="Q33" s="11">
        <v>1607.0985585077194</v>
      </c>
      <c r="R33" s="11">
        <v>1675.8618311296709</v>
      </c>
      <c r="S33" s="11">
        <v>1697.0403679667743</v>
      </c>
      <c r="T33" s="11">
        <v>1865.544463530026</v>
      </c>
      <c r="U33" s="11"/>
      <c r="W33" s="11">
        <v>1543.9480901565773</v>
      </c>
      <c r="X33" s="11">
        <v>1835.7531060530762</v>
      </c>
      <c r="Y33" s="11">
        <v>1905.2116544539156</v>
      </c>
      <c r="Z33" s="11">
        <v>1926.0021231176115</v>
      </c>
      <c r="AA33" s="11">
        <v>2094.7114939507105</v>
      </c>
      <c r="AB33" s="11"/>
      <c r="AD33" s="25">
        <v>1.728793103448276</v>
      </c>
      <c r="AE33" s="25">
        <v>1.7309247311827958</v>
      </c>
      <c r="AF33" s="25">
        <v>1.7231575330699194</v>
      </c>
      <c r="AG33" s="25">
        <v>1.7245966357706832</v>
      </c>
      <c r="AH33" s="25">
        <v>1.7167165455322788</v>
      </c>
      <c r="AI33" s="25"/>
      <c r="AJ33" s="11">
        <v>3463.6425717539632</v>
      </c>
      <c r="AK33" s="11">
        <v>4217.076619519431</v>
      </c>
      <c r="AL33" s="11">
        <v>4350.6047581091698</v>
      </c>
      <c r="AM33" s="11">
        <v>4404.4336374700588</v>
      </c>
      <c r="AN33" s="11">
        <v>4788.7449703001348</v>
      </c>
      <c r="AO33" s="11"/>
      <c r="AP33" s="11">
        <v>818.86507042253515</v>
      </c>
      <c r="AQ33" s="11">
        <v>828.76366197183097</v>
      </c>
      <c r="AR33" s="11">
        <v>911.63971830985918</v>
      </c>
      <c r="AS33" s="11">
        <v>918.98046985564679</v>
      </c>
      <c r="AT33" s="11">
        <v>932.36559139784947</v>
      </c>
      <c r="AU33" s="11"/>
      <c r="AV33" s="24">
        <v>0.53077586206896554</v>
      </c>
      <c r="AW33" s="24">
        <v>0.53075268817204302</v>
      </c>
      <c r="AX33" s="24">
        <v>0.53118020958598178</v>
      </c>
      <c r="AY33" s="24">
        <v>0.53209749399244766</v>
      </c>
      <c r="AZ33" s="24">
        <v>0.52971355280034205</v>
      </c>
      <c r="BB33" s="24">
        <v>0.30603448275862066</v>
      </c>
      <c r="BC33" s="24">
        <v>0.30537634408602149</v>
      </c>
      <c r="BD33" s="24">
        <v>0.30493042432571721</v>
      </c>
      <c r="BE33" s="24">
        <v>0.30320974939924478</v>
      </c>
      <c r="BF33" s="24">
        <v>0.30218041898247117</v>
      </c>
      <c r="BH33" s="24">
        <v>0.16318965517241379</v>
      </c>
      <c r="BI33" s="24">
        <v>0.16387096774193549</v>
      </c>
      <c r="BJ33" s="24">
        <v>0.16388936608830099</v>
      </c>
      <c r="BK33" s="24">
        <v>0.16469275660830759</v>
      </c>
      <c r="BL33" s="24">
        <v>0.16810602821718684</v>
      </c>
      <c r="BN33" s="26"/>
      <c r="BO33" s="26"/>
      <c r="BP33" s="26"/>
      <c r="BQ33" s="26"/>
      <c r="BR33" s="26"/>
      <c r="BT33" s="26"/>
      <c r="BU33" s="26"/>
      <c r="BV33" s="26"/>
      <c r="BW33" s="26"/>
      <c r="BX33" s="26"/>
      <c r="BZ33" s="26">
        <v>0</v>
      </c>
      <c r="CA33" s="26">
        <v>0.22672167432218249</v>
      </c>
      <c r="CB33" s="26">
        <v>0.2753317450422168</v>
      </c>
      <c r="CC33" s="26">
        <v>0.29363740970107077</v>
      </c>
      <c r="CD33" s="26">
        <v>0.42081261998587238</v>
      </c>
      <c r="CF33" s="27">
        <v>-2.0889451928547277E-2</v>
      </c>
      <c r="CG33" s="12">
        <v>-792834</v>
      </c>
      <c r="CI33" s="13"/>
      <c r="CJ33" s="13"/>
      <c r="CK33" s="13">
        <v>0</v>
      </c>
      <c r="CL33" s="13">
        <v>0.2573775149218589</v>
      </c>
      <c r="CM33" s="13">
        <v>0.28530697970679086</v>
      </c>
      <c r="CN33" s="13">
        <v>0.29268481894638243</v>
      </c>
      <c r="CO33" s="13">
        <v>0.43806374529901437</v>
      </c>
      <c r="CQ33" s="27">
        <v>-0.1113388874504164</v>
      </c>
      <c r="CR33" s="12">
        <v>-4426893.3323362274</v>
      </c>
      <c r="CS33" s="27">
        <v>1.0740388348868339</v>
      </c>
    </row>
    <row r="34" spans="1:97" x14ac:dyDescent="0.2">
      <c r="A34" s="7">
        <v>380</v>
      </c>
      <c r="B34" s="7" t="s">
        <v>31</v>
      </c>
      <c r="C34" s="42">
        <v>0.10113800527533812</v>
      </c>
      <c r="E34" s="24">
        <v>1.1079628275007183</v>
      </c>
      <c r="F34" s="24">
        <v>1.100741922021786</v>
      </c>
      <c r="G34" s="24">
        <v>1.0995790893341788</v>
      </c>
      <c r="H34" s="24">
        <v>1.0976376039471278</v>
      </c>
      <c r="I34" s="24">
        <v>1.0918940877834049</v>
      </c>
      <c r="J34" s="24"/>
      <c r="K34" s="24"/>
      <c r="L34" s="24"/>
      <c r="M34" s="24"/>
      <c r="N34" s="24"/>
      <c r="P34" s="11">
        <v>1314.518210546142</v>
      </c>
      <c r="Q34" s="11">
        <v>1377.7680570718383</v>
      </c>
      <c r="R34" s="11">
        <v>1362.8517175889042</v>
      </c>
      <c r="S34" s="11">
        <v>1364.9557274591878</v>
      </c>
      <c r="T34" s="11">
        <v>1426.4259307716868</v>
      </c>
      <c r="U34" s="11"/>
      <c r="W34" s="11">
        <v>1186.4280803638148</v>
      </c>
      <c r="X34" s="11">
        <v>1251.6721944606461</v>
      </c>
      <c r="Y34" s="11">
        <v>1239.430370046545</v>
      </c>
      <c r="Z34" s="11">
        <v>1243.5395093524296</v>
      </c>
      <c r="AA34" s="11">
        <v>1306.377556881361</v>
      </c>
      <c r="AB34" s="11"/>
      <c r="AD34" s="25">
        <v>1.9389184993531694</v>
      </c>
      <c r="AE34" s="25">
        <v>1.9384479053138719</v>
      </c>
      <c r="AF34" s="25">
        <v>1.9670298542191467</v>
      </c>
      <c r="AG34" s="25">
        <v>1.9857533255636379</v>
      </c>
      <c r="AH34" s="25">
        <v>1.9959660912022845</v>
      </c>
      <c r="AI34" s="25"/>
      <c r="AJ34" s="11">
        <v>5109.0644159663243</v>
      </c>
      <c r="AK34" s="11">
        <v>5539.6577588466516</v>
      </c>
      <c r="AL34" s="11">
        <v>5611.3508370037489</v>
      </c>
      <c r="AM34" s="11">
        <v>5681.3999074293524</v>
      </c>
      <c r="AN34" s="11">
        <v>5979.6722481309716</v>
      </c>
      <c r="AO34" s="11"/>
      <c r="AP34" s="11">
        <v>1049.4599778403308</v>
      </c>
      <c r="AQ34" s="11">
        <v>1089.8212489552941</v>
      </c>
      <c r="AR34" s="11">
        <v>1114.1816446937141</v>
      </c>
      <c r="AS34" s="11">
        <v>1131.5325369244135</v>
      </c>
      <c r="AT34" s="11">
        <v>1181.5451826810558</v>
      </c>
      <c r="AU34" s="11"/>
      <c r="AV34" s="24">
        <v>0.27230012936610609</v>
      </c>
      <c r="AW34" s="24">
        <v>0.26977805392301657</v>
      </c>
      <c r="AX34" s="24">
        <v>0.27032686879723211</v>
      </c>
      <c r="AY34" s="24">
        <v>0.27106860105292768</v>
      </c>
      <c r="AZ34" s="24">
        <v>0.27286796936625696</v>
      </c>
      <c r="BB34" s="24">
        <v>0.69120827943078911</v>
      </c>
      <c r="BC34" s="24">
        <v>0.69467390529350048</v>
      </c>
      <c r="BD34" s="24">
        <v>0.69445709025058933</v>
      </c>
      <c r="BE34" s="24">
        <v>0.69384720491902097</v>
      </c>
      <c r="BF34" s="24">
        <v>0.69114636898283588</v>
      </c>
      <c r="BH34" s="24">
        <v>3.6491591203104787E-2</v>
      </c>
      <c r="BI34" s="24">
        <v>3.5548040783482893E-2</v>
      </c>
      <c r="BJ34" s="24">
        <v>3.5216040952178618E-2</v>
      </c>
      <c r="BK34" s="24">
        <v>3.5084194028051283E-2</v>
      </c>
      <c r="BL34" s="24">
        <v>3.5985661650907129E-2</v>
      </c>
      <c r="BN34" s="26"/>
      <c r="BO34" s="26"/>
      <c r="BP34" s="26"/>
      <c r="BQ34" s="26"/>
      <c r="BR34" s="26"/>
      <c r="BT34" s="26"/>
      <c r="BU34" s="26"/>
      <c r="BV34" s="26"/>
      <c r="BW34" s="26"/>
      <c r="BX34" s="26"/>
      <c r="BZ34" s="26">
        <v>0</v>
      </c>
      <c r="CA34" s="26">
        <v>6.469284311152701E-2</v>
      </c>
      <c r="CB34" s="26">
        <v>7.5987886639239388E-2</v>
      </c>
      <c r="CC34" s="26">
        <v>9.5445880400985672E-2</v>
      </c>
      <c r="CD34" s="26">
        <v>0.15782255613869367</v>
      </c>
      <c r="CF34" s="27">
        <v>-4.6941744248365634E-2</v>
      </c>
      <c r="CG34" s="12">
        <v>-13618911</v>
      </c>
      <c r="CI34" s="13"/>
      <c r="CJ34" s="13"/>
      <c r="CK34" s="13">
        <v>0</v>
      </c>
      <c r="CL34" s="13">
        <v>0.15896142894449761</v>
      </c>
      <c r="CM34" s="13">
        <v>0.25436044425851834</v>
      </c>
      <c r="CN34" s="13">
        <v>0.2703694173946336</v>
      </c>
      <c r="CO34" s="13">
        <v>0.40882331642136105</v>
      </c>
      <c r="CQ34" s="27">
        <v>-0.12724665789190343</v>
      </c>
      <c r="CR34" s="12">
        <v>-40422033.705179267</v>
      </c>
      <c r="CS34" s="27">
        <v>1.0429394679187705</v>
      </c>
    </row>
    <row r="35" spans="1:97" x14ac:dyDescent="0.2">
      <c r="A35" s="7">
        <v>381</v>
      </c>
      <c r="B35" s="7" t="s">
        <v>32</v>
      </c>
      <c r="C35" s="42">
        <v>0.18833056697853223</v>
      </c>
      <c r="E35" s="24">
        <v>0.77125381735244214</v>
      </c>
      <c r="F35" s="24">
        <v>0.79281329111431764</v>
      </c>
      <c r="G35" s="24">
        <v>0.79576826668180156</v>
      </c>
      <c r="H35" s="24">
        <v>0.79845000333006722</v>
      </c>
      <c r="I35" s="24">
        <v>0.81104733400094409</v>
      </c>
      <c r="J35" s="24"/>
      <c r="K35" s="24"/>
      <c r="L35" s="24"/>
      <c r="M35" s="24"/>
      <c r="N35" s="24"/>
      <c r="P35" s="11">
        <v>1314.518210546142</v>
      </c>
      <c r="Q35" s="11">
        <v>1482.6084862563391</v>
      </c>
      <c r="R35" s="11">
        <v>1496.1881083268454</v>
      </c>
      <c r="S35" s="11">
        <v>1507.7825005540831</v>
      </c>
      <c r="T35" s="11">
        <v>1618.9862506115589</v>
      </c>
      <c r="U35" s="11"/>
      <c r="W35" s="11">
        <v>1704.3911886992228</v>
      </c>
      <c r="X35" s="11">
        <v>1870.0600795585783</v>
      </c>
      <c r="Y35" s="11">
        <v>1880.1806643605657</v>
      </c>
      <c r="Z35" s="11">
        <v>1888.3868673875984</v>
      </c>
      <c r="AA35" s="11">
        <v>1996.1674032328108</v>
      </c>
      <c r="AB35" s="11"/>
      <c r="AD35" s="25">
        <v>1.8643716899374096</v>
      </c>
      <c r="AE35" s="25">
        <v>1.8668551169030281</v>
      </c>
      <c r="AF35" s="25">
        <v>1.8715666206502595</v>
      </c>
      <c r="AG35" s="25">
        <v>1.8773250035496238</v>
      </c>
      <c r="AH35" s="25">
        <v>1.8793313926190252</v>
      </c>
      <c r="AI35" s="25"/>
      <c r="AJ35" s="11">
        <v>4737.9191522515157</v>
      </c>
      <c r="AK35" s="11">
        <v>5283.4315346106123</v>
      </c>
      <c r="AL35" s="11">
        <v>5361.7792266943816</v>
      </c>
      <c r="AM35" s="11">
        <v>5411.1198864230764</v>
      </c>
      <c r="AN35" s="11">
        <v>5744.0401349737094</v>
      </c>
      <c r="AO35" s="11"/>
      <c r="AP35" s="11">
        <v>1066.3805855161788</v>
      </c>
      <c r="AQ35" s="11">
        <v>1117.5951374207189</v>
      </c>
      <c r="AR35" s="11">
        <v>1113.8243322057622</v>
      </c>
      <c r="AS35" s="11">
        <v>1142.441047531149</v>
      </c>
      <c r="AT35" s="11">
        <v>1186.3177203507153</v>
      </c>
      <c r="AU35" s="11"/>
      <c r="AV35" s="24">
        <v>0.47664901299951856</v>
      </c>
      <c r="AW35" s="24">
        <v>0.47618819471061707</v>
      </c>
      <c r="AX35" s="24">
        <v>0.47665064026276954</v>
      </c>
      <c r="AY35" s="24">
        <v>0.4743243882815088</v>
      </c>
      <c r="AZ35" s="24">
        <v>0.4736125457789464</v>
      </c>
      <c r="BB35" s="24">
        <v>0.40621088107847858</v>
      </c>
      <c r="BC35" s="24">
        <v>0.40791490992717516</v>
      </c>
      <c r="BD35" s="24">
        <v>0.40810206121768933</v>
      </c>
      <c r="BE35" s="24">
        <v>0.4102418476974774</v>
      </c>
      <c r="BF35" s="24">
        <v>0.40698657150906187</v>
      </c>
      <c r="BH35" s="24">
        <v>0.11714010592200289</v>
      </c>
      <c r="BI35" s="24">
        <v>0.11589689536220774</v>
      </c>
      <c r="BJ35" s="24">
        <v>0.1152472985195411</v>
      </c>
      <c r="BK35" s="24">
        <v>0.11543376402101377</v>
      </c>
      <c r="BL35" s="24">
        <v>0.11940088271199174</v>
      </c>
      <c r="BN35" s="26"/>
      <c r="BO35" s="26"/>
      <c r="BP35" s="26"/>
      <c r="BQ35" s="26"/>
      <c r="BR35" s="26"/>
      <c r="BT35" s="26"/>
      <c r="BU35" s="26"/>
      <c r="BV35" s="26"/>
      <c r="BW35" s="26"/>
      <c r="BX35" s="26"/>
      <c r="BZ35" s="26">
        <v>0</v>
      </c>
      <c r="CA35" s="26">
        <v>0.13492080933911299</v>
      </c>
      <c r="CB35" s="26">
        <v>0.15563296531561144</v>
      </c>
      <c r="CC35" s="26">
        <v>0.17495572840368223</v>
      </c>
      <c r="CD35" s="26">
        <v>0.27306256705762655</v>
      </c>
      <c r="CF35" s="27">
        <v>-2.8232202337512335E-2</v>
      </c>
      <c r="CG35" s="12">
        <v>-1949769</v>
      </c>
      <c r="CI35" s="13"/>
      <c r="CJ35" s="13"/>
      <c r="CK35" s="13">
        <v>0</v>
      </c>
      <c r="CL35" s="13">
        <v>0.20586982859306335</v>
      </c>
      <c r="CM35" s="13">
        <v>0.20845633213113057</v>
      </c>
      <c r="CN35" s="13">
        <v>0.23594151399217034</v>
      </c>
      <c r="CO35" s="13">
        <v>0.37686738391910302</v>
      </c>
      <c r="CQ35" s="27">
        <v>-0.12666413673164828</v>
      </c>
      <c r="CR35" s="12">
        <v>-9470312.3645694777</v>
      </c>
      <c r="CS35" s="27">
        <v>0.98354491887524897</v>
      </c>
    </row>
    <row r="36" spans="1:97" x14ac:dyDescent="0.2">
      <c r="A36" s="7">
        <v>382</v>
      </c>
      <c r="B36" s="7" t="s">
        <v>33</v>
      </c>
      <c r="C36" s="42">
        <v>0.39868057450333438</v>
      </c>
      <c r="E36" s="24">
        <v>0.5521587857642718</v>
      </c>
      <c r="F36" s="24">
        <v>0.61698797030816821</v>
      </c>
      <c r="G36" s="24">
        <v>0.62640673771734368</v>
      </c>
      <c r="H36" s="24">
        <v>0.62783106808541478</v>
      </c>
      <c r="I36" s="24">
        <v>0.65781238027647315</v>
      </c>
      <c r="J36" s="24"/>
      <c r="K36" s="24"/>
      <c r="L36" s="24"/>
      <c r="M36" s="24"/>
      <c r="N36" s="24"/>
      <c r="P36" s="11">
        <v>1314.518210546142</v>
      </c>
      <c r="Q36" s="11">
        <v>1716.3551637938838</v>
      </c>
      <c r="R36" s="11">
        <v>1789.6619695819531</v>
      </c>
      <c r="S36" s="11">
        <v>1801.4382226659834</v>
      </c>
      <c r="T36" s="11">
        <v>2051.7813646474115</v>
      </c>
      <c r="U36" s="11"/>
      <c r="W36" s="11">
        <v>2380.6887519260399</v>
      </c>
      <c r="X36" s="11">
        <v>2781.8292193551397</v>
      </c>
      <c r="Y36" s="11">
        <v>2857.0286074884307</v>
      </c>
      <c r="Z36" s="11">
        <v>2869.3040440950313</v>
      </c>
      <c r="AA36" s="11">
        <v>3119.0981291429403</v>
      </c>
      <c r="AB36" s="11"/>
      <c r="AD36" s="25">
        <v>1.4195665142175382</v>
      </c>
      <c r="AE36" s="25">
        <v>1.4153348302734117</v>
      </c>
      <c r="AF36" s="25">
        <v>1.4062315125221849</v>
      </c>
      <c r="AG36" s="25">
        <v>1.4083514456958441</v>
      </c>
      <c r="AH36" s="25">
        <v>1.397843841881738</v>
      </c>
      <c r="AI36" s="25"/>
      <c r="AJ36" s="11">
        <v>4249.9573337702886</v>
      </c>
      <c r="AK36" s="11">
        <v>5042.7133942197352</v>
      </c>
      <c r="AL36" s="11">
        <v>5165.023048551353</v>
      </c>
      <c r="AM36" s="11">
        <v>5184.0436692263675</v>
      </c>
      <c r="AN36" s="11">
        <v>5596.4307810830715</v>
      </c>
      <c r="AO36" s="11"/>
      <c r="AP36" s="11">
        <v>896.93486894360603</v>
      </c>
      <c r="AQ36" s="11">
        <v>920.51572825799633</v>
      </c>
      <c r="AR36" s="11">
        <v>980.6841131377214</v>
      </c>
      <c r="AS36" s="11">
        <v>998.95088093966899</v>
      </c>
      <c r="AT36" s="11">
        <v>1026.1702013422819</v>
      </c>
      <c r="AU36" s="11"/>
      <c r="AV36" s="24">
        <v>0.44110823888115597</v>
      </c>
      <c r="AW36" s="24">
        <v>0.44254391758024036</v>
      </c>
      <c r="AX36" s="24">
        <v>0.44396240057845265</v>
      </c>
      <c r="AY36" s="24">
        <v>0.44431271817163931</v>
      </c>
      <c r="AZ36" s="24">
        <v>0.44495262985952305</v>
      </c>
      <c r="BB36" s="24">
        <v>0.25034798170610462</v>
      </c>
      <c r="BC36" s="24">
        <v>0.24983489631488576</v>
      </c>
      <c r="BD36" s="24">
        <v>0.24866890159731808</v>
      </c>
      <c r="BE36" s="24">
        <v>0.24672330896397288</v>
      </c>
      <c r="BF36" s="24">
        <v>0.24338451486442339</v>
      </c>
      <c r="BH36" s="24">
        <v>0.30854377941273947</v>
      </c>
      <c r="BI36" s="24">
        <v>0.30762118610487388</v>
      </c>
      <c r="BJ36" s="24">
        <v>0.30736869782422926</v>
      </c>
      <c r="BK36" s="24">
        <v>0.30896397286438781</v>
      </c>
      <c r="BL36" s="24">
        <v>0.31166285527605359</v>
      </c>
      <c r="BN36" s="26"/>
      <c r="BO36" s="26"/>
      <c r="BP36" s="26"/>
      <c r="BQ36" s="26"/>
      <c r="BR36" s="26"/>
      <c r="BT36" s="26"/>
      <c r="BU36" s="26"/>
      <c r="BV36" s="26"/>
      <c r="BW36" s="26"/>
      <c r="BX36" s="26"/>
      <c r="BZ36" s="26">
        <v>0</v>
      </c>
      <c r="CA36" s="26">
        <v>0.30654494392887477</v>
      </c>
      <c r="CB36" s="26">
        <v>0.35993282623368184</v>
      </c>
      <c r="CC36" s="26">
        <v>0.36824152145642119</v>
      </c>
      <c r="CD36" s="26">
        <v>0.55918564917368929</v>
      </c>
      <c r="CF36" s="27">
        <v>-1.9127082415058467E-2</v>
      </c>
      <c r="CG36" s="12">
        <v>-897110.5</v>
      </c>
      <c r="CI36" s="13"/>
      <c r="CJ36" s="13"/>
      <c r="CK36" s="13">
        <v>0</v>
      </c>
      <c r="CL36" s="13">
        <v>0.32459250797636319</v>
      </c>
      <c r="CM36" s="13">
        <v>0.3421259260997398</v>
      </c>
      <c r="CN36" s="13">
        <v>0.35446126335175299</v>
      </c>
      <c r="CO36" s="13">
        <v>0.58144326904544474</v>
      </c>
      <c r="CQ36" s="27">
        <v>-9.1305048775122327E-2</v>
      </c>
      <c r="CR36" s="12">
        <v>-4594544.0072760973</v>
      </c>
      <c r="CS36" s="27">
        <v>1.0802709024732773</v>
      </c>
    </row>
    <row r="37" spans="1:97" x14ac:dyDescent="0.2">
      <c r="A37" s="7">
        <v>428</v>
      </c>
      <c r="B37" s="7" t="s">
        <v>34</v>
      </c>
      <c r="C37" s="42">
        <v>0.32791365315151921</v>
      </c>
      <c r="E37" s="24">
        <v>0.87902852343024662</v>
      </c>
      <c r="F37" s="24">
        <v>0.89796710917428002</v>
      </c>
      <c r="G37" s="24">
        <v>0.90181869139282211</v>
      </c>
      <c r="H37" s="24">
        <v>0.90126612362150726</v>
      </c>
      <c r="I37" s="24">
        <v>0.90934815134632796</v>
      </c>
      <c r="J37" s="24"/>
      <c r="K37" s="24"/>
      <c r="L37" s="24"/>
      <c r="M37" s="24"/>
      <c r="N37" s="24"/>
      <c r="P37" s="11">
        <v>1314.518210546142</v>
      </c>
      <c r="Q37" s="11">
        <v>1617.2263820014464</v>
      </c>
      <c r="R37" s="11">
        <v>1710.8977517289234</v>
      </c>
      <c r="S37" s="11">
        <v>1692.6484350694577</v>
      </c>
      <c r="T37" s="11">
        <v>1875.0256592397927</v>
      </c>
      <c r="U37" s="11"/>
      <c r="W37" s="11">
        <v>1495.4215654077723</v>
      </c>
      <c r="X37" s="11">
        <v>1800.9862114978316</v>
      </c>
      <c r="Y37" s="11">
        <v>1897.1637736699729</v>
      </c>
      <c r="Z37" s="11">
        <v>1878.0783951669937</v>
      </c>
      <c r="AA37" s="11">
        <v>2061.9447639099931</v>
      </c>
      <c r="AB37" s="11"/>
      <c r="AD37" s="25">
        <v>1.7793143747565252</v>
      </c>
      <c r="AE37" s="25">
        <v>1.751996882914475</v>
      </c>
      <c r="AF37" s="25">
        <v>1.7284239236314047</v>
      </c>
      <c r="AG37" s="25">
        <v>1.7294779739957307</v>
      </c>
      <c r="AH37" s="25">
        <v>1.7183673469387755</v>
      </c>
      <c r="AI37" s="25"/>
      <c r="AJ37" s="11">
        <v>3469.0771659587399</v>
      </c>
      <c r="AK37" s="11">
        <v>4162.4985635386911</v>
      </c>
      <c r="AL37" s="11">
        <v>4263.1433532520587</v>
      </c>
      <c r="AM37" s="11">
        <v>4221.9560718598277</v>
      </c>
      <c r="AN37" s="11">
        <v>4634.0326135353625</v>
      </c>
      <c r="AO37" s="11"/>
      <c r="AP37" s="11">
        <v>640.54071428571433</v>
      </c>
      <c r="AQ37" s="11">
        <v>641.4292857142857</v>
      </c>
      <c r="AR37" s="11">
        <v>816.18571428571431</v>
      </c>
      <c r="AS37" s="11">
        <v>817.01071428571424</v>
      </c>
      <c r="AT37" s="11">
        <v>819.71142857142854</v>
      </c>
      <c r="AU37" s="11"/>
      <c r="AV37" s="24">
        <v>0.55551227113361901</v>
      </c>
      <c r="AW37" s="24">
        <v>0.55639976621858567</v>
      </c>
      <c r="AX37" s="24">
        <v>0.55639976621858567</v>
      </c>
      <c r="AY37" s="24">
        <v>0.55850960605472544</v>
      </c>
      <c r="AZ37" s="24">
        <v>0.55179786200194358</v>
      </c>
      <c r="BB37" s="24">
        <v>0.27269185820023373</v>
      </c>
      <c r="BC37" s="24">
        <v>0.27274498344048315</v>
      </c>
      <c r="BD37" s="24">
        <v>0.27274498344048315</v>
      </c>
      <c r="BE37" s="24">
        <v>0.27168639627401514</v>
      </c>
      <c r="BF37" s="24">
        <v>0.27210884353741499</v>
      </c>
      <c r="BH37" s="24">
        <v>0.17179587066614727</v>
      </c>
      <c r="BI37" s="24">
        <v>0.17085525034093124</v>
      </c>
      <c r="BJ37" s="24">
        <v>0.17085525034093124</v>
      </c>
      <c r="BK37" s="24">
        <v>0.16980399767125945</v>
      </c>
      <c r="BL37" s="24">
        <v>0.1760932944606414</v>
      </c>
      <c r="BN37" s="26"/>
      <c r="BO37" s="26"/>
      <c r="BP37" s="26"/>
      <c r="BQ37" s="26"/>
      <c r="BR37" s="26"/>
      <c r="BT37" s="26"/>
      <c r="BU37" s="26"/>
      <c r="BV37" s="26"/>
      <c r="BW37" s="26"/>
      <c r="BX37" s="26"/>
      <c r="BZ37" s="26">
        <v>0</v>
      </c>
      <c r="CA37" s="26">
        <v>0.21115646631966967</v>
      </c>
      <c r="CB37" s="26">
        <v>0.26406797920545055</v>
      </c>
      <c r="CC37" s="26">
        <v>0.25622312341027942</v>
      </c>
      <c r="CD37" s="26">
        <v>0.38049057919481233</v>
      </c>
      <c r="CF37" s="27">
        <v>-1.9837998435956954E-2</v>
      </c>
      <c r="CG37" s="12">
        <v>-334855</v>
      </c>
      <c r="CI37" s="13"/>
      <c r="CJ37" s="13"/>
      <c r="CK37" s="13">
        <v>0</v>
      </c>
      <c r="CL37" s="13">
        <v>0.23295778028761971</v>
      </c>
      <c r="CM37" s="13">
        <v>0.26989041154910254</v>
      </c>
      <c r="CN37" s="13">
        <v>0.27190245673856639</v>
      </c>
      <c r="CO37" s="13">
        <v>0.42515641204765142</v>
      </c>
      <c r="CQ37" s="27">
        <v>-0.1051739336810579</v>
      </c>
      <c r="CR37" s="12">
        <v>-1846522.6507108253</v>
      </c>
      <c r="CS37" s="27">
        <v>1.1188284273044584</v>
      </c>
    </row>
    <row r="38" spans="1:97" x14ac:dyDescent="0.2">
      <c r="A38" s="7">
        <v>461</v>
      </c>
      <c r="B38" s="7" t="s">
        <v>35</v>
      </c>
      <c r="C38" s="42">
        <v>0.32150448269385379</v>
      </c>
      <c r="E38" s="24">
        <v>0.56142892920025289</v>
      </c>
      <c r="F38" s="24">
        <v>0.61450206933134133</v>
      </c>
      <c r="G38" s="24">
        <v>0.62263126589770623</v>
      </c>
      <c r="H38" s="24">
        <v>0.62871810362851588</v>
      </c>
      <c r="I38" s="24">
        <v>0.6503137694527531</v>
      </c>
      <c r="J38" s="24"/>
      <c r="K38" s="24"/>
      <c r="L38" s="24"/>
      <c r="M38" s="24"/>
      <c r="N38" s="24"/>
      <c r="P38" s="11">
        <v>1314.518210546142</v>
      </c>
      <c r="Q38" s="11">
        <v>1617.0006239751331</v>
      </c>
      <c r="R38" s="11">
        <v>1648.3144810016495</v>
      </c>
      <c r="S38" s="11">
        <v>1682.0716255060845</v>
      </c>
      <c r="T38" s="11">
        <v>1849.4412191901699</v>
      </c>
      <c r="U38" s="11"/>
      <c r="W38" s="11">
        <v>2341.3795445465444</v>
      </c>
      <c r="X38" s="11">
        <v>2631.3998026640356</v>
      </c>
      <c r="Y38" s="11">
        <v>2647.3365076280243</v>
      </c>
      <c r="Z38" s="11">
        <v>2675.3987451583753</v>
      </c>
      <c r="AA38" s="11">
        <v>2843.9213592947553</v>
      </c>
      <c r="AB38" s="11"/>
      <c r="AD38" s="25">
        <v>1.5727301288092994</v>
      </c>
      <c r="AE38" s="25">
        <v>1.5870654556843093</v>
      </c>
      <c r="AF38" s="25">
        <v>1.596246316116023</v>
      </c>
      <c r="AG38" s="25">
        <v>1.6061452513966481</v>
      </c>
      <c r="AH38" s="25">
        <v>1.5963557751698578</v>
      </c>
      <c r="AI38" s="25"/>
      <c r="AJ38" s="11">
        <v>4818.4249163834902</v>
      </c>
      <c r="AK38" s="11">
        <v>5490.7636432461895</v>
      </c>
      <c r="AL38" s="11">
        <v>5506.4145230157174</v>
      </c>
      <c r="AM38" s="11">
        <v>5631.1313681138336</v>
      </c>
      <c r="AN38" s="11">
        <v>5941.8033459232547</v>
      </c>
      <c r="AO38" s="11"/>
      <c r="AP38" s="11">
        <v>935.1660401002506</v>
      </c>
      <c r="AQ38" s="11">
        <v>954.92794486215553</v>
      </c>
      <c r="AR38" s="11">
        <v>1110.7606516290728</v>
      </c>
      <c r="AS38" s="11">
        <v>1119.911673872761</v>
      </c>
      <c r="AT38" s="11">
        <v>1171.8085237801113</v>
      </c>
      <c r="AU38" s="11"/>
      <c r="AV38" s="24">
        <v>0.49167452089224001</v>
      </c>
      <c r="AW38" s="24">
        <v>0.49264015032884434</v>
      </c>
      <c r="AX38" s="24">
        <v>0.49697533736621685</v>
      </c>
      <c r="AY38" s="24">
        <v>0.49208566108007451</v>
      </c>
      <c r="AZ38" s="24">
        <v>0.4901173563928351</v>
      </c>
      <c r="BB38" s="24">
        <v>0.25070688030160226</v>
      </c>
      <c r="BC38" s="24">
        <v>0.24992170372690259</v>
      </c>
      <c r="BD38" s="24">
        <v>0.24755700325732899</v>
      </c>
      <c r="BE38" s="24">
        <v>0.25124146492861577</v>
      </c>
      <c r="BF38" s="24">
        <v>0.25</v>
      </c>
      <c r="BH38" s="24">
        <v>0.25761859880615773</v>
      </c>
      <c r="BI38" s="24">
        <v>0.25743814594425307</v>
      </c>
      <c r="BJ38" s="24">
        <v>0.25546765937645416</v>
      </c>
      <c r="BK38" s="24">
        <v>0.25667287399130972</v>
      </c>
      <c r="BL38" s="24">
        <v>0.2598826436071649</v>
      </c>
      <c r="BN38" s="26"/>
      <c r="BO38" s="26"/>
      <c r="BP38" s="26"/>
      <c r="BQ38" s="26"/>
      <c r="BR38" s="26"/>
      <c r="BT38" s="26"/>
      <c r="BU38" s="26"/>
      <c r="BV38" s="26"/>
      <c r="BW38" s="26"/>
      <c r="BX38" s="26"/>
      <c r="BZ38" s="26">
        <v>0</v>
      </c>
      <c r="CA38" s="26">
        <v>0.24522116178728148</v>
      </c>
      <c r="CB38" s="26">
        <v>0.28887323279620025</v>
      </c>
      <c r="CC38" s="26">
        <v>0.32280974842659793</v>
      </c>
      <c r="CD38" s="26">
        <v>0.45274574683752644</v>
      </c>
      <c r="CF38" s="27">
        <v>-1.5815360958668874E-2</v>
      </c>
      <c r="CG38" s="12">
        <v>-335656.5</v>
      </c>
      <c r="CI38" s="13"/>
      <c r="CJ38" s="13"/>
      <c r="CK38" s="13">
        <v>0</v>
      </c>
      <c r="CL38" s="13">
        <v>0.31885162263261302</v>
      </c>
      <c r="CM38" s="13">
        <v>0.38957549186763907</v>
      </c>
      <c r="CN38" s="13">
        <v>0.40579714251629828</v>
      </c>
      <c r="CO38" s="13">
        <v>0.52797991753585749</v>
      </c>
      <c r="CQ38" s="27">
        <v>-0.13501512267573174</v>
      </c>
      <c r="CR38" s="12">
        <v>-3089463.2130483361</v>
      </c>
      <c r="CS38" s="27">
        <v>0.84849322404340044</v>
      </c>
    </row>
    <row r="39" spans="1:97" x14ac:dyDescent="0.2">
      <c r="A39" s="7">
        <v>480</v>
      </c>
      <c r="B39" s="7" t="s">
        <v>36</v>
      </c>
      <c r="C39" s="42">
        <v>0.20801616024913017</v>
      </c>
      <c r="E39" s="24">
        <v>0.85373732682091663</v>
      </c>
      <c r="F39" s="24">
        <v>0.87051933870703779</v>
      </c>
      <c r="G39" s="24">
        <v>0.87264012759348897</v>
      </c>
      <c r="H39" s="24">
        <v>0.87493971494538525</v>
      </c>
      <c r="I39" s="24">
        <v>0.8835101793063147</v>
      </c>
      <c r="J39" s="24"/>
      <c r="K39" s="24"/>
      <c r="L39" s="24"/>
      <c r="M39" s="24"/>
      <c r="N39" s="24"/>
      <c r="P39" s="11">
        <v>1314.518210546142</v>
      </c>
      <c r="Q39" s="11">
        <v>1506.5038796723413</v>
      </c>
      <c r="R39" s="11">
        <v>1531.0542006503322</v>
      </c>
      <c r="S39" s="11">
        <v>1549.0355138556713</v>
      </c>
      <c r="T39" s="11">
        <v>1666.5574363966841</v>
      </c>
      <c r="U39" s="11"/>
      <c r="W39" s="11">
        <v>1539.7220775634198</v>
      </c>
      <c r="X39" s="11">
        <v>1730.5806002080512</v>
      </c>
      <c r="Y39" s="11">
        <v>1754.5081325478068</v>
      </c>
      <c r="Z39" s="11">
        <v>1770.4482804879462</v>
      </c>
      <c r="AA39" s="11">
        <v>1886.2911547948167</v>
      </c>
      <c r="AB39" s="11"/>
      <c r="AD39" s="25">
        <v>1.834877660344578</v>
      </c>
      <c r="AE39" s="25">
        <v>1.8330275229357798</v>
      </c>
      <c r="AF39" s="25">
        <v>1.8262439233628824</v>
      </c>
      <c r="AG39" s="25">
        <v>1.8356652070205419</v>
      </c>
      <c r="AH39" s="25">
        <v>1.8251949694372234</v>
      </c>
      <c r="AI39" s="25"/>
      <c r="AJ39" s="11">
        <v>4677.0297309870248</v>
      </c>
      <c r="AK39" s="11">
        <v>5373.5732633559637</v>
      </c>
      <c r="AL39" s="11">
        <v>5443.292355852589</v>
      </c>
      <c r="AM39" s="11">
        <v>5544.0539275912543</v>
      </c>
      <c r="AN39" s="11">
        <v>5913.6513236311066</v>
      </c>
      <c r="AO39" s="11"/>
      <c r="AP39" s="11">
        <v>1117.234204480184</v>
      </c>
      <c r="AQ39" s="11">
        <v>1160.536505215031</v>
      </c>
      <c r="AR39" s="11">
        <v>1192.1576110086537</v>
      </c>
      <c r="AS39" s="11">
        <v>1206.6235127478753</v>
      </c>
      <c r="AT39" s="11">
        <v>1228.9170901496693</v>
      </c>
      <c r="AU39" s="11"/>
      <c r="AV39" s="24">
        <v>0.39293470392355584</v>
      </c>
      <c r="AW39" s="24">
        <v>0.39341608202914191</v>
      </c>
      <c r="AX39" s="24">
        <v>0.39340863597369174</v>
      </c>
      <c r="AY39" s="24">
        <v>0.39449606607568799</v>
      </c>
      <c r="AZ39" s="24">
        <v>0.38877959671186679</v>
      </c>
      <c r="BB39" s="24">
        <v>0.50412624873316925</v>
      </c>
      <c r="BC39" s="24">
        <v>0.50361575822989746</v>
      </c>
      <c r="BD39" s="24">
        <v>0.50393194166428368</v>
      </c>
      <c r="BE39" s="24">
        <v>0.50268788493716399</v>
      </c>
      <c r="BF39" s="24">
        <v>0.50463711093936625</v>
      </c>
      <c r="BH39" s="24">
        <v>0.10293904734327494</v>
      </c>
      <c r="BI39" s="24">
        <v>0.1029681597409606</v>
      </c>
      <c r="BJ39" s="24">
        <v>0.10265942236202459</v>
      </c>
      <c r="BK39" s="24">
        <v>0.102816048987148</v>
      </c>
      <c r="BL39" s="24">
        <v>0.10658329234876696</v>
      </c>
      <c r="BN39" s="26"/>
      <c r="BO39" s="26"/>
      <c r="BP39" s="26"/>
      <c r="BQ39" s="26"/>
      <c r="BR39" s="26"/>
      <c r="BT39" s="26"/>
      <c r="BU39" s="26"/>
      <c r="BV39" s="26"/>
      <c r="BW39" s="26"/>
      <c r="BX39" s="26"/>
      <c r="BZ39" s="26">
        <v>0</v>
      </c>
      <c r="CA39" s="26">
        <v>0.15181505653358918</v>
      </c>
      <c r="CB39" s="26">
        <v>0.17384782909968499</v>
      </c>
      <c r="CC39" s="26">
        <v>0.19858258097165571</v>
      </c>
      <c r="CD39" s="26">
        <v>0.29936997310335522</v>
      </c>
      <c r="CF39" s="27">
        <v>-3.5988828406031272E-2</v>
      </c>
      <c r="CG39" s="12">
        <v>-3258631.5</v>
      </c>
      <c r="CI39" s="13"/>
      <c r="CJ39" s="13"/>
      <c r="CK39" s="13">
        <v>0</v>
      </c>
      <c r="CL39" s="13">
        <v>0.23952611375943578</v>
      </c>
      <c r="CM39" s="13">
        <v>0.27867772307059679</v>
      </c>
      <c r="CN39" s="13">
        <v>0.29408558199964507</v>
      </c>
      <c r="CO39" s="13">
        <v>0.40369982943411209</v>
      </c>
      <c r="CQ39" s="27">
        <v>-0.12383833534762745</v>
      </c>
      <c r="CR39" s="12">
        <v>-12132266.572378902</v>
      </c>
      <c r="CS39" s="27">
        <v>0.94658862624586215</v>
      </c>
    </row>
    <row r="40" spans="1:97" x14ac:dyDescent="0.2">
      <c r="A40" s="7">
        <v>481</v>
      </c>
      <c r="B40" s="7" t="s">
        <v>37</v>
      </c>
      <c r="C40" s="42">
        <v>0.23822729815685761</v>
      </c>
      <c r="E40" s="24">
        <v>0.83290517206257897</v>
      </c>
      <c r="F40" s="24">
        <v>0.84843037074819871</v>
      </c>
      <c r="G40" s="24">
        <v>0.86106859935543945</v>
      </c>
      <c r="H40" s="24">
        <v>0.86302909041573828</v>
      </c>
      <c r="I40" s="24">
        <v>0.86970229945219313</v>
      </c>
      <c r="J40" s="24"/>
      <c r="K40" s="24"/>
      <c r="L40" s="24"/>
      <c r="M40" s="24"/>
      <c r="N40" s="24"/>
      <c r="P40" s="11">
        <v>1314.518210546142</v>
      </c>
      <c r="Q40" s="11">
        <v>1465.8694976547529</v>
      </c>
      <c r="R40" s="11">
        <v>1628.5771535655558</v>
      </c>
      <c r="S40" s="11">
        <v>1650.4602943682423</v>
      </c>
      <c r="T40" s="11">
        <v>1741.2329048416316</v>
      </c>
      <c r="U40" s="11"/>
      <c r="W40" s="11">
        <v>1578.2327384171624</v>
      </c>
      <c r="X40" s="11">
        <v>1727.7428392409595</v>
      </c>
      <c r="Y40" s="11">
        <v>1891.3442608227053</v>
      </c>
      <c r="Z40" s="11">
        <v>1912.4040112867838</v>
      </c>
      <c r="AA40" s="11">
        <v>2002.1022204246178</v>
      </c>
      <c r="AB40" s="11"/>
      <c r="AD40" s="25">
        <v>1.7099260172626387</v>
      </c>
      <c r="AE40" s="25">
        <v>1.7158654584549224</v>
      </c>
      <c r="AF40" s="25">
        <v>1.7097665847665848</v>
      </c>
      <c r="AG40" s="25">
        <v>1.7104134762633998</v>
      </c>
      <c r="AH40" s="25">
        <v>1.7083015993907082</v>
      </c>
      <c r="AI40" s="25"/>
      <c r="AJ40" s="11">
        <v>4625.0117866643168</v>
      </c>
      <c r="AK40" s="11">
        <v>5192.2748090606274</v>
      </c>
      <c r="AL40" s="11">
        <v>5461.4082871758592</v>
      </c>
      <c r="AM40" s="11">
        <v>5520.0182303661895</v>
      </c>
      <c r="AN40" s="11">
        <v>5832.8250688803337</v>
      </c>
      <c r="AO40" s="11"/>
      <c r="AP40" s="11">
        <v>995.47055306427501</v>
      </c>
      <c r="AQ40" s="11">
        <v>1003.6810164424514</v>
      </c>
      <c r="AR40" s="11">
        <v>1130.6633781763826</v>
      </c>
      <c r="AS40" s="11">
        <v>1137.6503287507471</v>
      </c>
      <c r="AT40" s="11">
        <v>1145.7205707491082</v>
      </c>
      <c r="AU40" s="11"/>
      <c r="AV40" s="24">
        <v>0.38378545006165227</v>
      </c>
      <c r="AW40" s="24">
        <v>0.38273690677315314</v>
      </c>
      <c r="AX40" s="24">
        <v>0.38283169533169531</v>
      </c>
      <c r="AY40" s="24">
        <v>0.38437978560490044</v>
      </c>
      <c r="AZ40" s="24">
        <v>0.38187357197258187</v>
      </c>
      <c r="BB40" s="24">
        <v>0.51556720098643649</v>
      </c>
      <c r="BC40" s="24">
        <v>0.51374596836123487</v>
      </c>
      <c r="BD40" s="24">
        <v>0.51366707616707619</v>
      </c>
      <c r="BE40" s="24">
        <v>0.51240428790199077</v>
      </c>
      <c r="BF40" s="24">
        <v>0.51241431835491247</v>
      </c>
      <c r="BH40" s="24">
        <v>0.10064734895191121</v>
      </c>
      <c r="BI40" s="24">
        <v>0.10351712486561204</v>
      </c>
      <c r="BJ40" s="24">
        <v>0.1035012285012285</v>
      </c>
      <c r="BK40" s="24">
        <v>0.10321592649310873</v>
      </c>
      <c r="BL40" s="24">
        <v>0.10571210967250572</v>
      </c>
      <c r="BN40" s="26"/>
      <c r="BO40" s="26"/>
      <c r="BP40" s="26"/>
      <c r="BQ40" s="26"/>
      <c r="BR40" s="26"/>
      <c r="BT40" s="26"/>
      <c r="BU40" s="26"/>
      <c r="BV40" s="26"/>
      <c r="BW40" s="26"/>
      <c r="BX40" s="26"/>
      <c r="BZ40" s="26">
        <v>0</v>
      </c>
      <c r="CA40" s="26">
        <v>0.12297856457942236</v>
      </c>
      <c r="CB40" s="26">
        <v>0.24338260281454338</v>
      </c>
      <c r="CC40" s="26">
        <v>0.26405101962144095</v>
      </c>
      <c r="CD40" s="26">
        <v>0.33906412525414509</v>
      </c>
      <c r="CF40" s="27">
        <v>-4.7436652624096229E-2</v>
      </c>
      <c r="CG40" s="12">
        <v>-934943.5</v>
      </c>
      <c r="CI40" s="13"/>
      <c r="CJ40" s="13"/>
      <c r="CK40" s="13">
        <v>0</v>
      </c>
      <c r="CL40" s="13">
        <v>0.14492871640920302</v>
      </c>
      <c r="CM40" s="13">
        <v>0.20877037325133396</v>
      </c>
      <c r="CN40" s="13">
        <v>0.21320691080131748</v>
      </c>
      <c r="CO40" s="13">
        <v>0.31601632290919701</v>
      </c>
      <c r="CQ40" s="27">
        <v>-9.4385094544249135E-2</v>
      </c>
      <c r="CR40" s="12">
        <v>-2008503.4982350499</v>
      </c>
      <c r="CS40" s="27">
        <v>1.0624110235244777</v>
      </c>
    </row>
    <row r="41" spans="1:97" x14ac:dyDescent="0.2">
      <c r="A41" s="7">
        <v>482</v>
      </c>
      <c r="B41" s="7" t="s">
        <v>38</v>
      </c>
      <c r="C41" s="42">
        <v>0.30865896390351111</v>
      </c>
      <c r="E41" s="24">
        <v>0.6779531378612611</v>
      </c>
      <c r="F41" s="24">
        <v>0.7193652751041284</v>
      </c>
      <c r="G41" s="24">
        <v>0.72840212827137885</v>
      </c>
      <c r="H41" s="24">
        <v>0.7284367809839708</v>
      </c>
      <c r="I41" s="24">
        <v>0.74251702391099539</v>
      </c>
      <c r="J41" s="24"/>
      <c r="K41" s="24"/>
      <c r="L41" s="24"/>
      <c r="M41" s="24"/>
      <c r="N41" s="24"/>
      <c r="P41" s="11">
        <v>1314.518210546142</v>
      </c>
      <c r="Q41" s="11">
        <v>1605.1042278617911</v>
      </c>
      <c r="R41" s="11">
        <v>1676.2296993005139</v>
      </c>
      <c r="S41" s="11">
        <v>1689.3738541589898</v>
      </c>
      <c r="T41" s="11">
        <v>1815.1780790788059</v>
      </c>
      <c r="U41" s="11"/>
      <c r="W41" s="11">
        <v>1938.951436515292</v>
      </c>
      <c r="X41" s="11">
        <v>2231.27843866171</v>
      </c>
      <c r="Y41" s="11">
        <v>2301.2421768707482</v>
      </c>
      <c r="Z41" s="11">
        <v>2319.1770353454522</v>
      </c>
      <c r="AA41" s="11">
        <v>2444.6282315762624</v>
      </c>
      <c r="AB41" s="11"/>
      <c r="AD41" s="25">
        <v>1.5816476106713573</v>
      </c>
      <c r="AE41" s="25">
        <v>1.5749414519906324</v>
      </c>
      <c r="AF41" s="25">
        <v>1.5749488652965813</v>
      </c>
      <c r="AG41" s="25">
        <v>1.5638826625085274</v>
      </c>
      <c r="AH41" s="25">
        <v>1.5447373484702713</v>
      </c>
      <c r="AI41" s="25"/>
      <c r="AJ41" s="11">
        <v>4300.0241267162992</v>
      </c>
      <c r="AK41" s="11">
        <v>4995.0451802969756</v>
      </c>
      <c r="AL41" s="11">
        <v>5098.5322091218213</v>
      </c>
      <c r="AM41" s="11">
        <v>5124.8784211610973</v>
      </c>
      <c r="AN41" s="11">
        <v>5329.2207157303046</v>
      </c>
      <c r="AO41" s="11"/>
      <c r="AP41" s="11">
        <v>802.14150384843106</v>
      </c>
      <c r="AQ41" s="11">
        <v>805.65364120781533</v>
      </c>
      <c r="AR41" s="11">
        <v>1027.3531675547661</v>
      </c>
      <c r="AS41" s="11">
        <v>1029.9288665879576</v>
      </c>
      <c r="AT41" s="11">
        <v>1017.6028037383178</v>
      </c>
      <c r="AU41" s="11"/>
      <c r="AV41" s="24">
        <v>0.46076419427342913</v>
      </c>
      <c r="AW41" s="24">
        <v>0.46116315378610462</v>
      </c>
      <c r="AX41" s="24">
        <v>0.46196552059998053</v>
      </c>
      <c r="AY41" s="24">
        <v>0.45989669622843776</v>
      </c>
      <c r="AZ41" s="24">
        <v>0.45622474504521837</v>
      </c>
      <c r="BB41" s="24">
        <v>0.33010847258868364</v>
      </c>
      <c r="BC41" s="24">
        <v>0.32962529274004682</v>
      </c>
      <c r="BD41" s="24">
        <v>0.32901529171130806</v>
      </c>
      <c r="BE41" s="24">
        <v>0.3301822434460579</v>
      </c>
      <c r="BF41" s="24">
        <v>0.32942081970367521</v>
      </c>
      <c r="BH41" s="24">
        <v>0.20912733313788723</v>
      </c>
      <c r="BI41" s="24">
        <v>0.20921155347384857</v>
      </c>
      <c r="BJ41" s="24">
        <v>0.20901918768871142</v>
      </c>
      <c r="BK41" s="24">
        <v>0.20992106032550434</v>
      </c>
      <c r="BL41" s="24">
        <v>0.2143544352511064</v>
      </c>
      <c r="BN41" s="26"/>
      <c r="BO41" s="26"/>
      <c r="BP41" s="26"/>
      <c r="BQ41" s="26"/>
      <c r="BR41" s="26"/>
      <c r="BT41" s="26"/>
      <c r="BU41" s="26"/>
      <c r="BV41" s="26"/>
      <c r="BW41" s="26"/>
      <c r="BX41" s="26"/>
      <c r="BZ41" s="26">
        <v>0</v>
      </c>
      <c r="CA41" s="26">
        <v>0.21766397755799316</v>
      </c>
      <c r="CB41" s="26">
        <v>0.27398478233304702</v>
      </c>
      <c r="CC41" s="26">
        <v>0.27420795006493637</v>
      </c>
      <c r="CD41" s="26">
        <v>0.36986347765962679</v>
      </c>
      <c r="CF41" s="27">
        <v>-2.8428599131801714E-2</v>
      </c>
      <c r="CG41" s="12">
        <v>-875536</v>
      </c>
      <c r="CI41" s="13"/>
      <c r="CJ41" s="13"/>
      <c r="CK41" s="13">
        <v>0</v>
      </c>
      <c r="CL41" s="13">
        <v>0.23578682367601189</v>
      </c>
      <c r="CM41" s="13">
        <v>0.28107589800095001</v>
      </c>
      <c r="CN41" s="13">
        <v>0.28972293495653711</v>
      </c>
      <c r="CO41" s="13">
        <v>0.35949115367299789</v>
      </c>
      <c r="CQ41" s="27">
        <v>-0.1251425183119749</v>
      </c>
      <c r="CR41" s="12">
        <v>-4091350.4168239483</v>
      </c>
      <c r="CS41" s="27">
        <v>0.89808987735468548</v>
      </c>
    </row>
    <row r="42" spans="1:97" x14ac:dyDescent="0.2">
      <c r="A42" s="7">
        <v>483</v>
      </c>
      <c r="B42" s="7" t="s">
        <v>39</v>
      </c>
      <c r="C42" s="42">
        <v>0.19819469959270819</v>
      </c>
      <c r="E42" s="24">
        <v>0.89296804977058608</v>
      </c>
      <c r="F42" s="24">
        <v>0.90392003901554852</v>
      </c>
      <c r="G42" s="24">
        <v>0.90793455804910272</v>
      </c>
      <c r="H42" s="24">
        <v>0.90812062291721629</v>
      </c>
      <c r="I42" s="24">
        <v>0.91258980229367437</v>
      </c>
      <c r="J42" s="24"/>
      <c r="K42" s="24"/>
      <c r="L42" s="24"/>
      <c r="M42" s="24"/>
      <c r="N42" s="24"/>
      <c r="P42" s="11">
        <v>1314.518210546142</v>
      </c>
      <c r="Q42" s="11">
        <v>1477.1698992412996</v>
      </c>
      <c r="R42" s="11">
        <v>1545.8879748175684</v>
      </c>
      <c r="S42" s="11">
        <v>1544.2209889087292</v>
      </c>
      <c r="T42" s="11">
        <v>1631.8682939415951</v>
      </c>
      <c r="U42" s="11"/>
      <c r="W42" s="11">
        <v>1472.0775406061359</v>
      </c>
      <c r="X42" s="11">
        <v>1634.182046511628</v>
      </c>
      <c r="Y42" s="11">
        <v>1702.6425099835928</v>
      </c>
      <c r="Z42" s="11">
        <v>1700.4580117871624</v>
      </c>
      <c r="AA42" s="11">
        <v>1788.1728349803043</v>
      </c>
      <c r="AB42" s="11"/>
      <c r="AD42" s="25">
        <v>1.8332097427414296</v>
      </c>
      <c r="AE42" s="25">
        <v>1.8397033656588706</v>
      </c>
      <c r="AF42" s="25">
        <v>1.8419912185664595</v>
      </c>
      <c r="AG42" s="25">
        <v>1.8464080214208398</v>
      </c>
      <c r="AH42" s="25">
        <v>1.8399500198784575</v>
      </c>
      <c r="AI42" s="25"/>
      <c r="AJ42" s="11">
        <v>4455.7899324348282</v>
      </c>
      <c r="AK42" s="11">
        <v>5083.6450943384098</v>
      </c>
      <c r="AL42" s="11">
        <v>5221.0535663759283</v>
      </c>
      <c r="AM42" s="11">
        <v>5245.1428136756294</v>
      </c>
      <c r="AN42" s="11">
        <v>5537.4432593939928</v>
      </c>
      <c r="AO42" s="11"/>
      <c r="AP42" s="11">
        <v>978.79650494366524</v>
      </c>
      <c r="AQ42" s="11">
        <v>991.437571855599</v>
      </c>
      <c r="AR42" s="11">
        <v>1128.537709818349</v>
      </c>
      <c r="AS42" s="11">
        <v>1141.1840596330276</v>
      </c>
      <c r="AT42" s="11">
        <v>1156.1797340669418</v>
      </c>
      <c r="AU42" s="11"/>
      <c r="AV42" s="24">
        <v>0.41589184872511553</v>
      </c>
      <c r="AW42" s="24">
        <v>0.41597261836851113</v>
      </c>
      <c r="AX42" s="24">
        <v>0.41637680333010207</v>
      </c>
      <c r="AY42" s="24">
        <v>0.41559847319546517</v>
      </c>
      <c r="AZ42" s="24">
        <v>0.41398307491338671</v>
      </c>
      <c r="BB42" s="24">
        <v>0.49614967771376417</v>
      </c>
      <c r="BC42" s="24">
        <v>0.49617798060467772</v>
      </c>
      <c r="BD42" s="24">
        <v>0.49597992815190739</v>
      </c>
      <c r="BE42" s="24">
        <v>0.49678117700677948</v>
      </c>
      <c r="BF42" s="24">
        <v>0.49548475038337025</v>
      </c>
      <c r="BH42" s="24">
        <v>8.7958473561120298E-2</v>
      </c>
      <c r="BI42" s="24">
        <v>8.7849401026811186E-2</v>
      </c>
      <c r="BJ42" s="24">
        <v>8.7643268517990536E-2</v>
      </c>
      <c r="BK42" s="24">
        <v>8.7620349797755376E-2</v>
      </c>
      <c r="BL42" s="24">
        <v>9.0532174703243026E-2</v>
      </c>
      <c r="BN42" s="26"/>
      <c r="BO42" s="26"/>
      <c r="BP42" s="26"/>
      <c r="BQ42" s="26"/>
      <c r="BR42" s="26"/>
      <c r="BT42" s="26"/>
      <c r="BU42" s="26"/>
      <c r="BV42" s="26"/>
      <c r="BW42" s="26"/>
      <c r="BX42" s="26"/>
      <c r="BZ42" s="26">
        <v>0</v>
      </c>
      <c r="CA42" s="26">
        <v>0.12765101441872728</v>
      </c>
      <c r="CB42" s="26">
        <v>0.18204884493383489</v>
      </c>
      <c r="CC42" s="26">
        <v>0.18468537942824725</v>
      </c>
      <c r="CD42" s="26">
        <v>0.25138527804795374</v>
      </c>
      <c r="CF42" s="27">
        <v>-4.1910951258996867E-2</v>
      </c>
      <c r="CG42" s="12">
        <v>-2278627</v>
      </c>
      <c r="CI42" s="13"/>
      <c r="CJ42" s="13"/>
      <c r="CK42" s="13">
        <v>0</v>
      </c>
      <c r="CL42" s="13">
        <v>0.20480519108343009</v>
      </c>
      <c r="CM42" s="13">
        <v>0.24814277927268225</v>
      </c>
      <c r="CN42" s="13">
        <v>0.25557628918850672</v>
      </c>
      <c r="CO42" s="13">
        <v>0.36954692351826823</v>
      </c>
      <c r="CQ42" s="27">
        <v>-0.15708162424634323</v>
      </c>
      <c r="CR42" s="12">
        <v>-9162241.058666572</v>
      </c>
      <c r="CS42" s="27">
        <v>0.79067181062281888</v>
      </c>
    </row>
    <row r="43" spans="1:97" x14ac:dyDescent="0.2">
      <c r="A43" s="7">
        <v>484</v>
      </c>
      <c r="B43" s="7" t="s">
        <v>40</v>
      </c>
      <c r="C43" s="42">
        <v>0.18282600461730425</v>
      </c>
      <c r="E43" s="24">
        <v>0.98849453403574106</v>
      </c>
      <c r="F43" s="24">
        <v>0.98955088700224514</v>
      </c>
      <c r="G43" s="24">
        <v>0.98990450992646861</v>
      </c>
      <c r="H43" s="24">
        <v>0.99008635165577752</v>
      </c>
      <c r="I43" s="24">
        <v>0.99071517874481707</v>
      </c>
      <c r="J43" s="24"/>
      <c r="K43" s="24"/>
      <c r="L43" s="24"/>
      <c r="M43" s="24"/>
      <c r="N43" s="24"/>
      <c r="P43" s="11">
        <v>1314.518210546142</v>
      </c>
      <c r="Q43" s="11">
        <v>1425.3185051514222</v>
      </c>
      <c r="R43" s="11">
        <v>1463.8773337252012</v>
      </c>
      <c r="S43" s="11">
        <v>1480.0204835527386</v>
      </c>
      <c r="T43" s="11">
        <v>1560.9452817521935</v>
      </c>
      <c r="U43" s="11"/>
      <c r="W43" s="11">
        <v>1329.8183907799057</v>
      </c>
      <c r="X43" s="11">
        <v>1440.369084473559</v>
      </c>
      <c r="Y43" s="11">
        <v>1478.8066111891337</v>
      </c>
      <c r="Z43" s="11">
        <v>1494.8397996574911</v>
      </c>
      <c r="AA43" s="11">
        <v>1575.574206635077</v>
      </c>
      <c r="AB43" s="11"/>
      <c r="AD43" s="25">
        <v>1.8657141139456124</v>
      </c>
      <c r="AE43" s="25">
        <v>1.894605144630167</v>
      </c>
      <c r="AF43" s="25">
        <v>1.8970871856049309</v>
      </c>
      <c r="AG43" s="25">
        <v>1.9202892760108679</v>
      </c>
      <c r="AH43" s="25">
        <v>1.9314291381533273</v>
      </c>
      <c r="AI43" s="25"/>
      <c r="AJ43" s="11">
        <v>4531.9377501911777</v>
      </c>
      <c r="AK43" s="11">
        <v>5121.021799533868</v>
      </c>
      <c r="AL43" s="11">
        <v>5218.8721613389544</v>
      </c>
      <c r="AM43" s="11">
        <v>5351.2908861931419</v>
      </c>
      <c r="AN43" s="11">
        <v>5692.6104211536931</v>
      </c>
      <c r="AO43" s="11"/>
      <c r="AP43" s="11">
        <v>1076.8990022814726</v>
      </c>
      <c r="AQ43" s="11">
        <v>1111.7869454360023</v>
      </c>
      <c r="AR43" s="11">
        <v>1198.271526534473</v>
      </c>
      <c r="AS43" s="11">
        <v>1223.1885346413244</v>
      </c>
      <c r="AT43" s="11">
        <v>1271.8590967567202</v>
      </c>
      <c r="AU43" s="11"/>
      <c r="AV43" s="24">
        <v>0.34664635979238895</v>
      </c>
      <c r="AW43" s="24">
        <v>0.34781303172855571</v>
      </c>
      <c r="AX43" s="24">
        <v>0.34830500049706731</v>
      </c>
      <c r="AY43" s="24">
        <v>0.35034761067604281</v>
      </c>
      <c r="AZ43" s="24">
        <v>0.34876524843796491</v>
      </c>
      <c r="BB43" s="24">
        <v>0.58850524037594432</v>
      </c>
      <c r="BC43" s="24">
        <v>0.58882994695225699</v>
      </c>
      <c r="BD43" s="24">
        <v>0.58858733472512181</v>
      </c>
      <c r="BE43" s="24">
        <v>0.58650311650950937</v>
      </c>
      <c r="BF43" s="24">
        <v>0.58589705444808093</v>
      </c>
      <c r="BH43" s="24">
        <v>6.4848399831666695E-2</v>
      </c>
      <c r="BI43" s="24">
        <v>6.3357021319187273E-2</v>
      </c>
      <c r="BJ43" s="24">
        <v>6.3107664777810921E-2</v>
      </c>
      <c r="BK43" s="24">
        <v>6.3149272814447821E-2</v>
      </c>
      <c r="BL43" s="24">
        <v>6.533769711395418E-2</v>
      </c>
      <c r="BN43" s="26"/>
      <c r="BO43" s="26"/>
      <c r="BP43" s="26"/>
      <c r="BQ43" s="26"/>
      <c r="BR43" s="26"/>
      <c r="BT43" s="26"/>
      <c r="BU43" s="26"/>
      <c r="BV43" s="26"/>
      <c r="BW43" s="26"/>
      <c r="BX43" s="26"/>
      <c r="BZ43" s="26">
        <v>0</v>
      </c>
      <c r="CA43" s="26">
        <v>0.10227167252839742</v>
      </c>
      <c r="CB43" s="26">
        <v>0.14128953909347497</v>
      </c>
      <c r="CC43" s="26">
        <v>0.16243739335105012</v>
      </c>
      <c r="CD43" s="26">
        <v>0.24195333255007578</v>
      </c>
      <c r="CF43" s="27">
        <v>-4.1509229287906096E-2</v>
      </c>
      <c r="CG43" s="12">
        <v>-6431363.5</v>
      </c>
      <c r="CI43" s="13"/>
      <c r="CJ43" s="13"/>
      <c r="CK43" s="13">
        <v>0</v>
      </c>
      <c r="CL43" s="13">
        <v>0.21174046683256886</v>
      </c>
      <c r="CM43" s="13">
        <v>0.33493989972229676</v>
      </c>
      <c r="CN43" s="13">
        <v>0.35033906734158782</v>
      </c>
      <c r="CO43" s="13">
        <v>0.42472515588684612</v>
      </c>
      <c r="CQ43" s="27">
        <v>-0.17080560812561027</v>
      </c>
      <c r="CR43" s="12">
        <v>-28637913.211666126</v>
      </c>
      <c r="CS43" s="27">
        <v>0.78345915229184371</v>
      </c>
    </row>
    <row r="44" spans="1:97" x14ac:dyDescent="0.2">
      <c r="A44" s="7">
        <v>486</v>
      </c>
      <c r="B44" s="7" t="s">
        <v>41</v>
      </c>
      <c r="C44" s="42">
        <v>0.22669499473922983</v>
      </c>
      <c r="E44" s="24">
        <v>0.71405039256313496</v>
      </c>
      <c r="F44" s="24">
        <v>0.74656764879829829</v>
      </c>
      <c r="G44" s="24">
        <v>0.75215528793958453</v>
      </c>
      <c r="H44" s="24">
        <v>0.75534701910947533</v>
      </c>
      <c r="I44" s="24">
        <v>0.77078096775504867</v>
      </c>
      <c r="J44" s="24"/>
      <c r="K44" s="24"/>
      <c r="L44" s="24"/>
      <c r="M44" s="24"/>
      <c r="N44" s="24"/>
      <c r="P44" s="11">
        <v>1314.518210546142</v>
      </c>
      <c r="Q44" s="11">
        <v>1536.0861637944515</v>
      </c>
      <c r="R44" s="11">
        <v>1570.2784328075945</v>
      </c>
      <c r="S44" s="11">
        <v>1573.3157712876177</v>
      </c>
      <c r="T44" s="11">
        <v>1703.3686951213458</v>
      </c>
      <c r="U44" s="11"/>
      <c r="W44" s="11">
        <v>1840.9319905666391</v>
      </c>
      <c r="X44" s="11">
        <v>2057.5311109006534</v>
      </c>
      <c r="Y44" s="11">
        <v>2087.7051029038626</v>
      </c>
      <c r="Z44" s="11">
        <v>2082.9045875397719</v>
      </c>
      <c r="AA44" s="11">
        <v>2209.9257329647376</v>
      </c>
      <c r="AB44" s="11"/>
      <c r="AD44" s="25">
        <v>1.7402251677666241</v>
      </c>
      <c r="AE44" s="25">
        <v>1.7497238179407866</v>
      </c>
      <c r="AF44" s="25">
        <v>1.756423658872077</v>
      </c>
      <c r="AG44" s="25">
        <v>1.7681649574514511</v>
      </c>
      <c r="AH44" s="25">
        <v>1.76431122172925</v>
      </c>
      <c r="AI44" s="25"/>
      <c r="AJ44" s="11">
        <v>4685.8169463283029</v>
      </c>
      <c r="AK44" s="11">
        <v>5351.2527902762604</v>
      </c>
      <c r="AL44" s="11">
        <v>5447.0220048177089</v>
      </c>
      <c r="AM44" s="11">
        <v>5486.1076264137328</v>
      </c>
      <c r="AN44" s="11">
        <v>5782.8655227849704</v>
      </c>
      <c r="AO44" s="11"/>
      <c r="AP44" s="11">
        <v>1086.3921979865772</v>
      </c>
      <c r="AQ44" s="11">
        <v>1148.2758668903805</v>
      </c>
      <c r="AR44" s="11">
        <v>1175.4656040268455</v>
      </c>
      <c r="AS44" s="11">
        <v>1193.103122831367</v>
      </c>
      <c r="AT44" s="11">
        <v>1254.1361489302585</v>
      </c>
      <c r="AU44" s="11"/>
      <c r="AV44" s="24">
        <v>0.43286562032055903</v>
      </c>
      <c r="AW44" s="24">
        <v>0.4339372514361467</v>
      </c>
      <c r="AX44" s="24">
        <v>0.43598349381017881</v>
      </c>
      <c r="AY44" s="24">
        <v>0.43726816495745147</v>
      </c>
      <c r="AZ44" s="24">
        <v>0.43810193701980304</v>
      </c>
      <c r="BB44" s="24">
        <v>0.39665021352115798</v>
      </c>
      <c r="BC44" s="24">
        <v>0.39505081749889526</v>
      </c>
      <c r="BD44" s="24">
        <v>0.39350756533700137</v>
      </c>
      <c r="BE44" s="24">
        <v>0.39302858389701067</v>
      </c>
      <c r="BF44" s="24">
        <v>0.38946001514987555</v>
      </c>
      <c r="BH44" s="24">
        <v>0.17048416615828296</v>
      </c>
      <c r="BI44" s="24">
        <v>0.17101193106495802</v>
      </c>
      <c r="BJ44" s="24">
        <v>0.17050894085281981</v>
      </c>
      <c r="BK44" s="24">
        <v>0.16970325114553786</v>
      </c>
      <c r="BL44" s="24">
        <v>0.17243804783032141</v>
      </c>
      <c r="BN44" s="26"/>
      <c r="BO44" s="26"/>
      <c r="BP44" s="26"/>
      <c r="BQ44" s="26"/>
      <c r="BR44" s="26"/>
      <c r="BT44" s="26"/>
      <c r="BU44" s="26"/>
      <c r="BV44" s="26"/>
      <c r="BW44" s="26"/>
      <c r="BX44" s="26"/>
      <c r="BZ44" s="26">
        <v>0</v>
      </c>
      <c r="CA44" s="26">
        <v>0.17968961503469116</v>
      </c>
      <c r="CB44" s="26">
        <v>0.21531399245233884</v>
      </c>
      <c r="CC44" s="26">
        <v>0.23639334375438348</v>
      </c>
      <c r="CD44" s="26">
        <v>0.34660728040491029</v>
      </c>
      <c r="CF44" s="27">
        <v>-2.573158257871604E-2</v>
      </c>
      <c r="CG44" s="12">
        <v>-1519295</v>
      </c>
      <c r="CI44" s="13"/>
      <c r="CJ44" s="13"/>
      <c r="CK44" s="13">
        <v>0</v>
      </c>
      <c r="CL44" s="13">
        <v>0.27569497196439996</v>
      </c>
      <c r="CM44" s="13">
        <v>0.33246662050008302</v>
      </c>
      <c r="CN44" s="13">
        <v>0.35679593898944639</v>
      </c>
      <c r="CO44" s="13">
        <v>0.45595460600000703</v>
      </c>
      <c r="CQ44" s="27">
        <v>-0.13584560807256091</v>
      </c>
      <c r="CR44" s="12">
        <v>-8734729.1812228095</v>
      </c>
      <c r="CS44" s="27">
        <v>0.89737747408601209</v>
      </c>
    </row>
    <row r="45" spans="1:97" x14ac:dyDescent="0.2">
      <c r="A45" s="7">
        <v>488</v>
      </c>
      <c r="B45" s="7" t="s">
        <v>42</v>
      </c>
      <c r="C45" s="42">
        <v>0.26212430902743833</v>
      </c>
      <c r="E45" s="24">
        <v>0.56274386203145998</v>
      </c>
      <c r="F45" s="24">
        <v>0.60349518308382388</v>
      </c>
      <c r="G45" s="24">
        <v>0.61309846831171255</v>
      </c>
      <c r="H45" s="24">
        <v>0.62260644063054738</v>
      </c>
      <c r="I45" s="24">
        <v>0.64759387311284233</v>
      </c>
      <c r="J45" s="24"/>
      <c r="K45" s="24"/>
      <c r="L45" s="24"/>
      <c r="M45" s="24"/>
      <c r="N45" s="24"/>
      <c r="P45" s="11">
        <v>1314.518210546142</v>
      </c>
      <c r="Q45" s="11">
        <v>1513.3730396813867</v>
      </c>
      <c r="R45" s="11">
        <v>1561.1280822274464</v>
      </c>
      <c r="S45" s="11">
        <v>1618.1933534706784</v>
      </c>
      <c r="T45" s="11">
        <v>1802.0091153203634</v>
      </c>
      <c r="U45" s="11"/>
      <c r="W45" s="11">
        <v>2335.9085709097512</v>
      </c>
      <c r="X45" s="11">
        <v>2507.6803959695953</v>
      </c>
      <c r="Y45" s="11">
        <v>2546.2925825378757</v>
      </c>
      <c r="Z45" s="11">
        <v>2599.0629840446973</v>
      </c>
      <c r="AA45" s="11">
        <v>2782.6222423299018</v>
      </c>
      <c r="AB45" s="11"/>
      <c r="AD45" s="25">
        <v>1.6273640661938533</v>
      </c>
      <c r="AE45" s="25">
        <v>1.6601614086573735</v>
      </c>
      <c r="AF45" s="25">
        <v>1.6677376953410252</v>
      </c>
      <c r="AG45" s="25">
        <v>1.66676355180933</v>
      </c>
      <c r="AH45" s="25">
        <v>1.6563673115795552</v>
      </c>
      <c r="AI45" s="25"/>
      <c r="AJ45" s="11">
        <v>4925.2442816072962</v>
      </c>
      <c r="AK45" s="11">
        <v>5439.5519401976317</v>
      </c>
      <c r="AL45" s="11">
        <v>5559.66805101317</v>
      </c>
      <c r="AM45" s="11">
        <v>5666.9815495389885</v>
      </c>
      <c r="AN45" s="11">
        <v>6011.6978735613729</v>
      </c>
      <c r="AO45" s="11"/>
      <c r="AP45" s="11">
        <v>1000.9238609112708</v>
      </c>
      <c r="AQ45" s="11">
        <v>1056.7679856115108</v>
      </c>
      <c r="AR45" s="11">
        <v>1083.0089928057555</v>
      </c>
      <c r="AS45" s="11">
        <v>1139.1761533852607</v>
      </c>
      <c r="AT45" s="11">
        <v>1224.1933174224343</v>
      </c>
      <c r="AU45" s="11"/>
      <c r="AV45" s="24">
        <v>0.50236406619385343</v>
      </c>
      <c r="AW45" s="24">
        <v>0.50491562729273665</v>
      </c>
      <c r="AX45" s="24">
        <v>0.50649919672849419</v>
      </c>
      <c r="AY45" s="24">
        <v>0.50719372184275546</v>
      </c>
      <c r="AZ45" s="24">
        <v>0.50765232457406873</v>
      </c>
      <c r="BB45" s="24">
        <v>0.24645390070921985</v>
      </c>
      <c r="BC45" s="24">
        <v>0.24475421863536317</v>
      </c>
      <c r="BD45" s="24">
        <v>0.24361034029501971</v>
      </c>
      <c r="BE45" s="24">
        <v>0.24255195465775323</v>
      </c>
      <c r="BF45" s="24">
        <v>0.24198671671960728</v>
      </c>
      <c r="BH45" s="24">
        <v>0.25118203309692672</v>
      </c>
      <c r="BI45" s="24">
        <v>0.25033015407190023</v>
      </c>
      <c r="BJ45" s="24">
        <v>0.24989046297648604</v>
      </c>
      <c r="BK45" s="24">
        <v>0.25025432349949134</v>
      </c>
      <c r="BL45" s="24">
        <v>0.25036095870632402</v>
      </c>
      <c r="BN45" s="26"/>
      <c r="BO45" s="26"/>
      <c r="BP45" s="26"/>
      <c r="BQ45" s="26"/>
      <c r="BR45" s="26"/>
      <c r="BT45" s="26"/>
      <c r="BU45" s="26"/>
      <c r="BV45" s="26"/>
      <c r="BW45" s="26"/>
      <c r="BX45" s="26"/>
      <c r="BZ45" s="26">
        <v>0</v>
      </c>
      <c r="CA45" s="26">
        <v>0.18263434758849062</v>
      </c>
      <c r="CB45" s="26">
        <v>0.23127462679002564</v>
      </c>
      <c r="CC45" s="26">
        <v>0.28187089420929978</v>
      </c>
      <c r="CD45" s="26">
        <v>0.42785610488565595</v>
      </c>
      <c r="CF45" s="27">
        <v>-1.5209410019442085E-2</v>
      </c>
      <c r="CG45" s="12">
        <v>-356943.5</v>
      </c>
      <c r="CI45" s="13"/>
      <c r="CJ45" s="13"/>
      <c r="CK45" s="13">
        <v>0</v>
      </c>
      <c r="CL45" s="13">
        <v>0.32963412566225969</v>
      </c>
      <c r="CM45" s="13">
        <v>0.35680952768251073</v>
      </c>
      <c r="CN45" s="13">
        <v>0.37376748506247881</v>
      </c>
      <c r="CO45" s="13">
        <v>0.51094716589131162</v>
      </c>
      <c r="CQ45" s="27">
        <v>-0.10232907070900138</v>
      </c>
      <c r="CR45" s="12">
        <v>-2638602.0068313796</v>
      </c>
      <c r="CS45" s="27">
        <v>1.0723968829375632</v>
      </c>
    </row>
    <row r="46" spans="1:97" x14ac:dyDescent="0.2">
      <c r="A46" s="7">
        <v>509</v>
      </c>
      <c r="B46" s="7" t="s">
        <v>43</v>
      </c>
      <c r="C46" s="42">
        <v>0.25190562120442195</v>
      </c>
      <c r="E46" s="24">
        <v>1.0417768414943727</v>
      </c>
      <c r="F46" s="24">
        <v>1.0337693168562454</v>
      </c>
      <c r="G46" s="24">
        <v>1.0323008941240095</v>
      </c>
      <c r="H46" s="24">
        <v>1.0317758896381359</v>
      </c>
      <c r="I46" s="24">
        <v>1.032106160358194</v>
      </c>
      <c r="J46" s="24"/>
      <c r="K46" s="24"/>
      <c r="L46" s="24"/>
      <c r="M46" s="24"/>
      <c r="N46" s="24"/>
      <c r="P46" s="11">
        <v>1314.518210546142</v>
      </c>
      <c r="Q46" s="11">
        <v>1618.8493280156401</v>
      </c>
      <c r="R46" s="11">
        <v>1697.9723534006177</v>
      </c>
      <c r="S46" s="11">
        <v>1737.2168187203044</v>
      </c>
      <c r="T46" s="11">
        <v>1736.6425647597728</v>
      </c>
      <c r="U46" s="11"/>
      <c r="W46" s="11">
        <v>1261.8040238450074</v>
      </c>
      <c r="X46" s="11">
        <v>1565.9676695944684</v>
      </c>
      <c r="Y46" s="11">
        <v>1644.842470897484</v>
      </c>
      <c r="Z46" s="11">
        <v>1683.7152681766779</v>
      </c>
      <c r="AA46" s="11">
        <v>1682.6200941936713</v>
      </c>
      <c r="AB46" s="11"/>
      <c r="AD46" s="25">
        <v>1.881528215913074</v>
      </c>
      <c r="AE46" s="25">
        <v>1.8742556917688267</v>
      </c>
      <c r="AF46" s="25">
        <v>1.8654991243432575</v>
      </c>
      <c r="AG46" s="25">
        <v>1.8402922755741127</v>
      </c>
      <c r="AH46" s="25">
        <v>1.8263598326359833</v>
      </c>
      <c r="AI46" s="25"/>
      <c r="AJ46" s="11">
        <v>2839.8191771973948</v>
      </c>
      <c r="AK46" s="11">
        <v>3605.1861555138098</v>
      </c>
      <c r="AL46" s="11">
        <v>3749.4794290564105</v>
      </c>
      <c r="AM46" s="11">
        <v>3780.2379398825233</v>
      </c>
      <c r="AN46" s="11">
        <v>3721.8482985295041</v>
      </c>
      <c r="AO46" s="11"/>
      <c r="AP46" s="11">
        <v>630.3152</v>
      </c>
      <c r="AQ46" s="11">
        <v>630.3152</v>
      </c>
      <c r="AR46" s="11">
        <v>736.55679999999995</v>
      </c>
      <c r="AS46" s="11">
        <v>738.15840000000003</v>
      </c>
      <c r="AT46" s="11">
        <v>741.41706924315622</v>
      </c>
      <c r="AU46" s="11"/>
      <c r="AV46" s="24">
        <v>0.66316158429723093</v>
      </c>
      <c r="AW46" s="24">
        <v>0.66304728546409808</v>
      </c>
      <c r="AX46" s="24">
        <v>0.66304728546409808</v>
      </c>
      <c r="AY46" s="24">
        <v>0.66492693110647183</v>
      </c>
      <c r="AZ46" s="24">
        <v>0.6617852161785216</v>
      </c>
      <c r="BB46" s="24">
        <v>0.21906764808973012</v>
      </c>
      <c r="BC46" s="24">
        <v>0.21891418563922943</v>
      </c>
      <c r="BD46" s="24">
        <v>0.21891418563922943</v>
      </c>
      <c r="BE46" s="24">
        <v>0.21746694502435629</v>
      </c>
      <c r="BF46" s="24">
        <v>0.21652719665271966</v>
      </c>
      <c r="BH46" s="24">
        <v>0.11777076761303891</v>
      </c>
      <c r="BI46" s="24">
        <v>0.1180385288966725</v>
      </c>
      <c r="BJ46" s="24">
        <v>0.1180385288966725</v>
      </c>
      <c r="BK46" s="24">
        <v>0.11760612386917188</v>
      </c>
      <c r="BL46" s="24">
        <v>0.12168758716875872</v>
      </c>
      <c r="BN46" s="26"/>
      <c r="BO46" s="26"/>
      <c r="BP46" s="26"/>
      <c r="BQ46" s="26"/>
      <c r="BR46" s="26"/>
      <c r="BT46" s="26"/>
      <c r="BU46" s="26"/>
      <c r="BV46" s="26"/>
      <c r="BW46" s="26"/>
      <c r="BX46" s="26"/>
      <c r="BZ46" s="26">
        <v>0</v>
      </c>
      <c r="CA46" s="26">
        <v>0.22761522568874448</v>
      </c>
      <c r="CB46" s="26">
        <v>0.28160048393600801</v>
      </c>
      <c r="CC46" s="26">
        <v>0.30211241053154492</v>
      </c>
      <c r="CD46" s="26">
        <v>0.28913031484406093</v>
      </c>
      <c r="CF46" s="27">
        <v>-1.4998942042921111E-2</v>
      </c>
      <c r="CG46" s="12">
        <v>-136536</v>
      </c>
      <c r="CI46" s="13"/>
      <c r="CJ46" s="13"/>
      <c r="CK46" s="13">
        <v>0</v>
      </c>
      <c r="CL46" s="13">
        <v>0.3480011353004866</v>
      </c>
      <c r="CM46" s="13">
        <v>0.37393734522895983</v>
      </c>
      <c r="CN46" s="13">
        <v>0.38780122630473213</v>
      </c>
      <c r="CO46" s="13">
        <v>0.37561026155461086</v>
      </c>
      <c r="CQ46" s="27">
        <v>-9.7343192047498278E-2</v>
      </c>
      <c r="CR46" s="12">
        <v>-916706.00172263803</v>
      </c>
      <c r="CS46" s="27">
        <v>1.381227920699001</v>
      </c>
    </row>
    <row r="47" spans="1:97" x14ac:dyDescent="0.2">
      <c r="A47" s="7">
        <v>512</v>
      </c>
      <c r="B47" s="7" t="s">
        <v>44</v>
      </c>
      <c r="C47" s="42">
        <v>0.31197673290731487</v>
      </c>
      <c r="E47" s="24">
        <v>0.76164525740086841</v>
      </c>
      <c r="F47" s="24">
        <v>0.79632895903194845</v>
      </c>
      <c r="G47" s="24">
        <v>0.80614395464748645</v>
      </c>
      <c r="H47" s="24">
        <v>0.80478758475750289</v>
      </c>
      <c r="I47" s="24">
        <v>0.81422823104187159</v>
      </c>
      <c r="J47" s="24"/>
      <c r="K47" s="24"/>
      <c r="L47" s="24"/>
      <c r="M47" s="24"/>
      <c r="N47" s="24"/>
      <c r="P47" s="11">
        <v>1314.518210546142</v>
      </c>
      <c r="Q47" s="11">
        <v>1619.6068398173184</v>
      </c>
      <c r="R47" s="11">
        <v>1748.2910667345375</v>
      </c>
      <c r="S47" s="11">
        <v>1737.9386614739512</v>
      </c>
      <c r="T47" s="11">
        <v>1847.1786128718093</v>
      </c>
      <c r="U47" s="11"/>
      <c r="W47" s="11">
        <v>1725.8929899097186</v>
      </c>
      <c r="X47" s="11">
        <v>2033.8414438502673</v>
      </c>
      <c r="Y47" s="11">
        <v>2168.7082767978291</v>
      </c>
      <c r="Z47" s="11">
        <v>2159.4998411880615</v>
      </c>
      <c r="AA47" s="11">
        <v>2268.6251132660841</v>
      </c>
      <c r="AB47" s="11"/>
      <c r="AD47" s="25">
        <v>1.5352629433346923</v>
      </c>
      <c r="AE47" s="25">
        <v>1.5190901705930138</v>
      </c>
      <c r="AF47" s="25">
        <v>1.4925070878898339</v>
      </c>
      <c r="AG47" s="25">
        <v>1.4890599675850891</v>
      </c>
      <c r="AH47" s="25">
        <v>1.4751203852327448</v>
      </c>
      <c r="AI47" s="25"/>
      <c r="AJ47" s="11">
        <v>2815.4627043827149</v>
      </c>
      <c r="AK47" s="11">
        <v>3316.1312305471019</v>
      </c>
      <c r="AL47" s="11">
        <v>3474.346918135439</v>
      </c>
      <c r="AM47" s="11">
        <v>3455.5468055545384</v>
      </c>
      <c r="AN47" s="11">
        <v>3583.2531773268497</v>
      </c>
      <c r="AO47" s="11"/>
      <c r="AP47" s="11">
        <v>478.4818181818182</v>
      </c>
      <c r="AQ47" s="11">
        <v>478.4818181818182</v>
      </c>
      <c r="AR47" s="11">
        <v>508.77272727272725</v>
      </c>
      <c r="AS47" s="11">
        <v>510.78181818181821</v>
      </c>
      <c r="AT47" s="11">
        <v>453.6</v>
      </c>
      <c r="AU47" s="11"/>
      <c r="AV47" s="24">
        <v>0.64900122299225438</v>
      </c>
      <c r="AW47" s="24">
        <v>0.64744110479285133</v>
      </c>
      <c r="AX47" s="24">
        <v>0.64763061968408264</v>
      </c>
      <c r="AY47" s="24">
        <v>0.64586709886547811</v>
      </c>
      <c r="AZ47" s="24">
        <v>0.6420545746388443</v>
      </c>
      <c r="BB47" s="24">
        <v>8.9686098654708515E-2</v>
      </c>
      <c r="BC47" s="24">
        <v>8.9358245329000816E-2</v>
      </c>
      <c r="BD47" s="24">
        <v>8.910490076954232E-2</v>
      </c>
      <c r="BE47" s="24">
        <v>8.9141004862236625E-2</v>
      </c>
      <c r="BF47" s="24">
        <v>8.8282504012841087E-2</v>
      </c>
      <c r="BH47" s="24">
        <v>0.26131267835303712</v>
      </c>
      <c r="BI47" s="24">
        <v>0.26320064987814784</v>
      </c>
      <c r="BJ47" s="24">
        <v>0.26326447954637505</v>
      </c>
      <c r="BK47" s="24">
        <v>0.26499189627228525</v>
      </c>
      <c r="BL47" s="24">
        <v>0.2696629213483146</v>
      </c>
      <c r="BN47" s="26"/>
      <c r="BO47" s="26"/>
      <c r="BP47" s="26"/>
      <c r="BQ47" s="26"/>
      <c r="BR47" s="26"/>
      <c r="BT47" s="26"/>
      <c r="BU47" s="26"/>
      <c r="BV47" s="26"/>
      <c r="BW47" s="26"/>
      <c r="BX47" s="26"/>
      <c r="BZ47" s="26">
        <v>0</v>
      </c>
      <c r="CA47" s="26">
        <v>0.22358538728414934</v>
      </c>
      <c r="CB47" s="26">
        <v>0.30138053922562791</v>
      </c>
      <c r="CC47" s="26">
        <v>0.29016383911421828</v>
      </c>
      <c r="CD47" s="26">
        <v>0.37163156749867232</v>
      </c>
      <c r="CF47" s="27">
        <v>-4.4773440635699387E-3</v>
      </c>
      <c r="CG47" s="12">
        <v>-30148</v>
      </c>
      <c r="CI47" s="13"/>
      <c r="CJ47" s="13"/>
      <c r="CK47" s="13">
        <v>0</v>
      </c>
      <c r="CL47" s="13">
        <v>0.26972037456651154</v>
      </c>
      <c r="CM47" s="13">
        <v>0.27952310178755613</v>
      </c>
      <c r="CN47" s="13">
        <v>0.29187437565480101</v>
      </c>
      <c r="CO47" s="13">
        <v>0.40323075798552743</v>
      </c>
      <c r="CQ47" s="27">
        <v>-0.11476253203529604</v>
      </c>
      <c r="CR47" s="12">
        <v>-806429.06044918566</v>
      </c>
      <c r="CS47" s="27">
        <v>1.2127032809604887</v>
      </c>
    </row>
    <row r="48" spans="1:97" x14ac:dyDescent="0.2">
      <c r="A48" s="7">
        <v>513</v>
      </c>
      <c r="B48" s="7" t="s">
        <v>45</v>
      </c>
      <c r="C48" s="42">
        <v>0.43729612731553402</v>
      </c>
      <c r="E48" s="24">
        <v>0.8343831735003584</v>
      </c>
      <c r="F48" s="24">
        <v>0.87046203771568575</v>
      </c>
      <c r="G48" s="24">
        <v>0.8772380717712055</v>
      </c>
      <c r="H48" s="24">
        <v>0.88489844355814817</v>
      </c>
      <c r="I48" s="24">
        <v>0.88598384721124601</v>
      </c>
      <c r="J48" s="24"/>
      <c r="K48" s="24"/>
      <c r="L48" s="24"/>
      <c r="M48" s="24"/>
      <c r="N48" s="24"/>
      <c r="P48" s="11">
        <v>1314.518210546142</v>
      </c>
      <c r="Q48" s="11">
        <v>1766.0945613168624</v>
      </c>
      <c r="R48" s="11">
        <v>1887.8355328732825</v>
      </c>
      <c r="S48" s="11">
        <v>2038.1144875236394</v>
      </c>
      <c r="T48" s="11">
        <v>2056.6785601674196</v>
      </c>
      <c r="U48" s="11"/>
      <c r="W48" s="11">
        <v>1575.4371040723981</v>
      </c>
      <c r="X48" s="11">
        <v>2028.9162361997367</v>
      </c>
      <c r="Y48" s="11">
        <v>2152.0218896355123</v>
      </c>
      <c r="Z48" s="11">
        <v>2303.2185245218043</v>
      </c>
      <c r="AA48" s="11">
        <v>2321.3499508383743</v>
      </c>
      <c r="AB48" s="11"/>
      <c r="AD48" s="25">
        <v>1.751188589540412</v>
      </c>
      <c r="AE48" s="25">
        <v>1.7336259877085163</v>
      </c>
      <c r="AF48" s="25">
        <v>1.7207428170988086</v>
      </c>
      <c r="AG48" s="25">
        <v>1.7159887798036466</v>
      </c>
      <c r="AH48" s="25">
        <v>1.7139860139860139</v>
      </c>
      <c r="AI48" s="25"/>
      <c r="AJ48" s="11">
        <v>3299.7405680612237</v>
      </c>
      <c r="AK48" s="11">
        <v>4317.5662341006091</v>
      </c>
      <c r="AL48" s="11">
        <v>4523.184853927366</v>
      </c>
      <c r="AM48" s="11">
        <v>4843.5211397984194</v>
      </c>
      <c r="AN48" s="11">
        <v>4834.7291684737966</v>
      </c>
      <c r="AO48" s="11"/>
      <c r="AP48" s="11">
        <v>702.25345622119812</v>
      </c>
      <c r="AQ48" s="11">
        <v>703.73425499231951</v>
      </c>
      <c r="AR48" s="11">
        <v>807.04070660522268</v>
      </c>
      <c r="AS48" s="11">
        <v>826.23113582208111</v>
      </c>
      <c r="AT48" s="11">
        <v>845.42424242424238</v>
      </c>
      <c r="AU48" s="11"/>
      <c r="AV48" s="24">
        <v>0.58196865645360096</v>
      </c>
      <c r="AW48" s="24">
        <v>0.5815627743634767</v>
      </c>
      <c r="AX48" s="24">
        <v>0.58111422564821302</v>
      </c>
      <c r="AY48" s="24">
        <v>0.58572931276297335</v>
      </c>
      <c r="AZ48" s="24">
        <v>0.58356643356643356</v>
      </c>
      <c r="BB48" s="24">
        <v>0.22926571579503432</v>
      </c>
      <c r="BC48" s="24">
        <v>0.2286215978928885</v>
      </c>
      <c r="BD48" s="24">
        <v>0.22810091100210231</v>
      </c>
      <c r="BE48" s="24">
        <v>0.22072230014025246</v>
      </c>
      <c r="BF48" s="24">
        <v>0.21923076923076923</v>
      </c>
      <c r="BH48" s="24">
        <v>0.18876562775136468</v>
      </c>
      <c r="BI48" s="24">
        <v>0.18981562774363478</v>
      </c>
      <c r="BJ48" s="24">
        <v>0.19078486334968464</v>
      </c>
      <c r="BK48" s="24">
        <v>0.19354838709677419</v>
      </c>
      <c r="BL48" s="24">
        <v>0.19720279720279721</v>
      </c>
      <c r="BN48" s="26"/>
      <c r="BO48" s="26"/>
      <c r="BP48" s="26"/>
      <c r="BQ48" s="26"/>
      <c r="BR48" s="26"/>
      <c r="BT48" s="26"/>
      <c r="BU48" s="26"/>
      <c r="BV48" s="26"/>
      <c r="BW48" s="26"/>
      <c r="BX48" s="26"/>
      <c r="BZ48" s="26">
        <v>0</v>
      </c>
      <c r="CA48" s="26">
        <v>0.33380301792822387</v>
      </c>
      <c r="CB48" s="26">
        <v>0.41838030274943372</v>
      </c>
      <c r="CC48" s="26">
        <v>0.5259880840642106</v>
      </c>
      <c r="CD48" s="26">
        <v>0.54240466104163287</v>
      </c>
      <c r="CF48" s="27">
        <v>-1.5296842584665954E-2</v>
      </c>
      <c r="CG48" s="12">
        <v>-310435.5</v>
      </c>
      <c r="CI48" s="13"/>
      <c r="CJ48" s="13"/>
      <c r="CK48" s="13">
        <v>0</v>
      </c>
      <c r="CL48" s="13">
        <v>0.44861664629347442</v>
      </c>
      <c r="CM48" s="13">
        <v>0.47967983388871205</v>
      </c>
      <c r="CN48" s="13">
        <v>0.50375299318474864</v>
      </c>
      <c r="CO48" s="13">
        <v>0.4571838527101928</v>
      </c>
      <c r="CQ48" s="27">
        <v>-0.10189167684498356</v>
      </c>
      <c r="CR48" s="12">
        <v>-2165317.8647929151</v>
      </c>
      <c r="CS48" s="27">
        <v>1.097892254295902</v>
      </c>
    </row>
    <row r="49" spans="1:97" x14ac:dyDescent="0.2">
      <c r="A49" s="7">
        <v>560</v>
      </c>
      <c r="B49" s="7" t="s">
        <v>46</v>
      </c>
      <c r="C49" s="42">
        <v>0.52917777182423364</v>
      </c>
      <c r="E49" s="24">
        <v>0.91889729705281298</v>
      </c>
      <c r="F49" s="24">
        <v>0.94112667151107354</v>
      </c>
      <c r="G49" s="24">
        <v>0.94560334854531203</v>
      </c>
      <c r="H49" s="24">
        <v>0.94719338407707376</v>
      </c>
      <c r="I49" s="24">
        <v>0.94977669086391203</v>
      </c>
      <c r="J49" s="24"/>
      <c r="K49" s="24"/>
      <c r="L49" s="24"/>
      <c r="M49" s="24"/>
      <c r="N49" s="24"/>
      <c r="P49" s="11">
        <v>1314.518210546142</v>
      </c>
      <c r="Q49" s="11">
        <v>1843.338778509233</v>
      </c>
      <c r="R49" s="11">
        <v>2005.2948238445417</v>
      </c>
      <c r="S49" s="11">
        <v>2068.3605259338801</v>
      </c>
      <c r="T49" s="11">
        <v>2193.6535937335252</v>
      </c>
      <c r="U49" s="11"/>
      <c r="W49" s="11">
        <v>1430.5387715930901</v>
      </c>
      <c r="X49" s="11">
        <v>1958.6510873712323</v>
      </c>
      <c r="Y49" s="11">
        <v>2120.6511450381681</v>
      </c>
      <c r="Z49" s="11">
        <v>2183.6729021806345</v>
      </c>
      <c r="AA49" s="11">
        <v>2309.6519580178251</v>
      </c>
      <c r="AB49" s="11"/>
      <c r="AD49" s="25">
        <v>1.557083084279737</v>
      </c>
      <c r="AE49" s="25">
        <v>1.5591909577632361</v>
      </c>
      <c r="AF49" s="25">
        <v>1.5498373262348417</v>
      </c>
      <c r="AG49" s="25">
        <v>1.5573380867498514</v>
      </c>
      <c r="AH49" s="25">
        <v>1.5201283547257876</v>
      </c>
      <c r="AI49" s="25"/>
      <c r="AJ49" s="11">
        <v>2649.6088862695301</v>
      </c>
      <c r="AK49" s="11">
        <v>3771.693395039501</v>
      </c>
      <c r="AL49" s="11">
        <v>4062.6909321333378</v>
      </c>
      <c r="AM49" s="11">
        <v>4202.6222355416285</v>
      </c>
      <c r="AN49" s="11">
        <v>4327.4634989668666</v>
      </c>
      <c r="AO49" s="11"/>
      <c r="AP49" s="11">
        <v>750.21395881006856</v>
      </c>
      <c r="AQ49" s="11">
        <v>750.46109839816916</v>
      </c>
      <c r="AR49" s="11">
        <v>882.06407322654468</v>
      </c>
      <c r="AS49" s="11">
        <v>892.68080094228503</v>
      </c>
      <c r="AT49" s="11">
        <v>872.56946039035586</v>
      </c>
      <c r="AU49" s="11"/>
      <c r="AV49" s="24">
        <v>0.50059772863120144</v>
      </c>
      <c r="AW49" s="24">
        <v>0.49821534800713863</v>
      </c>
      <c r="AX49" s="24">
        <v>0.49689440993788819</v>
      </c>
      <c r="AY49" s="24">
        <v>0.49940582293523472</v>
      </c>
      <c r="AZ49" s="24">
        <v>0.49066511085180864</v>
      </c>
      <c r="BB49" s="24">
        <v>0.26120741183502688</v>
      </c>
      <c r="BC49" s="24">
        <v>0.25996430696014278</v>
      </c>
      <c r="BD49" s="24">
        <v>0.25850340136054423</v>
      </c>
      <c r="BE49" s="24">
        <v>0.2522281639928699</v>
      </c>
      <c r="BF49" s="24">
        <v>0.25408401400233371</v>
      </c>
      <c r="BH49" s="24">
        <v>0.23819485953377167</v>
      </c>
      <c r="BI49" s="24">
        <v>0.24182034503271863</v>
      </c>
      <c r="BJ49" s="24">
        <v>0.24460218870156758</v>
      </c>
      <c r="BK49" s="24">
        <v>0.24836601307189543</v>
      </c>
      <c r="BL49" s="24">
        <v>0.25525087514585765</v>
      </c>
      <c r="BN49" s="26"/>
      <c r="BO49" s="26"/>
      <c r="BP49" s="26"/>
      <c r="BQ49" s="26"/>
      <c r="BR49" s="26"/>
      <c r="BT49" s="26"/>
      <c r="BU49" s="26"/>
      <c r="BV49" s="26"/>
      <c r="BW49" s="26"/>
      <c r="BX49" s="26"/>
      <c r="BZ49" s="26">
        <v>0</v>
      </c>
      <c r="CA49" s="26">
        <v>0.41090523820258906</v>
      </c>
      <c r="CB49" s="26">
        <v>0.53428199843266055</v>
      </c>
      <c r="CC49" s="26">
        <v>0.5831385606131847</v>
      </c>
      <c r="CD49" s="26">
        <v>0.66910935343907441</v>
      </c>
      <c r="CF49" s="27">
        <v>-1.8833775358929758E-2</v>
      </c>
      <c r="CG49" s="12">
        <v>-213161</v>
      </c>
      <c r="CI49" s="13"/>
      <c r="CJ49" s="13"/>
      <c r="CK49" s="13">
        <v>0</v>
      </c>
      <c r="CL49" s="13">
        <v>0.48788996815073471</v>
      </c>
      <c r="CM49" s="13">
        <v>0.53208867543920157</v>
      </c>
      <c r="CN49" s="13">
        <v>0.55308983181569649</v>
      </c>
      <c r="CO49" s="13">
        <v>0.71910451357532468</v>
      </c>
      <c r="CQ49" s="27">
        <v>-8.058651874086202E-2</v>
      </c>
      <c r="CR49" s="12">
        <v>-960203.44489205093</v>
      </c>
      <c r="CS49" s="27">
        <v>1.2329389849705519</v>
      </c>
    </row>
    <row r="50" spans="1:97" x14ac:dyDescent="0.2">
      <c r="A50" s="7">
        <v>561</v>
      </c>
      <c r="B50" s="7" t="s">
        <v>47</v>
      </c>
      <c r="C50" s="42">
        <v>0.22052834849552738</v>
      </c>
      <c r="E50" s="24">
        <v>0.91169278266622678</v>
      </c>
      <c r="F50" s="24">
        <v>0.92275120989486314</v>
      </c>
      <c r="G50" s="24">
        <v>0.92610793171694306</v>
      </c>
      <c r="H50" s="24">
        <v>0.92739844622051304</v>
      </c>
      <c r="I50" s="24">
        <v>0.92923763575621876</v>
      </c>
      <c r="J50" s="24"/>
      <c r="K50" s="24"/>
      <c r="L50" s="24"/>
      <c r="M50" s="24"/>
      <c r="N50" s="24"/>
      <c r="P50" s="11">
        <v>1314.518210546142</v>
      </c>
      <c r="Q50" s="11">
        <v>1535.6828444237235</v>
      </c>
      <c r="R50" s="11">
        <v>1615.4843808091557</v>
      </c>
      <c r="S50" s="11">
        <v>1648.0661484777559</v>
      </c>
      <c r="T50" s="11">
        <v>1695.8766391760983</v>
      </c>
      <c r="U50" s="11"/>
      <c r="W50" s="11">
        <v>1441.8433879687634</v>
      </c>
      <c r="X50" s="11">
        <v>1664.2436530629927</v>
      </c>
      <c r="Y50" s="11">
        <v>1744.3802449830596</v>
      </c>
      <c r="Z50" s="11">
        <v>1777.0853026487446</v>
      </c>
      <c r="AA50" s="11">
        <v>1825.0193211298251</v>
      </c>
      <c r="AB50" s="11"/>
      <c r="AD50" s="25">
        <v>1.941519493502166</v>
      </c>
      <c r="AE50" s="25">
        <v>1.9196606786427146</v>
      </c>
      <c r="AF50" s="25">
        <v>1.9102223697311649</v>
      </c>
      <c r="AG50" s="25">
        <v>1.9023986765922249</v>
      </c>
      <c r="AH50" s="25">
        <v>1.9151525254209034</v>
      </c>
      <c r="AI50" s="25"/>
      <c r="AJ50" s="11">
        <v>3818.9437780047815</v>
      </c>
      <c r="AK50" s="11">
        <v>4452.462574576909</v>
      </c>
      <c r="AL50" s="11">
        <v>4553.1632498262707</v>
      </c>
      <c r="AM50" s="11">
        <v>4656.4558072806276</v>
      </c>
      <c r="AN50" s="11">
        <v>4815.4359773932765</v>
      </c>
      <c r="AO50" s="11"/>
      <c r="AP50" s="11">
        <v>755.88102409638554</v>
      </c>
      <c r="AQ50" s="11">
        <v>756.88102409638554</v>
      </c>
      <c r="AR50" s="11">
        <v>956.44929718875505</v>
      </c>
      <c r="AS50" s="11">
        <v>956.0822122571002</v>
      </c>
      <c r="AT50" s="11">
        <v>962.81931309109007</v>
      </c>
      <c r="AU50" s="11"/>
      <c r="AV50" s="24">
        <v>0.5926357880706431</v>
      </c>
      <c r="AW50" s="24">
        <v>0.59381237524950103</v>
      </c>
      <c r="AX50" s="24">
        <v>0.59376037172253571</v>
      </c>
      <c r="AY50" s="24">
        <v>0.59139784946236562</v>
      </c>
      <c r="AZ50" s="24">
        <v>0.58509751625270878</v>
      </c>
      <c r="BB50" s="24">
        <v>0.33188937020993003</v>
      </c>
      <c r="BC50" s="24">
        <v>0.33133732534930138</v>
      </c>
      <c r="BD50" s="24">
        <v>0.33056754065715233</v>
      </c>
      <c r="BE50" s="24">
        <v>0.33200992555831266</v>
      </c>
      <c r="BF50" s="24">
        <v>0.33488914819136523</v>
      </c>
      <c r="BH50" s="24">
        <v>7.5474841719426852E-2</v>
      </c>
      <c r="BI50" s="24">
        <v>7.4850299401197598E-2</v>
      </c>
      <c r="BJ50" s="24">
        <v>7.5672087620311981E-2</v>
      </c>
      <c r="BK50" s="24">
        <v>7.6592224979321749E-2</v>
      </c>
      <c r="BL50" s="24">
        <v>8.0013335555925991E-2</v>
      </c>
      <c r="BN50" s="26"/>
      <c r="BO50" s="26"/>
      <c r="BP50" s="26"/>
      <c r="BQ50" s="26"/>
      <c r="BR50" s="26"/>
      <c r="BT50" s="26"/>
      <c r="BU50" s="26"/>
      <c r="BV50" s="26"/>
      <c r="BW50" s="26"/>
      <c r="BX50" s="26"/>
      <c r="BZ50" s="26">
        <v>0</v>
      </c>
      <c r="CA50" s="26">
        <v>0.15701934504257231</v>
      </c>
      <c r="CB50" s="26">
        <v>0.21397981004215461</v>
      </c>
      <c r="CC50" s="26">
        <v>0.23728037927243562</v>
      </c>
      <c r="CD50" s="26">
        <v>0.27195613337915825</v>
      </c>
      <c r="CF50" s="27">
        <v>-2.7187926944239663E-2</v>
      </c>
      <c r="CG50" s="12">
        <v>-537170</v>
      </c>
      <c r="CI50" s="13"/>
      <c r="CJ50" s="13"/>
      <c r="CK50" s="13">
        <v>0</v>
      </c>
      <c r="CL50" s="13">
        <v>0.20249229153023363</v>
      </c>
      <c r="CM50" s="13">
        <v>0.2505538330877537</v>
      </c>
      <c r="CN50" s="13">
        <v>0.2581378076566252</v>
      </c>
      <c r="CO50" s="13">
        <v>0.25751746343593096</v>
      </c>
      <c r="CQ50" s="27">
        <v>-0.10837590972214355</v>
      </c>
      <c r="CR50" s="12">
        <v>-2254363.7403139696</v>
      </c>
      <c r="CS50" s="27">
        <v>1.144182329615852</v>
      </c>
    </row>
    <row r="51" spans="1:97" x14ac:dyDescent="0.2">
      <c r="A51" s="7">
        <v>562</v>
      </c>
      <c r="B51" s="7" t="s">
        <v>48</v>
      </c>
      <c r="C51" s="42">
        <v>0.26150083696826343</v>
      </c>
      <c r="E51" s="24">
        <v>1.0187636551168497</v>
      </c>
      <c r="F51" s="24">
        <v>1.0160494915959646</v>
      </c>
      <c r="G51" s="24">
        <v>1.0151652950579129</v>
      </c>
      <c r="H51" s="24">
        <v>1.0149102812107746</v>
      </c>
      <c r="I51" s="24">
        <v>1.0137416358266431</v>
      </c>
      <c r="J51" s="24"/>
      <c r="K51" s="24"/>
      <c r="L51" s="24"/>
      <c r="M51" s="24"/>
      <c r="N51" s="24"/>
      <c r="P51" s="11">
        <v>1314.518210546142</v>
      </c>
      <c r="Q51" s="11">
        <v>1545.0164124776177</v>
      </c>
      <c r="R51" s="11">
        <v>1622.3197879592155</v>
      </c>
      <c r="S51" s="11">
        <v>1644.4943074830151</v>
      </c>
      <c r="T51" s="11">
        <v>1786.2476461918693</v>
      </c>
      <c r="U51" s="11"/>
      <c r="W51" s="11">
        <v>1290.3073288331725</v>
      </c>
      <c r="X51" s="11">
        <v>1520.6113730255165</v>
      </c>
      <c r="Y51" s="11">
        <v>1598.0843670061297</v>
      </c>
      <c r="Z51" s="11">
        <v>1620.3346620167795</v>
      </c>
      <c r="AA51" s="11">
        <v>1762.0344110018682</v>
      </c>
      <c r="AB51" s="11"/>
      <c r="AD51" s="25">
        <v>1.7264629984183801</v>
      </c>
      <c r="AE51" s="25">
        <v>1.7120153103677818</v>
      </c>
      <c r="AF51" s="25">
        <v>1.7222776392352452</v>
      </c>
      <c r="AG51" s="25">
        <v>1.7215273751345979</v>
      </c>
      <c r="AH51" s="25">
        <v>1.7117622781675608</v>
      </c>
      <c r="AI51" s="25"/>
      <c r="AJ51" s="11">
        <v>3337.3484957556302</v>
      </c>
      <c r="AK51" s="11">
        <v>4022.8227165986077</v>
      </c>
      <c r="AL51" s="11">
        <v>4191.2458504680717</v>
      </c>
      <c r="AM51" s="11">
        <v>4245.4775850107144</v>
      </c>
      <c r="AN51" s="11">
        <v>4631.7425745373557</v>
      </c>
      <c r="AO51" s="11"/>
      <c r="AP51" s="11">
        <v>720.49871668311937</v>
      </c>
      <c r="AQ51" s="11">
        <v>721.85942744323779</v>
      </c>
      <c r="AR51" s="11">
        <v>811.42270483711741</v>
      </c>
      <c r="AS51" s="11">
        <v>812.7842749901223</v>
      </c>
      <c r="AT51" s="11">
        <v>815.86358244365363</v>
      </c>
      <c r="AU51" s="11"/>
      <c r="AV51" s="24">
        <v>0.46249895946058439</v>
      </c>
      <c r="AW51" s="24">
        <v>0.46363787651855548</v>
      </c>
      <c r="AX51" s="24">
        <v>0.46392352452202829</v>
      </c>
      <c r="AY51" s="24">
        <v>0.46475606725751678</v>
      </c>
      <c r="AZ51" s="24">
        <v>0.46463062319438714</v>
      </c>
      <c r="BB51" s="24">
        <v>0.42162657121451763</v>
      </c>
      <c r="BC51" s="24">
        <v>0.42145115659843568</v>
      </c>
      <c r="BD51" s="24">
        <v>0.42103075644222776</v>
      </c>
      <c r="BE51" s="24">
        <v>0.41928269692702724</v>
      </c>
      <c r="BF51" s="24">
        <v>0.41749896822121335</v>
      </c>
      <c r="BH51" s="24">
        <v>0.11587446932489803</v>
      </c>
      <c r="BI51" s="24">
        <v>0.11491096688300882</v>
      </c>
      <c r="BJ51" s="24">
        <v>0.11504571903574397</v>
      </c>
      <c r="BK51" s="24">
        <v>0.11596123581545598</v>
      </c>
      <c r="BL51" s="24">
        <v>0.11787040858439951</v>
      </c>
      <c r="BN51" s="26"/>
      <c r="BO51" s="26"/>
      <c r="BP51" s="26"/>
      <c r="BQ51" s="26"/>
      <c r="BR51" s="26"/>
      <c r="BT51" s="26"/>
      <c r="BU51" s="26"/>
      <c r="BV51" s="26"/>
      <c r="BW51" s="26"/>
      <c r="BX51" s="26"/>
      <c r="BZ51" s="26">
        <v>0</v>
      </c>
      <c r="CA51" s="26">
        <v>0.16599740029649257</v>
      </c>
      <c r="CB51" s="26">
        <v>0.2329058034382252</v>
      </c>
      <c r="CC51" s="26">
        <v>0.25367841698278148</v>
      </c>
      <c r="CD51" s="26">
        <v>0.35873005060099716</v>
      </c>
      <c r="CF51" s="27">
        <v>-3.2076988644089859E-2</v>
      </c>
      <c r="CG51" s="12">
        <v>-1198427.5</v>
      </c>
      <c r="CI51" s="13"/>
      <c r="CJ51" s="13"/>
      <c r="CK51" s="13">
        <v>0</v>
      </c>
      <c r="CL51" s="13">
        <v>0.22586760681296836</v>
      </c>
      <c r="CM51" s="13">
        <v>0.27597342449466611</v>
      </c>
      <c r="CN51" s="13">
        <v>0.2893528089849271</v>
      </c>
      <c r="CO51" s="13">
        <v>0.44734343123615039</v>
      </c>
      <c r="CQ51" s="27">
        <v>-9.6874561420339303E-2</v>
      </c>
      <c r="CR51" s="12">
        <v>-3826694.3935436122</v>
      </c>
      <c r="CS51" s="27">
        <v>1.1543359697506619</v>
      </c>
    </row>
    <row r="52" spans="1:97" x14ac:dyDescent="0.2">
      <c r="A52" s="7">
        <v>563</v>
      </c>
      <c r="B52" s="7" t="s">
        <v>49</v>
      </c>
      <c r="C52" s="42">
        <v>0.67938414251720047</v>
      </c>
      <c r="E52" s="24">
        <v>0.57255446083017458</v>
      </c>
      <c r="F52" s="24">
        <v>0.65798902834367545</v>
      </c>
      <c r="G52" s="24">
        <v>0.67213985928168485</v>
      </c>
      <c r="H52" s="24">
        <v>0.68111630556186398</v>
      </c>
      <c r="I52" s="24">
        <v>0.70531602814960903</v>
      </c>
      <c r="J52" s="24"/>
      <c r="K52" s="24"/>
      <c r="L52" s="24"/>
      <c r="M52" s="24"/>
      <c r="N52" s="24"/>
      <c r="P52" s="11">
        <v>1314.518210546142</v>
      </c>
      <c r="Q52" s="11">
        <v>1917.1149901102519</v>
      </c>
      <c r="R52" s="11">
        <v>2056.7467633063352</v>
      </c>
      <c r="S52" s="11">
        <v>2156.9842920031001</v>
      </c>
      <c r="T52" s="11">
        <v>2439.7106716129742</v>
      </c>
      <c r="U52" s="11"/>
      <c r="W52" s="11">
        <v>2295.8832748244736</v>
      </c>
      <c r="X52" s="11">
        <v>2913.5971992361551</v>
      </c>
      <c r="Y52" s="11">
        <v>3059.9982055883106</v>
      </c>
      <c r="Z52" s="11">
        <v>3166.836962189253</v>
      </c>
      <c r="AA52" s="11">
        <v>3459.0319434729645</v>
      </c>
      <c r="AB52" s="11"/>
      <c r="AD52" s="25">
        <v>1.2985998046239009</v>
      </c>
      <c r="AE52" s="25">
        <v>1.2747484582927622</v>
      </c>
      <c r="AF52" s="25">
        <v>1.2624595469255664</v>
      </c>
      <c r="AG52" s="25">
        <v>1.2540042064390875</v>
      </c>
      <c r="AH52" s="25">
        <v>1.23954802259887</v>
      </c>
      <c r="AI52" s="25"/>
      <c r="AJ52" s="11">
        <v>3740.4474569110484</v>
      </c>
      <c r="AK52" s="11">
        <v>4753.2038456316213</v>
      </c>
      <c r="AL52" s="11">
        <v>4917.6987062105027</v>
      </c>
      <c r="AM52" s="11">
        <v>5076.1777386015865</v>
      </c>
      <c r="AN52" s="11">
        <v>5475.3066894867852</v>
      </c>
      <c r="AO52" s="11"/>
      <c r="AP52" s="11">
        <v>606.80362318840571</v>
      </c>
      <c r="AQ52" s="11">
        <v>606.80362318840571</v>
      </c>
      <c r="AR52" s="11">
        <v>745.56594202898555</v>
      </c>
      <c r="AS52" s="11">
        <v>733.38611713665944</v>
      </c>
      <c r="AT52" s="11">
        <v>733.76428054952999</v>
      </c>
      <c r="AU52" s="11"/>
      <c r="AV52" s="24">
        <v>0.44594594594594594</v>
      </c>
      <c r="AW52" s="24">
        <v>0.44514767932489452</v>
      </c>
      <c r="AX52" s="24">
        <v>0.44482200647249193</v>
      </c>
      <c r="AY52" s="24">
        <v>0.44280860702151753</v>
      </c>
      <c r="AZ52" s="24">
        <v>0.43938660209846653</v>
      </c>
      <c r="BB52" s="24">
        <v>0.22468251383914034</v>
      </c>
      <c r="BC52" s="24">
        <v>0.22395326192794549</v>
      </c>
      <c r="BD52" s="24">
        <v>0.22330097087378642</v>
      </c>
      <c r="BE52" s="24">
        <v>0.22375020223264844</v>
      </c>
      <c r="BF52" s="24">
        <v>0.22324455205811139</v>
      </c>
      <c r="BH52" s="24">
        <v>0.32937154021491372</v>
      </c>
      <c r="BI52" s="24">
        <v>0.33089905874716002</v>
      </c>
      <c r="BJ52" s="24">
        <v>0.33187702265372171</v>
      </c>
      <c r="BK52" s="24">
        <v>0.333441190745834</v>
      </c>
      <c r="BL52" s="24">
        <v>0.33736884584342214</v>
      </c>
      <c r="BN52" s="26"/>
      <c r="BO52" s="26"/>
      <c r="BP52" s="26"/>
      <c r="BQ52" s="26"/>
      <c r="BR52" s="26"/>
      <c r="BT52" s="26"/>
      <c r="BU52" s="26"/>
      <c r="BV52" s="26"/>
      <c r="BW52" s="26"/>
      <c r="BX52" s="26"/>
      <c r="BZ52" s="26">
        <v>0</v>
      </c>
      <c r="CA52" s="26">
        <v>0.43629153243544905</v>
      </c>
      <c r="CB52" s="26">
        <v>0.53050592872547986</v>
      </c>
      <c r="CC52" s="26">
        <v>0.59460443285944065</v>
      </c>
      <c r="CD52" s="26">
        <v>0.78686293859422385</v>
      </c>
      <c r="CF52" s="27">
        <v>-1.5177892630222048E-2</v>
      </c>
      <c r="CG52" s="12">
        <v>-303168</v>
      </c>
      <c r="CI52" s="13"/>
      <c r="CJ52" s="13"/>
      <c r="CK52" s="13">
        <v>0</v>
      </c>
      <c r="CL52" s="13">
        <v>0.45680194228780424</v>
      </c>
      <c r="CM52" s="13">
        <v>0.48565804014706826</v>
      </c>
      <c r="CN52" s="13">
        <v>0.49700997487898579</v>
      </c>
      <c r="CO52" s="13">
        <v>0.59013766493170694</v>
      </c>
      <c r="CQ52" s="27">
        <v>-8.5908144206583936E-2</v>
      </c>
      <c r="CR52" s="12">
        <v>-1826427.6774881915</v>
      </c>
      <c r="CS52" s="27">
        <v>0.99491224704099968</v>
      </c>
    </row>
    <row r="53" spans="1:97" x14ac:dyDescent="0.2">
      <c r="A53" s="7">
        <v>580</v>
      </c>
      <c r="B53" s="7" t="s">
        <v>50</v>
      </c>
      <c r="C53" s="42">
        <v>0.12650398525286022</v>
      </c>
      <c r="E53" s="24">
        <v>1.0111662748064782</v>
      </c>
      <c r="F53" s="24">
        <v>1.0102609294640981</v>
      </c>
      <c r="G53" s="24">
        <v>1.0101157401832244</v>
      </c>
      <c r="H53" s="24">
        <v>1.0099265025200606</v>
      </c>
      <c r="I53" s="24">
        <v>1.0093985391785525</v>
      </c>
      <c r="J53" s="24"/>
      <c r="K53" s="24"/>
      <c r="L53" s="24"/>
      <c r="M53" s="24"/>
      <c r="N53" s="24"/>
      <c r="P53" s="11">
        <v>1314.518210546142</v>
      </c>
      <c r="Q53" s="11">
        <v>1414.6855512497907</v>
      </c>
      <c r="R53" s="11">
        <v>1407.9054143139208</v>
      </c>
      <c r="S53" s="11">
        <v>1415.6471388750431</v>
      </c>
      <c r="T53" s="11">
        <v>1484.9376696144086</v>
      </c>
      <c r="U53" s="11"/>
      <c r="W53" s="11">
        <v>1300.0020306232232</v>
      </c>
      <c r="X53" s="11">
        <v>1400.3169973129843</v>
      </c>
      <c r="Y53" s="11">
        <v>1393.8060346020761</v>
      </c>
      <c r="Z53" s="11">
        <v>1401.7328343622942</v>
      </c>
      <c r="AA53" s="11">
        <v>1471.1113717509929</v>
      </c>
      <c r="AB53" s="11"/>
      <c r="AD53" s="25">
        <v>1.902419518807184</v>
      </c>
      <c r="AE53" s="25">
        <v>1.9100816337527278</v>
      </c>
      <c r="AF53" s="25">
        <v>1.9347927964115954</v>
      </c>
      <c r="AG53" s="25">
        <v>1.9518248953584474</v>
      </c>
      <c r="AH53" s="25">
        <v>1.9501846239362617</v>
      </c>
      <c r="AI53" s="25"/>
      <c r="AJ53" s="11">
        <v>5116.6265136850579</v>
      </c>
      <c r="AK53" s="11">
        <v>5590.9352696395481</v>
      </c>
      <c r="AL53" s="11">
        <v>5652.4250630679735</v>
      </c>
      <c r="AM53" s="11">
        <v>5750.5609785938832</v>
      </c>
      <c r="AN53" s="11">
        <v>6025.6580950686857</v>
      </c>
      <c r="AO53" s="11"/>
      <c r="AP53" s="11">
        <v>1088.8073459518052</v>
      </c>
      <c r="AQ53" s="11">
        <v>1153.988540823317</v>
      </c>
      <c r="AR53" s="11">
        <v>1177.7419941324738</v>
      </c>
      <c r="AS53" s="11">
        <v>1201.2626495603288</v>
      </c>
      <c r="AT53" s="11">
        <v>1254.036694993345</v>
      </c>
      <c r="AU53" s="11"/>
      <c r="AV53" s="24">
        <v>0.31875296509657741</v>
      </c>
      <c r="AW53" s="24">
        <v>0.32054045316162405</v>
      </c>
      <c r="AX53" s="24">
        <v>0.32161745999866104</v>
      </c>
      <c r="AY53" s="24">
        <v>0.32246927404089687</v>
      </c>
      <c r="AZ53" s="24">
        <v>0.32226472028481057</v>
      </c>
      <c r="BB53" s="24">
        <v>0.6502473737716028</v>
      </c>
      <c r="BC53" s="24">
        <v>0.64890750868874103</v>
      </c>
      <c r="BD53" s="24">
        <v>0.64808194416549503</v>
      </c>
      <c r="BE53" s="24">
        <v>0.64729798181769704</v>
      </c>
      <c r="BF53" s="24">
        <v>0.64631612382376691</v>
      </c>
      <c r="BH53" s="24">
        <v>3.0999661131819723E-2</v>
      </c>
      <c r="BI53" s="24">
        <v>3.0552038149634936E-2</v>
      </c>
      <c r="BJ53" s="24">
        <v>3.0300595835843876E-2</v>
      </c>
      <c r="BK53" s="24">
        <v>3.0232744141406063E-2</v>
      </c>
      <c r="BL53" s="24">
        <v>3.14191558914226E-2</v>
      </c>
      <c r="BN53" s="26"/>
      <c r="BO53" s="26"/>
      <c r="BP53" s="26"/>
      <c r="BQ53" s="26"/>
      <c r="BR53" s="26"/>
      <c r="BT53" s="26"/>
      <c r="BU53" s="26"/>
      <c r="BV53" s="26"/>
      <c r="BW53" s="26"/>
      <c r="BX53" s="26"/>
      <c r="BZ53" s="26">
        <v>0</v>
      </c>
      <c r="CA53" s="26">
        <v>8.7257947505309907E-2</v>
      </c>
      <c r="CB53" s="26">
        <v>0.1027046549531343</v>
      </c>
      <c r="CC53" s="26">
        <v>0.12351592327055227</v>
      </c>
      <c r="CD53" s="26">
        <v>0.18600913938656016</v>
      </c>
      <c r="CF53" s="27">
        <v>-4.4529632688961221E-2</v>
      </c>
      <c r="CG53" s="12">
        <v>-9979580</v>
      </c>
      <c r="CI53" s="13"/>
      <c r="CJ53" s="13"/>
      <c r="CK53" s="13">
        <v>0</v>
      </c>
      <c r="CL53" s="13">
        <v>0.16718137177385284</v>
      </c>
      <c r="CM53" s="13">
        <v>0.28595810371265684</v>
      </c>
      <c r="CN53" s="13">
        <v>0.29765976240154957</v>
      </c>
      <c r="CO53" s="13">
        <v>0.37917021950827667</v>
      </c>
      <c r="CQ53" s="27">
        <v>-0.19637603945481411</v>
      </c>
      <c r="CR53" s="12">
        <v>-48141283.596235082</v>
      </c>
      <c r="CS53" s="27">
        <v>0.71132090377101354</v>
      </c>
    </row>
    <row r="54" spans="1:97" x14ac:dyDescent="0.2">
      <c r="A54" s="7">
        <v>581</v>
      </c>
      <c r="B54" s="7" t="s">
        <v>51</v>
      </c>
      <c r="C54" s="42">
        <v>0.19134166185164858</v>
      </c>
      <c r="E54" s="24">
        <v>1.0325515360044388</v>
      </c>
      <c r="F54" s="24">
        <v>1.0285942471947622</v>
      </c>
      <c r="G54" s="24">
        <v>1.027936690705723</v>
      </c>
      <c r="H54" s="24">
        <v>1.0273511621423355</v>
      </c>
      <c r="I54" s="24">
        <v>1.0256674891198452</v>
      </c>
      <c r="J54" s="24"/>
      <c r="K54" s="24"/>
      <c r="L54" s="24"/>
      <c r="M54" s="24"/>
      <c r="N54" s="24"/>
      <c r="P54" s="11">
        <v>1314.518210546142</v>
      </c>
      <c r="Q54" s="11">
        <v>1473.7872607981096</v>
      </c>
      <c r="R54" s="11">
        <v>1493.9898444896626</v>
      </c>
      <c r="S54" s="11">
        <v>1514.708211976543</v>
      </c>
      <c r="T54" s="11">
        <v>1603.2681745615705</v>
      </c>
      <c r="U54" s="11"/>
      <c r="W54" s="11">
        <v>1273.0775798686052</v>
      </c>
      <c r="X54" s="11">
        <v>1432.8169390578469</v>
      </c>
      <c r="Y54" s="11">
        <v>1453.3870208134842</v>
      </c>
      <c r="Z54" s="11">
        <v>1474.3821468191284</v>
      </c>
      <c r="AA54" s="11">
        <v>1563.1461380699325</v>
      </c>
      <c r="AB54" s="11"/>
      <c r="AD54" s="25">
        <v>1.8883182802119878</v>
      </c>
      <c r="AE54" s="25">
        <v>1.9080008947878606</v>
      </c>
      <c r="AF54" s="25">
        <v>1.9199446766109962</v>
      </c>
      <c r="AG54" s="25">
        <v>1.9326325492878171</v>
      </c>
      <c r="AH54" s="25">
        <v>1.9284396357034259</v>
      </c>
      <c r="AI54" s="25"/>
      <c r="AJ54" s="11">
        <v>4466.7410396251271</v>
      </c>
      <c r="AK54" s="11">
        <v>5281.7260365355778</v>
      </c>
      <c r="AL54" s="11">
        <v>5363.8010883214592</v>
      </c>
      <c r="AM54" s="11">
        <v>5511.5703911399041</v>
      </c>
      <c r="AN54" s="11">
        <v>5812.143743121137</v>
      </c>
      <c r="AO54" s="11"/>
      <c r="AP54" s="11">
        <v>1126.2663705366951</v>
      </c>
      <c r="AQ54" s="11">
        <v>1179.7252942753396</v>
      </c>
      <c r="AR54" s="11">
        <v>1229.0139399995126</v>
      </c>
      <c r="AS54" s="11">
        <v>1253.0515358361774</v>
      </c>
      <c r="AT54" s="11">
        <v>1307.000730495763</v>
      </c>
      <c r="AU54" s="11"/>
      <c r="AV54" s="24">
        <v>0.33441815331790697</v>
      </c>
      <c r="AW54" s="24">
        <v>0.33487435687122513</v>
      </c>
      <c r="AX54" s="24">
        <v>0.33640189765173034</v>
      </c>
      <c r="AY54" s="24">
        <v>0.33664396800380625</v>
      </c>
      <c r="AZ54" s="24">
        <v>0.33799282625060889</v>
      </c>
      <c r="BB54" s="24">
        <v>0.61167425543032017</v>
      </c>
      <c r="BC54" s="24">
        <v>0.61193050480948474</v>
      </c>
      <c r="BD54" s="24">
        <v>0.61023780134144345</v>
      </c>
      <c r="BE54" s="24">
        <v>0.60989027327604151</v>
      </c>
      <c r="BF54" s="24">
        <v>0.60619658435059853</v>
      </c>
      <c r="BH54" s="24">
        <v>5.3907591251772788E-2</v>
      </c>
      <c r="BI54" s="24">
        <v>5.3195138319290132E-2</v>
      </c>
      <c r="BJ54" s="24">
        <v>5.3360301006826191E-2</v>
      </c>
      <c r="BK54" s="24">
        <v>5.3465758720152252E-2</v>
      </c>
      <c r="BL54" s="24">
        <v>5.5810589398792569E-2</v>
      </c>
      <c r="BN54" s="26"/>
      <c r="BO54" s="26"/>
      <c r="BP54" s="26"/>
      <c r="BQ54" s="26"/>
      <c r="BR54" s="26"/>
      <c r="BT54" s="26"/>
      <c r="BU54" s="26"/>
      <c r="BV54" s="26"/>
      <c r="BW54" s="26"/>
      <c r="BX54" s="26"/>
      <c r="BZ54" s="26">
        <v>0</v>
      </c>
      <c r="CA54" s="26">
        <v>0.13403164339096363</v>
      </c>
      <c r="CB54" s="26">
        <v>0.15998175262407788</v>
      </c>
      <c r="CC54" s="26">
        <v>0.18413945645139584</v>
      </c>
      <c r="CD54" s="26">
        <v>0.25974581168865729</v>
      </c>
      <c r="CF54" s="27">
        <v>-4.1177018776598497E-2</v>
      </c>
      <c r="CG54" s="12">
        <v>-8783687.5</v>
      </c>
      <c r="CI54" s="13"/>
      <c r="CJ54" s="13"/>
      <c r="CK54" s="13">
        <v>0</v>
      </c>
      <c r="CL54" s="13">
        <v>0.25572771486541623</v>
      </c>
      <c r="CM54" s="13">
        <v>0.38036657155900011</v>
      </c>
      <c r="CN54" s="13">
        <v>0.39325835306561907</v>
      </c>
      <c r="CO54" s="13">
        <v>0.51333001702613901</v>
      </c>
      <c r="CQ54" s="27">
        <v>-0.18489001375514943</v>
      </c>
      <c r="CR54" s="12">
        <v>-42577357.040568635</v>
      </c>
      <c r="CS54" s="27">
        <v>0.71565999995196106</v>
      </c>
    </row>
    <row r="55" spans="1:97" x14ac:dyDescent="0.2">
      <c r="A55" s="7">
        <v>582</v>
      </c>
      <c r="B55" s="7" t="s">
        <v>52</v>
      </c>
      <c r="C55" s="42">
        <v>0.36602794431039953</v>
      </c>
      <c r="E55" s="24">
        <v>0.65023260596260612</v>
      </c>
      <c r="F55" s="24">
        <v>0.69871996780277412</v>
      </c>
      <c r="G55" s="24">
        <v>0.70949867834297853</v>
      </c>
      <c r="H55" s="24">
        <v>0.71834288737764185</v>
      </c>
      <c r="I55" s="24">
        <v>0.73485269949528431</v>
      </c>
      <c r="J55" s="24"/>
      <c r="K55" s="24"/>
      <c r="L55" s="24"/>
      <c r="M55" s="24"/>
      <c r="N55" s="24"/>
      <c r="P55" s="11">
        <v>1314.518210546142</v>
      </c>
      <c r="Q55" s="11">
        <v>1650.7002729426283</v>
      </c>
      <c r="R55" s="11">
        <v>1725.6001640716472</v>
      </c>
      <c r="S55" s="11">
        <v>1801.4574717172109</v>
      </c>
      <c r="T55" s="11">
        <v>1960.681616700645</v>
      </c>
      <c r="U55" s="11"/>
      <c r="W55" s="11">
        <v>2021.6122638146167</v>
      </c>
      <c r="X55" s="11">
        <v>2362.4632885954211</v>
      </c>
      <c r="Y55" s="11">
        <v>2432.1400683955544</v>
      </c>
      <c r="Z55" s="11">
        <v>2507.7960725602093</v>
      </c>
      <c r="AA55" s="11">
        <v>2668.1287529423125</v>
      </c>
      <c r="AB55" s="11"/>
      <c r="AD55" s="25">
        <v>1.7261538461538461</v>
      </c>
      <c r="AE55" s="25">
        <v>1.7108300589390963</v>
      </c>
      <c r="AF55" s="25">
        <v>1.7182029624189008</v>
      </c>
      <c r="AG55" s="25">
        <v>1.7007874015748032</v>
      </c>
      <c r="AH55" s="25">
        <v>1.6919734459867231</v>
      </c>
      <c r="AI55" s="25"/>
      <c r="AJ55" s="11">
        <v>4455.4328694488631</v>
      </c>
      <c r="AK55" s="11">
        <v>5253.1155036871869</v>
      </c>
      <c r="AL55" s="11">
        <v>5392.0940133509557</v>
      </c>
      <c r="AM55" s="11">
        <v>5589.500860272622</v>
      </c>
      <c r="AN55" s="11">
        <v>5886.9915511002082</v>
      </c>
      <c r="AO55" s="11"/>
      <c r="AP55" s="11">
        <v>1082.6621176470587</v>
      </c>
      <c r="AQ55" s="11">
        <v>1121.5665882352941</v>
      </c>
      <c r="AR55" s="11">
        <v>1249.0282352941176</v>
      </c>
      <c r="AS55" s="11">
        <v>1232.2218165221361</v>
      </c>
      <c r="AT55" s="11">
        <v>1308.1252319109462</v>
      </c>
      <c r="AU55" s="11"/>
      <c r="AV55" s="24">
        <v>0.5041230769230769</v>
      </c>
      <c r="AW55" s="24">
        <v>0.50650785854616898</v>
      </c>
      <c r="AX55" s="24">
        <v>0.50752846125596773</v>
      </c>
      <c r="AY55" s="24">
        <v>0.50381586917019983</v>
      </c>
      <c r="AZ55" s="24">
        <v>0.50319855159927585</v>
      </c>
      <c r="BB55" s="24">
        <v>0.26153846153846155</v>
      </c>
      <c r="BC55" s="24">
        <v>0.26092829076620827</v>
      </c>
      <c r="BD55" s="24">
        <v>0.26012975884441181</v>
      </c>
      <c r="BE55" s="24">
        <v>0.26541490006056934</v>
      </c>
      <c r="BF55" s="24">
        <v>0.26022933011466504</v>
      </c>
      <c r="BH55" s="24">
        <v>0.23433846153846155</v>
      </c>
      <c r="BI55" s="24">
        <v>0.23256385068762278</v>
      </c>
      <c r="BJ55" s="24">
        <v>0.23234177989962052</v>
      </c>
      <c r="BK55" s="24">
        <v>0.23076923076923078</v>
      </c>
      <c r="BL55" s="24">
        <v>0.23657211828605915</v>
      </c>
      <c r="BN55" s="26"/>
      <c r="BO55" s="26"/>
      <c r="BP55" s="26"/>
      <c r="BQ55" s="26"/>
      <c r="BR55" s="26"/>
      <c r="BT55" s="26"/>
      <c r="BU55" s="26"/>
      <c r="BV55" s="26"/>
      <c r="BW55" s="26"/>
      <c r="BX55" s="26"/>
      <c r="BZ55" s="26">
        <v>0</v>
      </c>
      <c r="CA55" s="26">
        <v>0.24750812638705466</v>
      </c>
      <c r="CB55" s="26">
        <v>0.31375401429208094</v>
      </c>
      <c r="CC55" s="26">
        <v>0.37189743719950452</v>
      </c>
      <c r="CD55" s="26">
        <v>0.49081466324165279</v>
      </c>
      <c r="CF55" s="27">
        <v>-1.5948951964329744E-2</v>
      </c>
      <c r="CG55" s="12">
        <v>-474946.5</v>
      </c>
      <c r="CI55" s="13"/>
      <c r="CJ55" s="13"/>
      <c r="CK55" s="13">
        <v>0</v>
      </c>
      <c r="CL55" s="13">
        <v>0.38180627701735337</v>
      </c>
      <c r="CM55" s="13">
        <v>0.4379721226288027</v>
      </c>
      <c r="CN55" s="13">
        <v>0.46281814351408457</v>
      </c>
      <c r="CO55" s="13">
        <v>0.6290567563003473</v>
      </c>
      <c r="CQ55" s="27">
        <v>-0.12050324615506469</v>
      </c>
      <c r="CR55" s="12">
        <v>-3853783.3927390911</v>
      </c>
      <c r="CS55" s="27">
        <v>0.90908877898180607</v>
      </c>
    </row>
    <row r="56" spans="1:97" x14ac:dyDescent="0.2">
      <c r="A56" s="7">
        <v>583</v>
      </c>
      <c r="B56" s="7" t="s">
        <v>53</v>
      </c>
      <c r="C56" s="42">
        <v>0.22182194041657155</v>
      </c>
      <c r="E56" s="24">
        <v>0.9230878791998679</v>
      </c>
      <c r="F56" s="24">
        <v>0.93244836791283503</v>
      </c>
      <c r="G56" s="24">
        <v>0.9344133263100225</v>
      </c>
      <c r="H56" s="24">
        <v>0.93517942257032227</v>
      </c>
      <c r="I56" s="24">
        <v>0.93881239672518657</v>
      </c>
      <c r="J56" s="24"/>
      <c r="K56" s="24"/>
      <c r="L56" s="24"/>
      <c r="M56" s="24"/>
      <c r="N56" s="24"/>
      <c r="P56" s="11">
        <v>1314.518210546142</v>
      </c>
      <c r="Q56" s="11">
        <v>1513.4303188621354</v>
      </c>
      <c r="R56" s="11">
        <v>1564.4431005611539</v>
      </c>
      <c r="S56" s="11">
        <v>1580.5713751407702</v>
      </c>
      <c r="T56" s="11">
        <v>1688.1975480189353</v>
      </c>
      <c r="U56" s="11"/>
      <c r="W56" s="11">
        <v>1424.0444925845693</v>
      </c>
      <c r="X56" s="11">
        <v>1623.0714438910468</v>
      </c>
      <c r="Y56" s="11">
        <v>1674.251700517912</v>
      </c>
      <c r="Z56" s="11">
        <v>1690.1263404583913</v>
      </c>
      <c r="AA56" s="11">
        <v>1798.2267318878535</v>
      </c>
      <c r="AB56" s="11"/>
      <c r="AD56" s="25">
        <v>1.8757311899977673</v>
      </c>
      <c r="AE56" s="25">
        <v>1.872595832031773</v>
      </c>
      <c r="AF56" s="25">
        <v>1.867489748618292</v>
      </c>
      <c r="AG56" s="25">
        <v>1.8838200331942763</v>
      </c>
      <c r="AH56" s="25">
        <v>1.860428901939847</v>
      </c>
      <c r="AI56" s="25"/>
      <c r="AJ56" s="11">
        <v>4084.9842978013685</v>
      </c>
      <c r="AK56" s="11">
        <v>4783.1380928601693</v>
      </c>
      <c r="AL56" s="11">
        <v>4883.0358764574648</v>
      </c>
      <c r="AM56" s="11">
        <v>4937.3763057830311</v>
      </c>
      <c r="AN56" s="11">
        <v>5239.1677758095202</v>
      </c>
      <c r="AO56" s="11"/>
      <c r="AP56" s="11">
        <v>1029.3623288345977</v>
      </c>
      <c r="AQ56" s="11">
        <v>1047.044921682593</v>
      </c>
      <c r="AR56" s="11">
        <v>1113.3063737562802</v>
      </c>
      <c r="AS56" s="11">
        <v>1146.4820100502513</v>
      </c>
      <c r="AT56" s="11">
        <v>1154.5332143565338</v>
      </c>
      <c r="AU56" s="11"/>
      <c r="AV56" s="24">
        <v>0.47006028131279304</v>
      </c>
      <c r="AW56" s="24">
        <v>0.47065911017894596</v>
      </c>
      <c r="AX56" s="24">
        <v>0.47093956141914778</v>
      </c>
      <c r="AY56" s="24">
        <v>0.47633786390346744</v>
      </c>
      <c r="AZ56" s="24">
        <v>0.47374977754048764</v>
      </c>
      <c r="BB56" s="24">
        <v>0.45327081937932573</v>
      </c>
      <c r="BC56" s="24">
        <v>0.45298763889508681</v>
      </c>
      <c r="BD56" s="24">
        <v>0.45244250311998574</v>
      </c>
      <c r="BE56" s="24">
        <v>0.44632844390615889</v>
      </c>
      <c r="BF56" s="24">
        <v>0.44874532835024028</v>
      </c>
      <c r="BH56" s="24">
        <v>7.6668899307881219E-2</v>
      </c>
      <c r="BI56" s="24">
        <v>7.6353250925967245E-2</v>
      </c>
      <c r="BJ56" s="24">
        <v>7.6617935460866468E-2</v>
      </c>
      <c r="BK56" s="24">
        <v>7.7333692190373657E-2</v>
      </c>
      <c r="BL56" s="24">
        <v>7.750489410927211E-2</v>
      </c>
      <c r="BN56" s="26"/>
      <c r="BO56" s="26"/>
      <c r="BP56" s="26"/>
      <c r="BQ56" s="26"/>
      <c r="BR56" s="26"/>
      <c r="BT56" s="26"/>
      <c r="BU56" s="26"/>
      <c r="BV56" s="26"/>
      <c r="BW56" s="26"/>
      <c r="BX56" s="26"/>
      <c r="BZ56" s="26">
        <v>0</v>
      </c>
      <c r="CA56" s="26">
        <v>0.15011345792648245</v>
      </c>
      <c r="CB56" s="26">
        <v>0.18706679353614808</v>
      </c>
      <c r="CC56" s="26">
        <v>0.20208109121309281</v>
      </c>
      <c r="CD56" s="26">
        <v>0.27840097311921586</v>
      </c>
      <c r="CF56" s="27">
        <v>-3.4238689248385322E-2</v>
      </c>
      <c r="CG56" s="12">
        <v>-2472980.5</v>
      </c>
      <c r="CI56" s="13"/>
      <c r="CJ56" s="13"/>
      <c r="CK56" s="13">
        <v>0</v>
      </c>
      <c r="CL56" s="13">
        <v>0.20500353465125154</v>
      </c>
      <c r="CM56" s="13">
        <v>0.24917285503993525</v>
      </c>
      <c r="CN56" s="13">
        <v>0.25713428996745202</v>
      </c>
      <c r="CO56" s="13">
        <v>0.3582858667617701</v>
      </c>
      <c r="CQ56" s="27">
        <v>-0.15797236218079844</v>
      </c>
      <c r="CR56" s="12">
        <v>-12179846.239082612</v>
      </c>
      <c r="CS56" s="27">
        <v>0.79534281233254844</v>
      </c>
    </row>
    <row r="57" spans="1:97" x14ac:dyDescent="0.2">
      <c r="A57" s="7">
        <v>584</v>
      </c>
      <c r="B57" s="7" t="s">
        <v>54</v>
      </c>
      <c r="C57" s="42">
        <v>0.23340594257235381</v>
      </c>
      <c r="E57" s="24">
        <v>0.84834735419362883</v>
      </c>
      <c r="F57" s="24">
        <v>0.86679629916788947</v>
      </c>
      <c r="G57" s="24">
        <v>0.86927961628335793</v>
      </c>
      <c r="H57" s="24">
        <v>0.87183174866064506</v>
      </c>
      <c r="I57" s="24">
        <v>0.87946656710040794</v>
      </c>
      <c r="J57" s="24"/>
      <c r="K57" s="24"/>
      <c r="L57" s="24"/>
      <c r="M57" s="24"/>
      <c r="N57" s="24"/>
      <c r="P57" s="11">
        <v>1314.518210546142</v>
      </c>
      <c r="Q57" s="11">
        <v>1543.0117662033911</v>
      </c>
      <c r="R57" s="11">
        <v>1590.8492680987733</v>
      </c>
      <c r="S57" s="11">
        <v>1629.0461385161423</v>
      </c>
      <c r="T57" s="11">
        <v>1770.8063574001908</v>
      </c>
      <c r="U57" s="11"/>
      <c r="W57" s="11">
        <v>1549.5046976313351</v>
      </c>
      <c r="X57" s="11">
        <v>1780.1319268260115</v>
      </c>
      <c r="Y57" s="11">
        <v>1830.0777313754547</v>
      </c>
      <c r="Z57" s="11">
        <v>1868.5327083107156</v>
      </c>
      <c r="AA57" s="11">
        <v>2013.5004827284347</v>
      </c>
      <c r="AB57" s="11"/>
      <c r="AD57" s="25">
        <v>1.8262445625906234</v>
      </c>
      <c r="AE57" s="25">
        <v>1.8050132562063148</v>
      </c>
      <c r="AF57" s="25">
        <v>1.7830891184242132</v>
      </c>
      <c r="AG57" s="25">
        <v>1.7828805001202213</v>
      </c>
      <c r="AH57" s="25">
        <v>1.7798589151058137</v>
      </c>
      <c r="AI57" s="25"/>
      <c r="AJ57" s="11">
        <v>4289.8326536614577</v>
      </c>
      <c r="AK57" s="11">
        <v>4990.9565979251402</v>
      </c>
      <c r="AL57" s="11">
        <v>5082.0653120492898</v>
      </c>
      <c r="AM57" s="11">
        <v>5249.8134886558473</v>
      </c>
      <c r="AN57" s="11">
        <v>5600.2065926338273</v>
      </c>
      <c r="AO57" s="11"/>
      <c r="AP57" s="11">
        <v>1068.9625066952331</v>
      </c>
      <c r="AQ57" s="11">
        <v>1110.2265666845205</v>
      </c>
      <c r="AR57" s="11">
        <v>1152.6850562399572</v>
      </c>
      <c r="AS57" s="11">
        <v>1176.2891630901288</v>
      </c>
      <c r="AT57" s="11">
        <v>1211.7417218543046</v>
      </c>
      <c r="AU57" s="11"/>
      <c r="AV57" s="24">
        <v>0.47317544707588205</v>
      </c>
      <c r="AW57" s="24">
        <v>0.47433116413593635</v>
      </c>
      <c r="AX57" s="24">
        <v>0.47489791016094163</v>
      </c>
      <c r="AY57" s="24">
        <v>0.47487376773262802</v>
      </c>
      <c r="AZ57" s="24">
        <v>0.48066163950377039</v>
      </c>
      <c r="BB57" s="24">
        <v>0.45118414693088449</v>
      </c>
      <c r="BC57" s="24">
        <v>0.4499879489033502</v>
      </c>
      <c r="BD57" s="24">
        <v>0.44847465769877493</v>
      </c>
      <c r="BE57" s="24">
        <v>0.44818465977398414</v>
      </c>
      <c r="BF57" s="24">
        <v>0.44076866942349791</v>
      </c>
      <c r="BH57" s="24">
        <v>7.5640405993233448E-2</v>
      </c>
      <c r="BI57" s="24">
        <v>7.5680886960713428E-2</v>
      </c>
      <c r="BJ57" s="24">
        <v>7.6627432140283447E-2</v>
      </c>
      <c r="BK57" s="24">
        <v>7.694157249338783E-2</v>
      </c>
      <c r="BL57" s="24">
        <v>7.8569691072731693E-2</v>
      </c>
      <c r="BN57" s="26"/>
      <c r="BO57" s="26"/>
      <c r="BP57" s="26"/>
      <c r="BQ57" s="26"/>
      <c r="BR57" s="26"/>
      <c r="BT57" s="26"/>
      <c r="BU57" s="26"/>
      <c r="BV57" s="26"/>
      <c r="BW57" s="26"/>
      <c r="BX57" s="26"/>
      <c r="BZ57" s="26">
        <v>0</v>
      </c>
      <c r="CA57" s="26">
        <v>0.16326065505984255</v>
      </c>
      <c r="CB57" s="26">
        <v>0.18875529357578924</v>
      </c>
      <c r="CC57" s="26">
        <v>0.21598582122724119</v>
      </c>
      <c r="CD57" s="26">
        <v>0.30433184720023898</v>
      </c>
      <c r="CF57" s="27">
        <v>-3.4459919934571016E-2</v>
      </c>
      <c r="CG57" s="12">
        <v>-462453</v>
      </c>
      <c r="CI57" s="13"/>
      <c r="CJ57" s="13"/>
      <c r="CK57" s="13">
        <v>0</v>
      </c>
      <c r="CL57" s="13">
        <v>0.23648023797305795</v>
      </c>
      <c r="CM57" s="13">
        <v>0.26479936116088698</v>
      </c>
      <c r="CN57" s="13">
        <v>0.26639975192845444</v>
      </c>
      <c r="CO57" s="13">
        <v>0.39897972344413324</v>
      </c>
      <c r="CQ57" s="27">
        <v>-0.15687193221062248</v>
      </c>
      <c r="CR57" s="12">
        <v>-2260062.5442409161</v>
      </c>
      <c r="CS57" s="27">
        <v>0.75070546158927887</v>
      </c>
    </row>
    <row r="58" spans="1:97" x14ac:dyDescent="0.2">
      <c r="A58" s="7">
        <v>586</v>
      </c>
      <c r="B58" s="7" t="s">
        <v>55</v>
      </c>
      <c r="C58" s="42">
        <v>0.2503129328032756</v>
      </c>
      <c r="E58" s="24">
        <v>1.0018752624421243</v>
      </c>
      <c r="F58" s="24">
        <v>1.0015922650865203</v>
      </c>
      <c r="G58" s="24">
        <v>1.0015110259967455</v>
      </c>
      <c r="H58" s="24">
        <v>1.0014619366982602</v>
      </c>
      <c r="I58" s="24">
        <v>1.0014062631406573</v>
      </c>
      <c r="J58" s="24"/>
      <c r="K58" s="24"/>
      <c r="L58" s="24"/>
      <c r="M58" s="24"/>
      <c r="N58" s="24"/>
      <c r="P58" s="11">
        <v>1314.518210546142</v>
      </c>
      <c r="Q58" s="11">
        <v>1541.9094466017523</v>
      </c>
      <c r="R58" s="11">
        <v>1615.4008748371887</v>
      </c>
      <c r="S58" s="11">
        <v>1663.4117845113678</v>
      </c>
      <c r="T58" s="11">
        <v>1713.5861682604025</v>
      </c>
      <c r="U58" s="11"/>
      <c r="W58" s="11">
        <v>1312.057757910834</v>
      </c>
      <c r="X58" s="11">
        <v>1539.4582210242588</v>
      </c>
      <c r="Y58" s="11">
        <v>1612.9636448380331</v>
      </c>
      <c r="Z58" s="11">
        <v>1660.9835317311242</v>
      </c>
      <c r="AA58" s="11">
        <v>1711.1797991817759</v>
      </c>
      <c r="AB58" s="11"/>
      <c r="AD58" s="25">
        <v>1.9707132369986864</v>
      </c>
      <c r="AE58" s="25">
        <v>1.9717322652699685</v>
      </c>
      <c r="AF58" s="25">
        <v>1.9789392774788623</v>
      </c>
      <c r="AG58" s="25">
        <v>1.972294306212792</v>
      </c>
      <c r="AH58" s="25">
        <v>1.9881061299176579</v>
      </c>
      <c r="AI58" s="25"/>
      <c r="AJ58" s="11">
        <v>4280.6810041534609</v>
      </c>
      <c r="AK58" s="11">
        <v>5172.189510055292</v>
      </c>
      <c r="AL58" s="11">
        <v>5238.8938470631892</v>
      </c>
      <c r="AM58" s="11">
        <v>5412.5194037033443</v>
      </c>
      <c r="AN58" s="11">
        <v>5608.7256146226819</v>
      </c>
      <c r="AO58" s="11"/>
      <c r="AP58" s="11">
        <v>881.74819566960718</v>
      </c>
      <c r="AQ58" s="11">
        <v>887.79085805934244</v>
      </c>
      <c r="AR58" s="11">
        <v>1107.0622293504412</v>
      </c>
      <c r="AS58" s="11">
        <v>1118.2748686932994</v>
      </c>
      <c r="AT58" s="11">
        <v>1152.2776357827477</v>
      </c>
      <c r="AU58" s="11"/>
      <c r="AV58" s="24">
        <v>0.48976122401669114</v>
      </c>
      <c r="AW58" s="24">
        <v>0.49179696526226602</v>
      </c>
      <c r="AX58" s="24">
        <v>0.49269792467332824</v>
      </c>
      <c r="AY58" s="24">
        <v>0.4925202259197069</v>
      </c>
      <c r="AZ58" s="24">
        <v>0.49390057944495275</v>
      </c>
      <c r="BB58" s="24">
        <v>0.48180202457306237</v>
      </c>
      <c r="BC58" s="24">
        <v>0.48024339520911963</v>
      </c>
      <c r="BD58" s="24">
        <v>0.47924673328209072</v>
      </c>
      <c r="BE58" s="24">
        <v>0.47954510761715768</v>
      </c>
      <c r="BF58" s="24">
        <v>0.47727965843244891</v>
      </c>
      <c r="BH58" s="24">
        <v>2.8436751410246503E-2</v>
      </c>
      <c r="BI58" s="24">
        <v>2.7959639528614341E-2</v>
      </c>
      <c r="BJ58" s="24">
        <v>2.8055342044581093E-2</v>
      </c>
      <c r="BK58" s="24">
        <v>2.7934666463135398E-2</v>
      </c>
      <c r="BL58" s="24">
        <v>2.8819762122598354E-2</v>
      </c>
      <c r="BN58" s="26"/>
      <c r="BO58" s="26"/>
      <c r="BP58" s="26"/>
      <c r="BQ58" s="26"/>
      <c r="BR58" s="26"/>
      <c r="BT58" s="26"/>
      <c r="BU58" s="26"/>
      <c r="BV58" s="26"/>
      <c r="BW58" s="26"/>
      <c r="BX58" s="26"/>
      <c r="BZ58" s="26">
        <v>0</v>
      </c>
      <c r="CA58" s="26">
        <v>0.17739989214824603</v>
      </c>
      <c r="CB58" s="26">
        <v>0.24060121117410249</v>
      </c>
      <c r="CC58" s="26">
        <v>0.28218653609647193</v>
      </c>
      <c r="CD58" s="26">
        <v>0.33287383460743314</v>
      </c>
      <c r="CF58" s="27">
        <v>-3.2667854491478993E-2</v>
      </c>
      <c r="CG58" s="12">
        <v>-1499620.5</v>
      </c>
      <c r="CI58" s="13"/>
      <c r="CJ58" s="13"/>
      <c r="CK58" s="13">
        <v>0</v>
      </c>
      <c r="CL58" s="13">
        <v>0.32326375091418669</v>
      </c>
      <c r="CM58" s="13">
        <v>0.45126735269882201</v>
      </c>
      <c r="CN58" s="13">
        <v>0.47236803230824398</v>
      </c>
      <c r="CO58" s="13">
        <v>0.53030150837366485</v>
      </c>
      <c r="CQ58" s="27">
        <v>-0.13476303148898894</v>
      </c>
      <c r="CR58" s="12">
        <v>-6613715.8088241406</v>
      </c>
      <c r="CS58" s="27">
        <v>0.89958492717683336</v>
      </c>
    </row>
    <row r="59" spans="1:97" x14ac:dyDescent="0.2">
      <c r="A59" s="7">
        <v>604</v>
      </c>
      <c r="B59" s="7" t="s">
        <v>56</v>
      </c>
      <c r="C59" s="42">
        <v>0.2949396767202046</v>
      </c>
      <c r="E59" s="24">
        <v>1.0923076985489422</v>
      </c>
      <c r="F59" s="24">
        <v>1.0772554151468254</v>
      </c>
      <c r="G59" s="24">
        <v>1.0740803239893115</v>
      </c>
      <c r="H59" s="24">
        <v>1.0730132821303247</v>
      </c>
      <c r="I59" s="24">
        <v>1.0659556401958024</v>
      </c>
      <c r="J59" s="24"/>
      <c r="K59" s="24"/>
      <c r="L59" s="24"/>
      <c r="M59" s="24"/>
      <c r="N59" s="24"/>
      <c r="P59" s="11">
        <v>1314.5182105461422</v>
      </c>
      <c r="Q59" s="11">
        <v>1543.9987321271262</v>
      </c>
      <c r="R59" s="11">
        <v>1628.4278637614607</v>
      </c>
      <c r="S59" s="11">
        <v>1662.4930585125628</v>
      </c>
      <c r="T59" s="11">
        <v>1818.8707662780621</v>
      </c>
      <c r="U59" s="11"/>
      <c r="W59" s="11">
        <v>1203.4321577083012</v>
      </c>
      <c r="X59" s="11">
        <v>1433.2708013509364</v>
      </c>
      <c r="Y59" s="11">
        <v>1516.1136717533479</v>
      </c>
      <c r="Z59" s="11">
        <v>1549.3685737159792</v>
      </c>
      <c r="AA59" s="11">
        <v>1706.3287604950981</v>
      </c>
      <c r="AB59" s="11"/>
      <c r="AD59" s="25">
        <v>1.9376305580423754</v>
      </c>
      <c r="AE59" s="25">
        <v>1.9398451459201906</v>
      </c>
      <c r="AF59" s="25">
        <v>1.903378778897451</v>
      </c>
      <c r="AG59" s="25">
        <v>1.8858325939071281</v>
      </c>
      <c r="AH59" s="25">
        <v>1.8866647041507212</v>
      </c>
      <c r="AI59" s="25"/>
      <c r="AJ59" s="11">
        <v>2926.8020014800477</v>
      </c>
      <c r="AK59" s="11">
        <v>3529.4197999073572</v>
      </c>
      <c r="AL59" s="11">
        <v>3584.8645386097578</v>
      </c>
      <c r="AM59" s="11">
        <v>3672.0212435726162</v>
      </c>
      <c r="AN59" s="11">
        <v>4088.4922108850765</v>
      </c>
      <c r="AO59" s="11"/>
      <c r="AP59" s="11">
        <v>544.47772277227727</v>
      </c>
      <c r="AQ59" s="11">
        <v>546.52227722772273</v>
      </c>
      <c r="AR59" s="11">
        <v>731.96813725490199</v>
      </c>
      <c r="AS59" s="11">
        <v>730.09436274509801</v>
      </c>
      <c r="AT59" s="11">
        <v>725.18357487922708</v>
      </c>
      <c r="AU59" s="11"/>
      <c r="AV59" s="24">
        <v>0.65890778871978517</v>
      </c>
      <c r="AW59" s="24">
        <v>0.65842763549731986</v>
      </c>
      <c r="AX59" s="24">
        <v>0.65649081209247184</v>
      </c>
      <c r="AY59" s="24">
        <v>0.65690624075717241</v>
      </c>
      <c r="AZ59" s="24">
        <v>0.65381218722402124</v>
      </c>
      <c r="BB59" s="24">
        <v>0.2411220531184721</v>
      </c>
      <c r="BC59" s="24">
        <v>0.24061941631923764</v>
      </c>
      <c r="BD59" s="24">
        <v>0.24184943687018376</v>
      </c>
      <c r="BE59" s="24">
        <v>0.24134871339840283</v>
      </c>
      <c r="BF59" s="24">
        <v>0.24374448042390345</v>
      </c>
      <c r="BH59" s="24">
        <v>9.9970158161742761E-2</v>
      </c>
      <c r="BI59" s="24">
        <v>0.10095294818344253</v>
      </c>
      <c r="BJ59" s="24">
        <v>0.1016597510373444</v>
      </c>
      <c r="BK59" s="24">
        <v>0.10174504584442473</v>
      </c>
      <c r="BL59" s="24">
        <v>0.10244333235207537</v>
      </c>
      <c r="BN59" s="26"/>
      <c r="BO59" s="26"/>
      <c r="BP59" s="26"/>
      <c r="BQ59" s="26"/>
      <c r="BR59" s="26"/>
      <c r="BT59" s="26"/>
      <c r="BU59" s="26"/>
      <c r="BV59" s="26"/>
      <c r="BW59" s="26"/>
      <c r="BX59" s="26"/>
      <c r="BZ59" s="26">
        <v>0</v>
      </c>
      <c r="CA59" s="26">
        <v>0.17837273086571859</v>
      </c>
      <c r="CB59" s="26">
        <v>0.22525593914262565</v>
      </c>
      <c r="CC59" s="26">
        <v>0.24192720103083332</v>
      </c>
      <c r="CD59" s="26">
        <v>0.36577797419882452</v>
      </c>
      <c r="CF59" s="27">
        <v>-1.3960280330753442E-2</v>
      </c>
      <c r="CG59" s="12">
        <v>-164924</v>
      </c>
      <c r="CI59" s="13"/>
      <c r="CJ59" s="13"/>
      <c r="CK59" s="13">
        <v>0</v>
      </c>
      <c r="CL59" s="13">
        <v>0.2996499494223499</v>
      </c>
      <c r="CM59" s="13">
        <v>0.33157509450034617</v>
      </c>
      <c r="CN59" s="13">
        <v>0.34458286748655698</v>
      </c>
      <c r="CO59" s="13">
        <v>0.54802747164989629</v>
      </c>
      <c r="CQ59" s="27">
        <v>-9.6438431011887885E-2</v>
      </c>
      <c r="CR59" s="12">
        <v>-1182846.2262909154</v>
      </c>
      <c r="CS59" s="27">
        <v>1.3163119290991896</v>
      </c>
    </row>
    <row r="60" spans="1:97" x14ac:dyDescent="0.2">
      <c r="A60" s="7">
        <v>617</v>
      </c>
      <c r="B60" s="7" t="s">
        <v>57</v>
      </c>
      <c r="C60" s="42">
        <v>0.15734870730171124</v>
      </c>
      <c r="E60" s="24">
        <v>1.0190188477612458</v>
      </c>
      <c r="F60" s="24">
        <v>1.0166463110687225</v>
      </c>
      <c r="G60" s="24">
        <v>1.016390603572199</v>
      </c>
      <c r="H60" s="24">
        <v>1.0163433319858786</v>
      </c>
      <c r="I60" s="24">
        <v>1.0157064240476332</v>
      </c>
      <c r="J60" s="24"/>
      <c r="K60" s="24"/>
      <c r="L60" s="24"/>
      <c r="M60" s="24"/>
      <c r="N60" s="24"/>
      <c r="P60" s="11">
        <v>1314.518210546142</v>
      </c>
      <c r="Q60" s="11">
        <v>1500.5446125887202</v>
      </c>
      <c r="R60" s="11">
        <v>1539.4947026032344</v>
      </c>
      <c r="S60" s="11">
        <v>1545.8145996764072</v>
      </c>
      <c r="T60" s="11">
        <v>1628.106021675437</v>
      </c>
      <c r="U60" s="11"/>
      <c r="W60" s="11">
        <v>1289.9841974798596</v>
      </c>
      <c r="X60" s="11">
        <v>1475.9750724038063</v>
      </c>
      <c r="Y60" s="11">
        <v>1514.6683737458195</v>
      </c>
      <c r="Z60" s="11">
        <v>1520.9570929697263</v>
      </c>
      <c r="AA60" s="11">
        <v>1602.9297276543405</v>
      </c>
      <c r="AB60" s="11"/>
      <c r="AD60" s="25">
        <v>2.2438006952491309</v>
      </c>
      <c r="AE60" s="25">
        <v>2.2369273484497918</v>
      </c>
      <c r="AF60" s="25">
        <v>2.2132778163312516</v>
      </c>
      <c r="AG60" s="25">
        <v>2.2105019662271572</v>
      </c>
      <c r="AH60" s="25">
        <v>2.1835223327933351</v>
      </c>
      <c r="AI60" s="25"/>
      <c r="AJ60" s="11">
        <v>3885.2609708286095</v>
      </c>
      <c r="AK60" s="11">
        <v>4472.7671153512156</v>
      </c>
      <c r="AL60" s="11">
        <v>4531.2514024843231</v>
      </c>
      <c r="AM60" s="11">
        <v>4592.0645603790599</v>
      </c>
      <c r="AN60" s="11">
        <v>4788.3521159855964</v>
      </c>
      <c r="AO60" s="11"/>
      <c r="AP60" s="11">
        <v>695.23070927513641</v>
      </c>
      <c r="AQ60" s="11">
        <v>702.31098986749817</v>
      </c>
      <c r="AR60" s="11">
        <v>749.46843335931408</v>
      </c>
      <c r="AS60" s="11">
        <v>754.10366328916598</v>
      </c>
      <c r="AT60" s="11">
        <v>758.33798449612402</v>
      </c>
      <c r="AU60" s="11"/>
      <c r="AV60" s="24">
        <v>0.65747392815758976</v>
      </c>
      <c r="AW60" s="24">
        <v>0.65802869042110135</v>
      </c>
      <c r="AX60" s="24">
        <v>0.65787647467036781</v>
      </c>
      <c r="AY60" s="24">
        <v>0.65787647467036781</v>
      </c>
      <c r="AZ60" s="24">
        <v>0.65540384170330945</v>
      </c>
      <c r="BB60" s="24">
        <v>0.2973348783314021</v>
      </c>
      <c r="BC60" s="24">
        <v>0.2968533086534012</v>
      </c>
      <c r="BD60" s="24">
        <v>0.2967846402960907</v>
      </c>
      <c r="BE60" s="24">
        <v>0.2967846402960907</v>
      </c>
      <c r="BF60" s="24">
        <v>0.29854200416570237</v>
      </c>
      <c r="BH60" s="24">
        <v>4.5191193511008108E-2</v>
      </c>
      <c r="BI60" s="24">
        <v>4.5118000925497455E-2</v>
      </c>
      <c r="BJ60" s="24">
        <v>4.5338885033541519E-2</v>
      </c>
      <c r="BK60" s="24">
        <v>4.5338885033541519E-2</v>
      </c>
      <c r="BL60" s="24">
        <v>4.6054154130988199E-2</v>
      </c>
      <c r="BN60" s="26"/>
      <c r="BO60" s="26"/>
      <c r="BP60" s="26"/>
      <c r="BQ60" s="26"/>
      <c r="BR60" s="26"/>
      <c r="BT60" s="26"/>
      <c r="BU60" s="26"/>
      <c r="BV60" s="26"/>
      <c r="BW60" s="26"/>
      <c r="BX60" s="26"/>
      <c r="BZ60" s="26">
        <v>0</v>
      </c>
      <c r="CA60" s="26">
        <v>0.13986618041103438</v>
      </c>
      <c r="CB60" s="26">
        <v>0.15735789946226997</v>
      </c>
      <c r="CC60" s="26">
        <v>0.160651562973674</v>
      </c>
      <c r="CD60" s="26">
        <v>0.20696006808346201</v>
      </c>
      <c r="CF60" s="27">
        <v>-1.7258977537565716E-2</v>
      </c>
      <c r="CG60" s="12">
        <v>-271945</v>
      </c>
      <c r="CI60" s="13"/>
      <c r="CJ60" s="13"/>
      <c r="CK60" s="13">
        <v>0</v>
      </c>
      <c r="CL60" s="13">
        <v>0.19087108679969567</v>
      </c>
      <c r="CM60" s="13">
        <v>0.19832860473976588</v>
      </c>
      <c r="CN60" s="13">
        <v>0.20278007261129649</v>
      </c>
      <c r="CO60" s="13">
        <v>0.23803307964330656</v>
      </c>
      <c r="CQ60" s="27">
        <v>-0.12221251391751899</v>
      </c>
      <c r="CR60" s="12">
        <v>-2004622.6900937161</v>
      </c>
      <c r="CS60" s="27">
        <v>1.1453607552513754</v>
      </c>
    </row>
    <row r="61" spans="1:97" x14ac:dyDescent="0.2">
      <c r="A61" s="7">
        <v>642</v>
      </c>
      <c r="B61" s="7" t="s">
        <v>58</v>
      </c>
      <c r="C61" s="42">
        <v>0.384679052019262</v>
      </c>
      <c r="E61" s="24">
        <v>1.0159932621218219</v>
      </c>
      <c r="F61" s="24">
        <v>1.0128636818703032</v>
      </c>
      <c r="G61" s="24">
        <v>1.0125202627849075</v>
      </c>
      <c r="H61" s="24">
        <v>1.0123416442369937</v>
      </c>
      <c r="I61" s="24">
        <v>1.0106654443798573</v>
      </c>
      <c r="J61" s="24"/>
      <c r="K61" s="24"/>
      <c r="L61" s="24"/>
      <c r="M61" s="24"/>
      <c r="N61" s="24"/>
      <c r="P61" s="11">
        <v>1314.5182105461422</v>
      </c>
      <c r="Q61" s="11">
        <v>1626.2900285462697</v>
      </c>
      <c r="R61" s="11">
        <v>1670.5677687033319</v>
      </c>
      <c r="S61" s="11">
        <v>1701.9045555013686</v>
      </c>
      <c r="T61" s="11">
        <v>1968.3589274124686</v>
      </c>
      <c r="U61" s="11"/>
      <c r="W61" s="11">
        <v>1293.8257167187057</v>
      </c>
      <c r="X61" s="11">
        <v>1605.6356424422722</v>
      </c>
      <c r="Y61" s="11">
        <v>1649.9104562198922</v>
      </c>
      <c r="Z61" s="11">
        <v>1681.1563222651989</v>
      </c>
      <c r="AA61" s="11">
        <v>1947.5870460973863</v>
      </c>
      <c r="AB61" s="11"/>
      <c r="AD61" s="25">
        <v>2.0252946248922106</v>
      </c>
      <c r="AE61" s="25">
        <v>2.0168571428571429</v>
      </c>
      <c r="AF61" s="25">
        <v>2.0142694063926943</v>
      </c>
      <c r="AG61" s="25">
        <v>2.0002846569883292</v>
      </c>
      <c r="AH61" s="25">
        <v>1.9782976324689967</v>
      </c>
      <c r="AI61" s="25"/>
      <c r="AJ61" s="11">
        <v>3308.9218775975237</v>
      </c>
      <c r="AK61" s="11">
        <v>4153.1056006924809</v>
      </c>
      <c r="AL61" s="11">
        <v>4207.510989364936</v>
      </c>
      <c r="AM61" s="11">
        <v>4268.9244208813661</v>
      </c>
      <c r="AN61" s="11">
        <v>4900.4802430290829</v>
      </c>
      <c r="AO61" s="11"/>
      <c r="AP61" s="11">
        <v>703.18900343642622</v>
      </c>
      <c r="AQ61" s="11">
        <v>705.07674684994277</v>
      </c>
      <c r="AR61" s="11">
        <v>856.49713631156931</v>
      </c>
      <c r="AS61" s="11">
        <v>852.37951105937134</v>
      </c>
      <c r="AT61" s="11">
        <v>852.82229965156796</v>
      </c>
      <c r="AU61" s="11"/>
      <c r="AV61" s="24">
        <v>0.65219890773210698</v>
      </c>
      <c r="AW61" s="24">
        <v>0.65085714285714291</v>
      </c>
      <c r="AX61" s="24">
        <v>0.65068493150684936</v>
      </c>
      <c r="AY61" s="24">
        <v>0.65584970111016228</v>
      </c>
      <c r="AZ61" s="24">
        <v>0.65670800450958289</v>
      </c>
      <c r="BB61" s="24">
        <v>0.25093417648749639</v>
      </c>
      <c r="BC61" s="24">
        <v>0.24942857142857142</v>
      </c>
      <c r="BD61" s="24">
        <v>0.24914383561643835</v>
      </c>
      <c r="BE61" s="24">
        <v>0.24452035297466554</v>
      </c>
      <c r="BF61" s="24">
        <v>0.24267192784667418</v>
      </c>
      <c r="BH61" s="24">
        <v>9.6866915780396662E-2</v>
      </c>
      <c r="BI61" s="24">
        <v>9.9714285714285714E-2</v>
      </c>
      <c r="BJ61" s="24">
        <v>0.10017123287671233</v>
      </c>
      <c r="BK61" s="24">
        <v>9.9629945915172213E-2</v>
      </c>
      <c r="BL61" s="24">
        <v>0.10062006764374296</v>
      </c>
      <c r="BN61" s="26"/>
      <c r="BO61" s="26"/>
      <c r="BP61" s="26"/>
      <c r="BQ61" s="26"/>
      <c r="BR61" s="26"/>
      <c r="BT61" s="26"/>
      <c r="BU61" s="26"/>
      <c r="BV61" s="26"/>
      <c r="BW61" s="26"/>
      <c r="BX61" s="26"/>
      <c r="BZ61" s="26">
        <v>0</v>
      </c>
      <c r="CA61" s="26">
        <v>0.23945834343167305</v>
      </c>
      <c r="CB61" s="26">
        <v>0.27302375056084882</v>
      </c>
      <c r="CC61" s="26">
        <v>0.29120710911371805</v>
      </c>
      <c r="CD61" s="26">
        <v>0.49166153519732214</v>
      </c>
      <c r="CF61" s="27">
        <v>-1.4559475682707995E-2</v>
      </c>
      <c r="CG61" s="12">
        <v>-205446</v>
      </c>
      <c r="CI61" s="13"/>
      <c r="CJ61" s="13"/>
      <c r="CK61" s="13">
        <v>0</v>
      </c>
      <c r="CL61" s="13">
        <v>0.29085582453267755</v>
      </c>
      <c r="CM61" s="13">
        <v>0.32437596127825596</v>
      </c>
      <c r="CN61" s="13">
        <v>0.33188292358758464</v>
      </c>
      <c r="CO61" s="13">
        <v>0.59035673057490001</v>
      </c>
      <c r="CQ61" s="27">
        <v>-0.1028536457572567</v>
      </c>
      <c r="CR61" s="12">
        <v>-1502880.8881906732</v>
      </c>
      <c r="CS61" s="27">
        <v>1.1521778964789215</v>
      </c>
    </row>
    <row r="62" spans="1:97" x14ac:dyDescent="0.2">
      <c r="A62" s="7">
        <v>643</v>
      </c>
      <c r="B62" s="7" t="s">
        <v>59</v>
      </c>
      <c r="C62" s="42">
        <v>0.30793462584798448</v>
      </c>
      <c r="E62" s="24">
        <v>0.91029346246784826</v>
      </c>
      <c r="F62" s="24">
        <v>0.92394646625514321</v>
      </c>
      <c r="G62" s="24">
        <v>0.92574361954543249</v>
      </c>
      <c r="H62" s="24">
        <v>0.92783495589583775</v>
      </c>
      <c r="I62" s="24">
        <v>0.93582569577844732</v>
      </c>
      <c r="J62" s="24"/>
      <c r="K62" s="24"/>
      <c r="L62" s="24"/>
      <c r="M62" s="24"/>
      <c r="N62" s="24"/>
      <c r="P62" s="11">
        <v>1314.518210546142</v>
      </c>
      <c r="Q62" s="11">
        <v>1548.5052451405697</v>
      </c>
      <c r="R62" s="11">
        <v>1573.975764204115</v>
      </c>
      <c r="S62" s="11">
        <v>1611.4294084113469</v>
      </c>
      <c r="T62" s="11">
        <v>1807.6056362916138</v>
      </c>
      <c r="U62" s="11"/>
      <c r="W62" s="11">
        <v>1444.0598166907862</v>
      </c>
      <c r="X62" s="11">
        <v>1675.9685779381052</v>
      </c>
      <c r="Y62" s="11">
        <v>1700.2285848613069</v>
      </c>
      <c r="Z62" s="11">
        <v>1736.7629858863088</v>
      </c>
      <c r="AA62" s="11">
        <v>1931.5623031573141</v>
      </c>
      <c r="AB62" s="11"/>
      <c r="AD62" s="25">
        <v>2.2820343461030381</v>
      </c>
      <c r="AE62" s="25">
        <v>2.3025136612021857</v>
      </c>
      <c r="AF62" s="25">
        <v>2.3159843205574915</v>
      </c>
      <c r="AG62" s="25">
        <v>2.3023855577047065</v>
      </c>
      <c r="AH62" s="25">
        <v>2.318989509740955</v>
      </c>
      <c r="AI62" s="25"/>
      <c r="AJ62" s="11">
        <v>3985.0547187362686</v>
      </c>
      <c r="AK62" s="11">
        <v>4717.4619709985227</v>
      </c>
      <c r="AL62" s="11">
        <v>4790.2687795391948</v>
      </c>
      <c r="AM62" s="11">
        <v>4889.9132371091573</v>
      </c>
      <c r="AN62" s="11">
        <v>5479.7635074089258</v>
      </c>
      <c r="AO62" s="11"/>
      <c r="AP62" s="11">
        <v>838.05393743257832</v>
      </c>
      <c r="AQ62" s="11">
        <v>847.87284482758616</v>
      </c>
      <c r="AR62" s="11">
        <v>976.95797413793105</v>
      </c>
      <c r="AS62" s="11">
        <v>984.97737068965512</v>
      </c>
      <c r="AT62" s="11">
        <v>1015.9396551724138</v>
      </c>
      <c r="AU62" s="11"/>
      <c r="AV62" s="24">
        <v>0.69484808454425362</v>
      </c>
      <c r="AW62" s="24">
        <v>0.69704918032786889</v>
      </c>
      <c r="AX62" s="24">
        <v>0.6975174216027874</v>
      </c>
      <c r="AY62" s="24">
        <v>0.70126799914033955</v>
      </c>
      <c r="AZ62" s="24">
        <v>0.69942196531791911</v>
      </c>
      <c r="BB62" s="24">
        <v>0.20409511228533686</v>
      </c>
      <c r="BC62" s="24">
        <v>0.20284153005464481</v>
      </c>
      <c r="BD62" s="24">
        <v>0.20209059233449478</v>
      </c>
      <c r="BE62" s="24">
        <v>0.19944122071781648</v>
      </c>
      <c r="BF62" s="24">
        <v>0.19867266110040677</v>
      </c>
      <c r="BH62" s="24">
        <v>0.10105680317040951</v>
      </c>
      <c r="BI62" s="24">
        <v>0.10010928961748634</v>
      </c>
      <c r="BJ62" s="24">
        <v>0.10039198606271776</v>
      </c>
      <c r="BK62" s="24">
        <v>9.9290780141843976E-2</v>
      </c>
      <c r="BL62" s="24">
        <v>0.10190537358167416</v>
      </c>
      <c r="BN62" s="26"/>
      <c r="BO62" s="26"/>
      <c r="BP62" s="26"/>
      <c r="BQ62" s="26"/>
      <c r="BR62" s="26"/>
      <c r="BT62" s="26"/>
      <c r="BU62" s="26"/>
      <c r="BV62" s="26"/>
      <c r="BW62" s="26"/>
      <c r="BX62" s="26"/>
      <c r="BZ62" s="26">
        <v>0</v>
      </c>
      <c r="CA62" s="26">
        <v>0.19720929887843308</v>
      </c>
      <c r="CB62" s="26">
        <v>0.22856919523994423</v>
      </c>
      <c r="CC62" s="26">
        <v>0.26702877109522327</v>
      </c>
      <c r="CD62" s="26">
        <v>0.43706504175850114</v>
      </c>
      <c r="CF62" s="27">
        <v>-1.0577968448241567E-2</v>
      </c>
      <c r="CG62" s="12">
        <v>-220762</v>
      </c>
      <c r="CI62" s="13"/>
      <c r="CJ62" s="13"/>
      <c r="CK62" s="13">
        <v>0</v>
      </c>
      <c r="CL62" s="13">
        <v>0.38731476835411138</v>
      </c>
      <c r="CM62" s="13">
        <v>0.42296495538934997</v>
      </c>
      <c r="CN62" s="13">
        <v>0.44918305333680775</v>
      </c>
      <c r="CO62" s="13">
        <v>0.82923004365232345</v>
      </c>
      <c r="CQ62" s="27">
        <v>-9.2816379211470568E-2</v>
      </c>
      <c r="CR62" s="12">
        <v>-2069669.4837030598</v>
      </c>
      <c r="CS62" s="27">
        <v>1.3217589239393128</v>
      </c>
    </row>
    <row r="63" spans="1:97" x14ac:dyDescent="0.2">
      <c r="A63" s="7">
        <v>662</v>
      </c>
      <c r="B63" s="7" t="s">
        <v>60</v>
      </c>
      <c r="C63" s="42">
        <v>0.1500410142310642</v>
      </c>
      <c r="E63" s="24">
        <v>0.91604565726496301</v>
      </c>
      <c r="F63" s="24">
        <v>0.92359882695391804</v>
      </c>
      <c r="G63" s="24">
        <v>0.92470872506925805</v>
      </c>
      <c r="H63" s="24">
        <v>0.92581525262090925</v>
      </c>
      <c r="I63" s="24">
        <v>0.92866146514172054</v>
      </c>
      <c r="J63" s="24"/>
      <c r="K63" s="24"/>
      <c r="L63" s="24"/>
      <c r="M63" s="24"/>
      <c r="N63" s="24"/>
      <c r="P63" s="11">
        <v>1314.5182105461422</v>
      </c>
      <c r="Q63" s="11">
        <v>1455.1441402667072</v>
      </c>
      <c r="R63" s="11">
        <v>1486.979911948403</v>
      </c>
      <c r="S63" s="11">
        <v>1511.5869779938987</v>
      </c>
      <c r="T63" s="11">
        <v>1592.3366102440286</v>
      </c>
      <c r="U63" s="11"/>
      <c r="W63" s="11">
        <v>1434.992022636621</v>
      </c>
      <c r="X63" s="11">
        <v>1575.5153620818858</v>
      </c>
      <c r="Y63" s="11">
        <v>1608.0522132383171</v>
      </c>
      <c r="Z63" s="11">
        <v>1632.7090893293412</v>
      </c>
      <c r="AA63" s="11">
        <v>1714.6577843638922</v>
      </c>
      <c r="AB63" s="11"/>
      <c r="AD63" s="25">
        <v>2.1544619904517077</v>
      </c>
      <c r="AE63" s="25">
        <v>2.1504541459126867</v>
      </c>
      <c r="AF63" s="25">
        <v>2.1365932215796795</v>
      </c>
      <c r="AG63" s="25">
        <v>2.1310349864874736</v>
      </c>
      <c r="AH63" s="25">
        <v>2.1172590692561379</v>
      </c>
      <c r="AI63" s="25"/>
      <c r="AJ63" s="11">
        <v>4124.140428090006</v>
      </c>
      <c r="AK63" s="11">
        <v>4586.9214546593003</v>
      </c>
      <c r="AL63" s="11">
        <v>4641.4609605127771</v>
      </c>
      <c r="AM63" s="11">
        <v>4727.9373524060093</v>
      </c>
      <c r="AN63" s="11">
        <v>4916.6786467132679</v>
      </c>
      <c r="AO63" s="11"/>
      <c r="AP63" s="11">
        <v>988.04739990796156</v>
      </c>
      <c r="AQ63" s="11">
        <v>1000.8955565735229</v>
      </c>
      <c r="AR63" s="11">
        <v>1050.2187356848374</v>
      </c>
      <c r="AS63" s="11">
        <v>1050.4006825938566</v>
      </c>
      <c r="AT63" s="11">
        <v>1080.5368541905855</v>
      </c>
      <c r="AU63" s="11"/>
      <c r="AV63" s="24">
        <v>0.62034520749173705</v>
      </c>
      <c r="AW63" s="24">
        <v>0.62042191620275422</v>
      </c>
      <c r="AX63" s="24">
        <v>0.62074518702876802</v>
      </c>
      <c r="AY63" s="24">
        <v>0.61953107881089764</v>
      </c>
      <c r="AZ63" s="24">
        <v>0.61949432026383289</v>
      </c>
      <c r="BB63" s="24">
        <v>0.31920675725302977</v>
      </c>
      <c r="BC63" s="24">
        <v>0.31980662174040436</v>
      </c>
      <c r="BD63" s="24">
        <v>0.31959593001976427</v>
      </c>
      <c r="BE63" s="24">
        <v>0.32101380468921187</v>
      </c>
      <c r="BF63" s="24">
        <v>0.31916452913155002</v>
      </c>
      <c r="BH63" s="24">
        <v>6.04480352552332E-2</v>
      </c>
      <c r="BI63" s="24">
        <v>5.9771462056841487E-2</v>
      </c>
      <c r="BJ63" s="24">
        <v>5.9658882951467679E-2</v>
      </c>
      <c r="BK63" s="24">
        <v>5.9455116499890437E-2</v>
      </c>
      <c r="BL63" s="24">
        <v>6.1341150604617076E-2</v>
      </c>
      <c r="BN63" s="26"/>
      <c r="BO63" s="26"/>
      <c r="BP63" s="26"/>
      <c r="BQ63" s="26"/>
      <c r="BR63" s="26"/>
      <c r="BT63" s="26"/>
      <c r="BU63" s="26"/>
      <c r="BV63" s="26"/>
      <c r="BW63" s="26"/>
      <c r="BX63" s="26"/>
      <c r="BZ63" s="26">
        <v>0</v>
      </c>
      <c r="CA63" s="26">
        <v>0.10792252426821447</v>
      </c>
      <c r="CB63" s="26">
        <v>0.12560587178214777</v>
      </c>
      <c r="CC63" s="26">
        <v>0.14376236725874136</v>
      </c>
      <c r="CD63" s="26">
        <v>0.19305188975374499</v>
      </c>
      <c r="CF63" s="27">
        <v>-2.3244001053244874E-2</v>
      </c>
      <c r="CG63" s="12">
        <v>-1088651.5</v>
      </c>
      <c r="CI63" s="13"/>
      <c r="CJ63" s="13"/>
      <c r="CK63" s="13">
        <v>0</v>
      </c>
      <c r="CL63" s="13">
        <v>0.13420438266037027</v>
      </c>
      <c r="CM63" s="13">
        <v>0.15456817682238166</v>
      </c>
      <c r="CN63" s="13">
        <v>0.15693270622835009</v>
      </c>
      <c r="CO63" s="13">
        <v>0.19241504900363071</v>
      </c>
      <c r="CQ63" s="27">
        <v>-0.13741997937080824</v>
      </c>
      <c r="CR63" s="12">
        <v>-6743839.5259803478</v>
      </c>
      <c r="CS63" s="27">
        <v>1.0220580080841442</v>
      </c>
    </row>
    <row r="64" spans="1:97" x14ac:dyDescent="0.2">
      <c r="A64" s="7">
        <v>665</v>
      </c>
      <c r="B64" s="7" t="s">
        <v>61</v>
      </c>
      <c r="C64" s="42">
        <v>0.27969357947068474</v>
      </c>
      <c r="E64" s="24">
        <v>0.99421474504682372</v>
      </c>
      <c r="F64" s="24">
        <v>0.99514070145056976</v>
      </c>
      <c r="G64" s="24">
        <v>0.99528085368653285</v>
      </c>
      <c r="H64" s="24">
        <v>0.99534918627815416</v>
      </c>
      <c r="I64" s="24">
        <v>0.99576836989564332</v>
      </c>
      <c r="J64" s="24"/>
      <c r="K64" s="24"/>
      <c r="L64" s="24"/>
      <c r="M64" s="24"/>
      <c r="N64" s="24"/>
      <c r="P64" s="11">
        <v>1314.518210546142</v>
      </c>
      <c r="Q64" s="11">
        <v>1561.2696725785565</v>
      </c>
      <c r="R64" s="11">
        <v>1607.3680713848821</v>
      </c>
      <c r="S64" s="11">
        <v>1627.8272292825975</v>
      </c>
      <c r="T64" s="11">
        <v>1767.0027683821741</v>
      </c>
      <c r="U64" s="11"/>
      <c r="W64" s="11">
        <v>1322.1672853828306</v>
      </c>
      <c r="X64" s="11">
        <v>1568.893393972096</v>
      </c>
      <c r="Y64" s="11">
        <v>1614.9894428604455</v>
      </c>
      <c r="Z64" s="11">
        <v>1635.4333250318193</v>
      </c>
      <c r="AA64" s="11">
        <v>1774.5118461307989</v>
      </c>
      <c r="AB64" s="11"/>
      <c r="AD64" s="25">
        <v>2.1382503720853316</v>
      </c>
      <c r="AE64" s="25">
        <v>2.1302134646962232</v>
      </c>
      <c r="AF64" s="25">
        <v>2.1242429202815516</v>
      </c>
      <c r="AG64" s="25">
        <v>2.1122482131254059</v>
      </c>
      <c r="AH64" s="25">
        <v>2.1353761348897535</v>
      </c>
      <c r="AI64" s="25"/>
      <c r="AJ64" s="11">
        <v>3670.6265238583624</v>
      </c>
      <c r="AK64" s="11">
        <v>4417.6403667912737</v>
      </c>
      <c r="AL64" s="11">
        <v>4503.8344784980827</v>
      </c>
      <c r="AM64" s="11">
        <v>4577.56541777236</v>
      </c>
      <c r="AN64" s="11">
        <v>5017.7120733999718</v>
      </c>
      <c r="AO64" s="11"/>
      <c r="AP64" s="11">
        <v>802.2</v>
      </c>
      <c r="AQ64" s="11">
        <v>802.3763440860215</v>
      </c>
      <c r="AR64" s="11">
        <v>933.06112054329367</v>
      </c>
      <c r="AS64" s="11">
        <v>921.83867403314912</v>
      </c>
      <c r="AT64" s="11">
        <v>968.73460246360582</v>
      </c>
      <c r="AU64" s="11"/>
      <c r="AV64" s="24">
        <v>0.63833305771456916</v>
      </c>
      <c r="AW64" s="24">
        <v>0.63776683087027919</v>
      </c>
      <c r="AX64" s="24">
        <v>0.63840235717793414</v>
      </c>
      <c r="AY64" s="24">
        <v>0.63401559454191037</v>
      </c>
      <c r="AZ64" s="24">
        <v>0.63764591439688711</v>
      </c>
      <c r="BB64" s="24">
        <v>0.28857284603935834</v>
      </c>
      <c r="BC64" s="24">
        <v>0.29014778325123153</v>
      </c>
      <c r="BD64" s="24">
        <v>0.28924537567523328</v>
      </c>
      <c r="BE64" s="24">
        <v>0.29402209226770631</v>
      </c>
      <c r="BF64" s="24">
        <v>0.2895590142671855</v>
      </c>
      <c r="BH64" s="24">
        <v>7.3094096246072437E-2</v>
      </c>
      <c r="BI64" s="24">
        <v>7.2085385878489325E-2</v>
      </c>
      <c r="BJ64" s="24">
        <v>7.2352267146832544E-2</v>
      </c>
      <c r="BK64" s="24">
        <v>7.1962313190383362E-2</v>
      </c>
      <c r="BL64" s="24">
        <v>7.2795071335927372E-2</v>
      </c>
      <c r="BN64" s="26"/>
      <c r="BO64" s="26"/>
      <c r="BP64" s="26"/>
      <c r="BQ64" s="26"/>
      <c r="BR64" s="26"/>
      <c r="BT64" s="26"/>
      <c r="BU64" s="26"/>
      <c r="BV64" s="26"/>
      <c r="BW64" s="26"/>
      <c r="BX64" s="26"/>
      <c r="BZ64" s="26">
        <v>0</v>
      </c>
      <c r="CA64" s="26">
        <v>0.19166232728330512</v>
      </c>
      <c r="CB64" s="26">
        <v>0.22722589387478687</v>
      </c>
      <c r="CC64" s="26">
        <v>0.2453365641468348</v>
      </c>
      <c r="CD64" s="26">
        <v>0.36927553252987444</v>
      </c>
      <c r="CF64" s="27">
        <v>-1.853646756348637E-2</v>
      </c>
      <c r="CG64" s="12">
        <v>-439952</v>
      </c>
      <c r="CI64" s="13"/>
      <c r="CJ64" s="13"/>
      <c r="CK64" s="13">
        <v>0</v>
      </c>
      <c r="CL64" s="13">
        <v>0.27020433044492531</v>
      </c>
      <c r="CM64" s="13">
        <v>0.31323931639231972</v>
      </c>
      <c r="CN64" s="13">
        <v>0.31878121558100903</v>
      </c>
      <c r="CO64" s="13">
        <v>0.47360343104047686</v>
      </c>
      <c r="CQ64" s="27">
        <v>-0.10909505448154623</v>
      </c>
      <c r="CR64" s="12">
        <v>-2719000.8994629243</v>
      </c>
      <c r="CS64" s="27">
        <v>1.1604342531509944</v>
      </c>
    </row>
    <row r="65" spans="1:97" x14ac:dyDescent="0.2">
      <c r="A65" s="7">
        <v>680</v>
      </c>
      <c r="B65" s="7" t="s">
        <v>62</v>
      </c>
      <c r="C65" s="42">
        <v>0.16484108600433345</v>
      </c>
      <c r="E65" s="24">
        <v>0.98458288973104913</v>
      </c>
      <c r="F65" s="24">
        <v>0.9859005444047152</v>
      </c>
      <c r="G65" s="24">
        <v>0.98621239694481155</v>
      </c>
      <c r="H65" s="24">
        <v>0.98656692632000209</v>
      </c>
      <c r="I65" s="24">
        <v>0.98749403971529803</v>
      </c>
      <c r="J65" s="24"/>
      <c r="K65" s="24"/>
      <c r="L65" s="24"/>
      <c r="M65" s="24"/>
      <c r="N65" s="24"/>
      <c r="P65" s="11">
        <v>1314.518210546142</v>
      </c>
      <c r="Q65" s="11">
        <v>1421.3354789896732</v>
      </c>
      <c r="R65" s="11">
        <v>1439.8854142939042</v>
      </c>
      <c r="S65" s="11">
        <v>1466.1926272829608</v>
      </c>
      <c r="T65" s="11">
        <v>1564.8518059611956</v>
      </c>
      <c r="U65" s="11"/>
      <c r="W65" s="11">
        <v>1335.1016194331985</v>
      </c>
      <c r="X65" s="11">
        <v>1441.6621301775149</v>
      </c>
      <c r="Y65" s="11">
        <v>1460.0155288602402</v>
      </c>
      <c r="Z65" s="11">
        <v>1486.1562740117517</v>
      </c>
      <c r="AA65" s="11">
        <v>1584.6696213096682</v>
      </c>
      <c r="AB65" s="11"/>
      <c r="AD65" s="25">
        <v>2.0194917748634595</v>
      </c>
      <c r="AE65" s="25">
        <v>2.0367083041545202</v>
      </c>
      <c r="AF65" s="25">
        <v>2.0512149957767525</v>
      </c>
      <c r="AG65" s="25">
        <v>2.0584222437762691</v>
      </c>
      <c r="AH65" s="25">
        <v>2.0453327805593648</v>
      </c>
      <c r="AI65" s="25"/>
      <c r="AJ65" s="11">
        <v>5033.1001364571293</v>
      </c>
      <c r="AK65" s="11">
        <v>5567.1740949161112</v>
      </c>
      <c r="AL65" s="11">
        <v>5629.890606315902</v>
      </c>
      <c r="AM65" s="11">
        <v>5789.1653338623337</v>
      </c>
      <c r="AN65" s="11">
        <v>6145.8491954781639</v>
      </c>
      <c r="AO65" s="11"/>
      <c r="AP65" s="11">
        <v>1060.7167282679229</v>
      </c>
      <c r="AQ65" s="11">
        <v>1106.7075535322879</v>
      </c>
      <c r="AR65" s="11">
        <v>1173.1237988198932</v>
      </c>
      <c r="AS65" s="11">
        <v>1200.2063062056639</v>
      </c>
      <c r="AT65" s="11">
        <v>1253.6622544007516</v>
      </c>
      <c r="AU65" s="11"/>
      <c r="AV65" s="24">
        <v>0.38609085260162868</v>
      </c>
      <c r="AW65" s="24">
        <v>0.38641434457599794</v>
      </c>
      <c r="AX65" s="24">
        <v>0.38779156649990254</v>
      </c>
      <c r="AY65" s="24">
        <v>0.38705140640155189</v>
      </c>
      <c r="AZ65" s="24">
        <v>0.38573524252957875</v>
      </c>
      <c r="BB65" s="24">
        <v>0.57956961114563232</v>
      </c>
      <c r="BC65" s="24">
        <v>0.57954823054248161</v>
      </c>
      <c r="BD65" s="24">
        <v>0.57809758950035739</v>
      </c>
      <c r="BE65" s="24">
        <v>0.57882314904623344</v>
      </c>
      <c r="BF65" s="24">
        <v>0.57701629620180506</v>
      </c>
      <c r="BH65" s="24">
        <v>3.4339536252738986E-2</v>
      </c>
      <c r="BI65" s="24">
        <v>3.4037424881520444E-2</v>
      </c>
      <c r="BJ65" s="24">
        <v>3.4110843999740105E-2</v>
      </c>
      <c r="BK65" s="24">
        <v>3.4125444552214682E-2</v>
      </c>
      <c r="BL65" s="24">
        <v>3.7248461268616258E-2</v>
      </c>
      <c r="BN65" s="26"/>
      <c r="BO65" s="26"/>
      <c r="BP65" s="26"/>
      <c r="BQ65" s="26"/>
      <c r="BR65" s="26"/>
      <c r="BT65" s="26"/>
      <c r="BU65" s="26"/>
      <c r="BV65" s="26"/>
      <c r="BW65" s="26"/>
      <c r="BX65" s="26"/>
      <c r="BZ65" s="26">
        <v>0</v>
      </c>
      <c r="CA65" s="26">
        <v>9.4917650250920804E-2</v>
      </c>
      <c r="CB65" s="26">
        <v>0.12003702728016052</v>
      </c>
      <c r="CC65" s="26">
        <v>0.15001061425280615</v>
      </c>
      <c r="CD65" s="26">
        <v>0.2364260068857118</v>
      </c>
      <c r="CF65" s="27">
        <v>-3.6030516760179335E-2</v>
      </c>
      <c r="CG65" s="12">
        <v>-7468559</v>
      </c>
      <c r="CI65" s="13"/>
      <c r="CJ65" s="13"/>
      <c r="CK65" s="13">
        <v>0</v>
      </c>
      <c r="CL65" s="13">
        <v>0.211092073966195</v>
      </c>
      <c r="CM65" s="13">
        <v>0.32182095444019687</v>
      </c>
      <c r="CN65" s="13">
        <v>0.33867858173999466</v>
      </c>
      <c r="CO65" s="13">
        <v>0.56709674337723714</v>
      </c>
      <c r="CQ65" s="27">
        <v>-0.15320913755849536</v>
      </c>
      <c r="CR65" s="12">
        <v>-34314217.787924185</v>
      </c>
      <c r="CS65" s="27">
        <v>0.86263903069169412</v>
      </c>
    </row>
    <row r="66" spans="1:97" x14ac:dyDescent="0.2">
      <c r="A66" s="7">
        <v>682</v>
      </c>
      <c r="B66" s="7" t="s">
        <v>63</v>
      </c>
      <c r="C66" s="42">
        <v>0.22738965981183767</v>
      </c>
      <c r="E66" s="24">
        <v>1.0902922187626585</v>
      </c>
      <c r="F66" s="24">
        <v>1.0775271645287108</v>
      </c>
      <c r="G66" s="24">
        <v>1.0751981462210844</v>
      </c>
      <c r="H66" s="24">
        <v>1.0747613736278245</v>
      </c>
      <c r="I66" s="24">
        <v>1.0688050314857906</v>
      </c>
      <c r="J66" s="24"/>
      <c r="K66" s="24"/>
      <c r="L66" s="24"/>
      <c r="M66" s="24"/>
      <c r="N66" s="24"/>
      <c r="P66" s="11">
        <v>1314.518210546142</v>
      </c>
      <c r="Q66" s="11">
        <v>1507.7018032589244</v>
      </c>
      <c r="R66" s="11">
        <v>1552.3003806596032</v>
      </c>
      <c r="S66" s="11">
        <v>1570.5865677219078</v>
      </c>
      <c r="T66" s="11">
        <v>1693.2212128270187</v>
      </c>
      <c r="U66" s="11"/>
      <c r="W66" s="11">
        <v>1205.6567844150545</v>
      </c>
      <c r="X66" s="11">
        <v>1399.2239387471627</v>
      </c>
      <c r="Y66" s="11">
        <v>1443.7342420235309</v>
      </c>
      <c r="Z66" s="11">
        <v>1461.3351449544939</v>
      </c>
      <c r="AA66" s="11">
        <v>1584.2189762834491</v>
      </c>
      <c r="AB66" s="11"/>
      <c r="AD66" s="25">
        <v>1.9810736175658381</v>
      </c>
      <c r="AE66" s="25">
        <v>1.9859382358877751</v>
      </c>
      <c r="AF66" s="25">
        <v>1.9815237839290514</v>
      </c>
      <c r="AG66" s="25">
        <v>1.9643431635388739</v>
      </c>
      <c r="AH66" s="25">
        <v>1.9643573625785742</v>
      </c>
      <c r="AI66" s="25"/>
      <c r="AJ66" s="11">
        <v>3504.4548909062805</v>
      </c>
      <c r="AK66" s="11">
        <v>4191.9269751627753</v>
      </c>
      <c r="AL66" s="11">
        <v>4279.6913766280577</v>
      </c>
      <c r="AM66" s="11">
        <v>4307.5649193582749</v>
      </c>
      <c r="AN66" s="11">
        <v>4713.6970685112838</v>
      </c>
      <c r="AO66" s="11"/>
      <c r="AP66" s="11">
        <v>821.15736859077742</v>
      </c>
      <c r="AQ66" s="11">
        <v>827.44888745565959</v>
      </c>
      <c r="AR66" s="11">
        <v>923.81570461141564</v>
      </c>
      <c r="AS66" s="11">
        <v>928.4320270924045</v>
      </c>
      <c r="AT66" s="11">
        <v>935.17844465956762</v>
      </c>
      <c r="AU66" s="11"/>
      <c r="AV66" s="24">
        <v>0.51801710783323229</v>
      </c>
      <c r="AW66" s="24">
        <v>0.51786315010428585</v>
      </c>
      <c r="AX66" s="24">
        <v>0.51800591238914273</v>
      </c>
      <c r="AY66" s="24">
        <v>0.51849865951742624</v>
      </c>
      <c r="AZ66" s="24">
        <v>0.51752039588070087</v>
      </c>
      <c r="BB66" s="24">
        <v>0.41772748703441775</v>
      </c>
      <c r="BC66" s="24">
        <v>0.41727780394267644</v>
      </c>
      <c r="BD66" s="24">
        <v>0.41668906208008599</v>
      </c>
      <c r="BE66" s="24">
        <v>0.41561662198391419</v>
      </c>
      <c r="BF66" s="24">
        <v>0.41447104453657885</v>
      </c>
      <c r="BH66" s="24">
        <v>6.4255405132349966E-2</v>
      </c>
      <c r="BI66" s="24">
        <v>6.485904595303775E-2</v>
      </c>
      <c r="BJ66" s="24">
        <v>6.5305025530771305E-2</v>
      </c>
      <c r="BK66" s="24">
        <v>6.5884718498659511E-2</v>
      </c>
      <c r="BL66" s="24">
        <v>6.800855958272034E-2</v>
      </c>
      <c r="BN66" s="26"/>
      <c r="BO66" s="26"/>
      <c r="BP66" s="26"/>
      <c r="BQ66" s="26"/>
      <c r="BR66" s="26"/>
      <c r="BT66" s="26"/>
      <c r="BU66" s="26"/>
      <c r="BV66" s="26"/>
      <c r="BW66" s="26"/>
      <c r="BX66" s="26"/>
      <c r="BZ66" s="26">
        <v>0</v>
      </c>
      <c r="CA66" s="26">
        <v>0.15101700440058807</v>
      </c>
      <c r="CB66" s="26">
        <v>0.18410110098129584</v>
      </c>
      <c r="CC66" s="26">
        <v>0.19053490214395663</v>
      </c>
      <c r="CD66" s="26">
        <v>0.28642847952222028</v>
      </c>
      <c r="CF66" s="27">
        <v>-3.1586400176749012E-2</v>
      </c>
      <c r="CG66" s="12">
        <v>-1587742</v>
      </c>
      <c r="CI66" s="13"/>
      <c r="CJ66" s="13"/>
      <c r="CK66" s="13">
        <v>0</v>
      </c>
      <c r="CL66" s="13">
        <v>0.21859613199443118</v>
      </c>
      <c r="CM66" s="13">
        <v>0.2470951377138062</v>
      </c>
      <c r="CN66" s="13">
        <v>0.25490617491535583</v>
      </c>
      <c r="CO66" s="13">
        <v>0.3945656019228645</v>
      </c>
      <c r="CQ66" s="27">
        <v>-0.11245354532062343</v>
      </c>
      <c r="CR66" s="12">
        <v>-5955174.2892898098</v>
      </c>
      <c r="CS66" s="27">
        <v>1.0844566849096853</v>
      </c>
    </row>
    <row r="67" spans="1:97" x14ac:dyDescent="0.2">
      <c r="A67" s="7">
        <v>683</v>
      </c>
      <c r="B67" s="7" t="s">
        <v>64</v>
      </c>
      <c r="C67" s="42">
        <v>0.19135451417636418</v>
      </c>
      <c r="E67" s="24">
        <v>0.94449250231077353</v>
      </c>
      <c r="F67" s="24">
        <v>0.9511715279826044</v>
      </c>
      <c r="G67" s="24">
        <v>0.95235613426043997</v>
      </c>
      <c r="H67" s="24">
        <v>0.95371143072714437</v>
      </c>
      <c r="I67" s="24">
        <v>0.95563944318045424</v>
      </c>
      <c r="J67" s="24"/>
      <c r="K67" s="24"/>
      <c r="L67" s="24"/>
      <c r="M67" s="24"/>
      <c r="N67" s="24"/>
      <c r="P67" s="11">
        <v>1314.518210546142</v>
      </c>
      <c r="Q67" s="11">
        <v>1508.1459752522555</v>
      </c>
      <c r="R67" s="11">
        <v>1549.9289669803011</v>
      </c>
      <c r="S67" s="11">
        <v>1595.8279969318246</v>
      </c>
      <c r="T67" s="11">
        <v>1665.3565273278018</v>
      </c>
      <c r="U67" s="11"/>
      <c r="W67" s="11">
        <v>1391.7719911275865</v>
      </c>
      <c r="X67" s="11">
        <v>1585.5667783191229</v>
      </c>
      <c r="Y67" s="11">
        <v>1627.4678255565721</v>
      </c>
      <c r="Z67" s="11">
        <v>1673.2818182907874</v>
      </c>
      <c r="AA67" s="11">
        <v>1742.6619832531662</v>
      </c>
      <c r="AB67" s="11"/>
      <c r="AD67" s="25">
        <v>2.0977117725795145</v>
      </c>
      <c r="AE67" s="25">
        <v>2.0824350031705769</v>
      </c>
      <c r="AF67" s="25">
        <v>2.0666834740955502</v>
      </c>
      <c r="AG67" s="25">
        <v>2.0511122219445137</v>
      </c>
      <c r="AH67" s="25">
        <v>2.0468633308439133</v>
      </c>
      <c r="AI67" s="25"/>
      <c r="AJ67" s="11">
        <v>4345.2465886554046</v>
      </c>
      <c r="AK67" s="11">
        <v>5023.5560609736449</v>
      </c>
      <c r="AL67" s="11">
        <v>5093.3000500032822</v>
      </c>
      <c r="AM67" s="11">
        <v>5270.8278467135187</v>
      </c>
      <c r="AN67" s="11">
        <v>5476.6010323112851</v>
      </c>
      <c r="AO67" s="11"/>
      <c r="AP67" s="11">
        <v>972.23118696664085</v>
      </c>
      <c r="AQ67" s="11">
        <v>987.19907621247114</v>
      </c>
      <c r="AR67" s="11">
        <v>1071.3425869432581</v>
      </c>
      <c r="AS67" s="11">
        <v>1075.9779676258993</v>
      </c>
      <c r="AT67" s="11">
        <v>1111.4944071588368</v>
      </c>
      <c r="AU67" s="11"/>
      <c r="AV67" s="24">
        <v>0.54146217094779781</v>
      </c>
      <c r="AW67" s="24">
        <v>0.54102726696258718</v>
      </c>
      <c r="AX67" s="24">
        <v>0.53964452287911258</v>
      </c>
      <c r="AY67" s="24">
        <v>0.53636590852286925</v>
      </c>
      <c r="AZ67" s="24">
        <v>0.53553647000248938</v>
      </c>
      <c r="BB67" s="24">
        <v>0.41079737395627508</v>
      </c>
      <c r="BC67" s="24">
        <v>0.411857958148383</v>
      </c>
      <c r="BD67" s="24">
        <v>0.41321063910248329</v>
      </c>
      <c r="BE67" s="24">
        <v>0.41689577605598599</v>
      </c>
      <c r="BF67" s="24">
        <v>0.41728902165795367</v>
      </c>
      <c r="BH67" s="24">
        <v>4.774045509592708E-2</v>
      </c>
      <c r="BI67" s="24">
        <v>4.7114774889029806E-2</v>
      </c>
      <c r="BJ67" s="24">
        <v>4.7144838018404134E-2</v>
      </c>
      <c r="BK67" s="24">
        <v>4.6738315421144712E-2</v>
      </c>
      <c r="BL67" s="24">
        <v>4.7174508339556886E-2</v>
      </c>
      <c r="BN67" s="26"/>
      <c r="BO67" s="26"/>
      <c r="BP67" s="26"/>
      <c r="BQ67" s="26"/>
      <c r="BR67" s="26"/>
      <c r="BT67" s="26"/>
      <c r="BU67" s="26"/>
      <c r="BV67" s="26"/>
      <c r="BW67" s="26"/>
      <c r="BX67" s="26"/>
      <c r="BZ67" s="26">
        <v>0</v>
      </c>
      <c r="CA67" s="26">
        <v>0.14482430861180307</v>
      </c>
      <c r="CB67" s="26">
        <v>0.17475019607070341</v>
      </c>
      <c r="CC67" s="26">
        <v>0.21086676649120473</v>
      </c>
      <c r="CD67" s="26">
        <v>0.26604810334028661</v>
      </c>
      <c r="CF67" s="27">
        <v>-2.6512517988778836E-2</v>
      </c>
      <c r="CG67" s="12">
        <v>-1505237.5</v>
      </c>
      <c r="CI67" s="13"/>
      <c r="CJ67" s="13"/>
      <c r="CK67" s="13">
        <v>0</v>
      </c>
      <c r="CL67" s="13">
        <v>0.28231583427901907</v>
      </c>
      <c r="CM67" s="13">
        <v>0.342365424792753</v>
      </c>
      <c r="CN67" s="13">
        <v>0.35499870758313623</v>
      </c>
      <c r="CO67" s="13">
        <v>0.38577767042412625</v>
      </c>
      <c r="CQ67" s="27">
        <v>-0.12058480900111095</v>
      </c>
      <c r="CR67" s="12">
        <v>-7282116.8245517937</v>
      </c>
      <c r="CS67" s="27">
        <v>1.0464900569970064</v>
      </c>
    </row>
    <row r="68" spans="1:97" x14ac:dyDescent="0.2">
      <c r="A68" s="7">
        <v>684</v>
      </c>
      <c r="B68" s="7" t="s">
        <v>65</v>
      </c>
      <c r="C68" s="42">
        <v>0.17989762062402193</v>
      </c>
      <c r="E68" s="24">
        <v>1.2769077896993488</v>
      </c>
      <c r="F68" s="24">
        <v>1.2505409602928499</v>
      </c>
      <c r="G68" s="24">
        <v>1.2428829718857195</v>
      </c>
      <c r="H68" s="24">
        <v>1.2306796108594897</v>
      </c>
      <c r="I68" s="24">
        <v>1.2172788160948567</v>
      </c>
      <c r="J68" s="24"/>
      <c r="K68" s="24"/>
      <c r="L68" s="24"/>
      <c r="M68" s="24"/>
      <c r="N68" s="24"/>
      <c r="P68" s="11">
        <v>1314.518210546142</v>
      </c>
      <c r="Q68" s="11">
        <v>1429.3772565988643</v>
      </c>
      <c r="R68" s="11">
        <v>1469.1856508642786</v>
      </c>
      <c r="S68" s="11">
        <v>1538.9310093239922</v>
      </c>
      <c r="T68" s="11">
        <v>1611.294949287327</v>
      </c>
      <c r="U68" s="11"/>
      <c r="W68" s="11">
        <v>1029.4542966611932</v>
      </c>
      <c r="X68" s="11">
        <v>1143.0071480938416</v>
      </c>
      <c r="Y68" s="11">
        <v>1182.0788313120177</v>
      </c>
      <c r="Z68" s="11">
        <v>1250.4724997021963</v>
      </c>
      <c r="AA68" s="11">
        <v>1323.6860183409012</v>
      </c>
      <c r="AB68" s="11"/>
      <c r="AD68" s="25">
        <v>2.0880000000000001</v>
      </c>
      <c r="AE68" s="25">
        <v>2.0741303934613193</v>
      </c>
      <c r="AF68" s="25">
        <v>2.0680220406612198</v>
      </c>
      <c r="AG68" s="25">
        <v>2.0665776421213278</v>
      </c>
      <c r="AH68" s="25">
        <v>2.0388440607993994</v>
      </c>
      <c r="AI68" s="25"/>
      <c r="AJ68" s="11">
        <v>2883.9032277178308</v>
      </c>
      <c r="AK68" s="11">
        <v>3200.9293371644399</v>
      </c>
      <c r="AL68" s="11">
        <v>3258.5176273993206</v>
      </c>
      <c r="AM68" s="11">
        <v>3464.1074783827153</v>
      </c>
      <c r="AN68" s="11">
        <v>3654.5408615217589</v>
      </c>
      <c r="AO68" s="11"/>
      <c r="AP68" s="11">
        <v>581.27839506172836</v>
      </c>
      <c r="AQ68" s="11">
        <v>581.32283950617284</v>
      </c>
      <c r="AR68" s="11">
        <v>709.31481481481478</v>
      </c>
      <c r="AS68" s="11">
        <v>711.85272277227727</v>
      </c>
      <c r="AT68" s="11">
        <v>699.19279279279283</v>
      </c>
      <c r="AU68" s="11"/>
      <c r="AV68" s="24">
        <v>0.63238095238095238</v>
      </c>
      <c r="AW68" s="24">
        <v>0.63257935753659</v>
      </c>
      <c r="AX68" s="24">
        <v>0.63271898156944706</v>
      </c>
      <c r="AY68" s="24">
        <v>0.63181991606257148</v>
      </c>
      <c r="AZ68" s="24">
        <v>0.62675924188403076</v>
      </c>
      <c r="BB68" s="24">
        <v>0.30857142857142855</v>
      </c>
      <c r="BC68" s="24">
        <v>0.30792624976240257</v>
      </c>
      <c r="BD68" s="24">
        <v>0.30780923427702833</v>
      </c>
      <c r="BE68" s="24">
        <v>0.30827928271652039</v>
      </c>
      <c r="BF68" s="24">
        <v>0.31244135860386563</v>
      </c>
      <c r="BH68" s="24">
        <v>5.904761904761905E-2</v>
      </c>
      <c r="BI68" s="24">
        <v>5.9494392701007412E-2</v>
      </c>
      <c r="BJ68" s="24">
        <v>5.9471784153524603E-2</v>
      </c>
      <c r="BK68" s="24">
        <v>5.9900801220908052E-2</v>
      </c>
      <c r="BL68" s="24">
        <v>6.0799399512103586E-2</v>
      </c>
      <c r="BN68" s="26"/>
      <c r="BO68" s="26"/>
      <c r="BP68" s="26"/>
      <c r="BQ68" s="26"/>
      <c r="BR68" s="26"/>
      <c r="BT68" s="26"/>
      <c r="BU68" s="26"/>
      <c r="BV68" s="26"/>
      <c r="BW68" s="26"/>
      <c r="BX68" s="26"/>
      <c r="BZ68" s="26">
        <v>0</v>
      </c>
      <c r="CA68" s="26">
        <v>8.2417537667618834E-2</v>
      </c>
      <c r="CB68" s="26">
        <v>0.10970822886988163</v>
      </c>
      <c r="CC68" s="26">
        <v>0.156941738472268</v>
      </c>
      <c r="CD68" s="26">
        <v>0.21492193103496682</v>
      </c>
      <c r="CF68" s="27">
        <v>-1.9688306896691189E-2</v>
      </c>
      <c r="CG68" s="12">
        <v>-347324</v>
      </c>
      <c r="CI68" s="13"/>
      <c r="CJ68" s="13"/>
      <c r="CK68" s="13">
        <v>0</v>
      </c>
      <c r="CL68" s="13">
        <v>0.14681096199803423</v>
      </c>
      <c r="CM68" s="13">
        <v>0.18095440458282153</v>
      </c>
      <c r="CN68" s="13">
        <v>0.18741518741095464</v>
      </c>
      <c r="CO68" s="13">
        <v>0.28712558654545361</v>
      </c>
      <c r="CQ68" s="27">
        <v>-8.8167578674899272E-2</v>
      </c>
      <c r="CR68" s="12">
        <v>-1615031.4204013129</v>
      </c>
      <c r="CS68" s="27">
        <v>1.5427369689416202</v>
      </c>
    </row>
    <row r="69" spans="1:97" x14ac:dyDescent="0.2">
      <c r="A69" s="7">
        <v>685</v>
      </c>
      <c r="B69" s="7" t="s">
        <v>66</v>
      </c>
      <c r="C69" s="42">
        <v>0.2726173601464339</v>
      </c>
      <c r="E69" s="24">
        <v>1.0885900835728004</v>
      </c>
      <c r="F69" s="24">
        <v>1.0740081009644784</v>
      </c>
      <c r="G69" s="24">
        <v>1.0714428887871419</v>
      </c>
      <c r="H69" s="24">
        <v>1.069475270381447</v>
      </c>
      <c r="I69" s="24">
        <v>1.0641737187281457</v>
      </c>
      <c r="J69" s="24"/>
      <c r="K69" s="24"/>
      <c r="L69" s="24"/>
      <c r="M69" s="24"/>
      <c r="N69" s="24"/>
      <c r="P69" s="11">
        <v>1314.518210546142</v>
      </c>
      <c r="Q69" s="11">
        <v>1555.5684466395492</v>
      </c>
      <c r="R69" s="11">
        <v>1609.224023035445</v>
      </c>
      <c r="S69" s="11">
        <v>1654.6542114043173</v>
      </c>
      <c r="T69" s="11">
        <v>1780.0960686950255</v>
      </c>
      <c r="U69" s="11"/>
      <c r="W69" s="11">
        <v>1207.5419667905073</v>
      </c>
      <c r="X69" s="11">
        <v>1448.3768281101613</v>
      </c>
      <c r="Y69" s="11">
        <v>1501.9223515096205</v>
      </c>
      <c r="Z69" s="11">
        <v>1547.1645368799934</v>
      </c>
      <c r="AA69" s="11">
        <v>1672.749512008734</v>
      </c>
      <c r="AB69" s="11"/>
      <c r="AD69" s="25">
        <v>2.0089870525514089</v>
      </c>
      <c r="AE69" s="25">
        <v>2.0008360568518659</v>
      </c>
      <c r="AF69" s="25">
        <v>1.9962046455138911</v>
      </c>
      <c r="AG69" s="25">
        <v>1.999086201644837</v>
      </c>
      <c r="AH69" s="25">
        <v>1.9822788628308574</v>
      </c>
      <c r="AI69" s="25"/>
      <c r="AJ69" s="11">
        <v>3227.2926394060914</v>
      </c>
      <c r="AK69" s="11">
        <v>3954.4866600687233</v>
      </c>
      <c r="AL69" s="11">
        <v>4029.1238949818717</v>
      </c>
      <c r="AM69" s="11">
        <v>4158.8624804037308</v>
      </c>
      <c r="AN69" s="11">
        <v>4468.5959127860169</v>
      </c>
      <c r="AO69" s="11"/>
      <c r="AP69" s="11">
        <v>843.58208616780064</v>
      </c>
      <c r="AQ69" s="11">
        <v>848.88820861678016</v>
      </c>
      <c r="AR69" s="11">
        <v>995.56235827664398</v>
      </c>
      <c r="AS69" s="11">
        <v>1004.0827791790873</v>
      </c>
      <c r="AT69" s="11">
        <v>1022.1876577196605</v>
      </c>
      <c r="AU69" s="11"/>
      <c r="AV69" s="24">
        <v>0.59680121858339685</v>
      </c>
      <c r="AW69" s="24">
        <v>0.59709660256897468</v>
      </c>
      <c r="AX69" s="24">
        <v>0.59716107484439052</v>
      </c>
      <c r="AY69" s="24">
        <v>0.59876637222052997</v>
      </c>
      <c r="AZ69" s="24">
        <v>0.59286629967574089</v>
      </c>
      <c r="BB69" s="24">
        <v>0.33587204874333587</v>
      </c>
      <c r="BC69" s="24">
        <v>0.33518279242988525</v>
      </c>
      <c r="BD69" s="24">
        <v>0.33475026567481403</v>
      </c>
      <c r="BE69" s="24">
        <v>0.33208955223880599</v>
      </c>
      <c r="BF69" s="24">
        <v>0.32870824221401101</v>
      </c>
      <c r="BH69" s="24">
        <v>6.7326732673267331E-2</v>
      </c>
      <c r="BI69" s="24">
        <v>6.7720605001140077E-2</v>
      </c>
      <c r="BJ69" s="24">
        <v>6.808865948079551E-2</v>
      </c>
      <c r="BK69" s="24">
        <v>6.9144075540664027E-2</v>
      </c>
      <c r="BL69" s="24">
        <v>7.8425458110248092E-2</v>
      </c>
      <c r="BN69" s="26"/>
      <c r="BO69" s="26"/>
      <c r="BP69" s="26"/>
      <c r="BQ69" s="26"/>
      <c r="BR69" s="26"/>
      <c r="BT69" s="26"/>
      <c r="BU69" s="26"/>
      <c r="BV69" s="26"/>
      <c r="BW69" s="26"/>
      <c r="BX69" s="26"/>
      <c r="BZ69" s="26">
        <v>0</v>
      </c>
      <c r="CA69" s="26">
        <v>0.1809976522780492</v>
      </c>
      <c r="CB69" s="26">
        <v>0.22048025401579063</v>
      </c>
      <c r="CC69" s="26">
        <v>0.25274066073122148</v>
      </c>
      <c r="CD69" s="26">
        <v>0.34950965282244972</v>
      </c>
      <c r="CF69" s="27">
        <v>-2.3332258928247567E-2</v>
      </c>
      <c r="CG69" s="12">
        <v>-1097694</v>
      </c>
      <c r="CI69" s="13"/>
      <c r="CJ69" s="13"/>
      <c r="CK69" s="13">
        <v>0</v>
      </c>
      <c r="CL69" s="13">
        <v>0.26439232018295811</v>
      </c>
      <c r="CM69" s="13">
        <v>0.33309515031601822</v>
      </c>
      <c r="CN69" s="13">
        <v>0.33957299470992641</v>
      </c>
      <c r="CO69" s="13">
        <v>0.48675988033727124</v>
      </c>
      <c r="CQ69" s="27">
        <v>-0.1130727289934982</v>
      </c>
      <c r="CR69" s="12">
        <v>-5574643.2466691909</v>
      </c>
      <c r="CS69" s="27">
        <v>1.0975397220662004</v>
      </c>
    </row>
    <row r="70" spans="1:97" x14ac:dyDescent="0.2">
      <c r="A70" s="7">
        <v>686</v>
      </c>
      <c r="B70" s="7" t="s">
        <v>67</v>
      </c>
      <c r="C70" s="42">
        <v>0.27187529882625938</v>
      </c>
      <c r="E70" s="24">
        <v>1.0299763352987124</v>
      </c>
      <c r="F70" s="24">
        <v>1.0259167563779441</v>
      </c>
      <c r="G70" s="24">
        <v>1.0247248506036963</v>
      </c>
      <c r="H70" s="24">
        <v>1.0242041774049635</v>
      </c>
      <c r="I70" s="24">
        <v>1.021847063968542</v>
      </c>
      <c r="J70" s="24"/>
      <c r="K70" s="24"/>
      <c r="L70" s="24"/>
      <c r="M70" s="24"/>
      <c r="N70" s="24"/>
      <c r="P70" s="11">
        <v>1314.518210546142</v>
      </c>
      <c r="Q70" s="11">
        <v>1528.6309939140135</v>
      </c>
      <c r="R70" s="11">
        <v>1602.4239386202955</v>
      </c>
      <c r="S70" s="11">
        <v>1636.4648577729674</v>
      </c>
      <c r="T70" s="11">
        <v>1805.528574875633</v>
      </c>
      <c r="U70" s="11"/>
      <c r="W70" s="11">
        <v>1276.2605950212508</v>
      </c>
      <c r="X70" s="11">
        <v>1490.0146473003615</v>
      </c>
      <c r="Y70" s="11">
        <v>1563.7602012640364</v>
      </c>
      <c r="Z70" s="11">
        <v>1597.7916258057987</v>
      </c>
      <c r="AA70" s="11">
        <v>1766.9264203426994</v>
      </c>
      <c r="AB70" s="11"/>
      <c r="AD70" s="25">
        <v>1.8814256339958877</v>
      </c>
      <c r="AE70" s="25">
        <v>1.8648</v>
      </c>
      <c r="AF70" s="25">
        <v>1.8586906934306568</v>
      </c>
      <c r="AG70" s="25">
        <v>1.8601438520379039</v>
      </c>
      <c r="AH70" s="25">
        <v>1.8332210242587601</v>
      </c>
      <c r="AI70" s="25"/>
      <c r="AJ70" s="11">
        <v>3484.8134163207601</v>
      </c>
      <c r="AK70" s="11">
        <v>4132.1377948014242</v>
      </c>
      <c r="AL70" s="11">
        <v>4229.7102846482949</v>
      </c>
      <c r="AM70" s="11">
        <v>4345.7009802533767</v>
      </c>
      <c r="AN70" s="11">
        <v>4833.1893029900275</v>
      </c>
      <c r="AO70" s="11"/>
      <c r="AP70" s="11">
        <v>909.36893748247826</v>
      </c>
      <c r="AQ70" s="11">
        <v>930.0114942528736</v>
      </c>
      <c r="AR70" s="11">
        <v>1051.7922624053826</v>
      </c>
      <c r="AS70" s="11">
        <v>1065.5053280987102</v>
      </c>
      <c r="AT70" s="11">
        <v>1070.1788440567066</v>
      </c>
      <c r="AU70" s="11"/>
      <c r="AV70" s="24">
        <v>0.52433173406442768</v>
      </c>
      <c r="AW70" s="24">
        <v>0.52491428571428567</v>
      </c>
      <c r="AX70" s="24">
        <v>0.52509124087591241</v>
      </c>
      <c r="AY70" s="24">
        <v>0.52346158237241691</v>
      </c>
      <c r="AZ70" s="24">
        <v>0.51796945193171606</v>
      </c>
      <c r="BB70" s="24">
        <v>0.40747087045921865</v>
      </c>
      <c r="BC70" s="24">
        <v>0.40765714285714288</v>
      </c>
      <c r="BD70" s="24">
        <v>0.40682025547445255</v>
      </c>
      <c r="BE70" s="24">
        <v>0.40712410092476309</v>
      </c>
      <c r="BF70" s="24">
        <v>0.41194968553459121</v>
      </c>
      <c r="BH70" s="24">
        <v>6.8197395476353673E-2</v>
      </c>
      <c r="BI70" s="24">
        <v>6.7428571428571435E-2</v>
      </c>
      <c r="BJ70" s="24">
        <v>6.8088503649635035E-2</v>
      </c>
      <c r="BK70" s="24">
        <v>6.9414316702819959E-2</v>
      </c>
      <c r="BL70" s="24">
        <v>7.0080862533692723E-2</v>
      </c>
      <c r="BN70" s="26"/>
      <c r="BO70" s="26"/>
      <c r="BP70" s="26"/>
      <c r="BQ70" s="26"/>
      <c r="BR70" s="26"/>
      <c r="BT70" s="26"/>
      <c r="BU70" s="26"/>
      <c r="BV70" s="26"/>
      <c r="BW70" s="26"/>
      <c r="BX70" s="26"/>
      <c r="BZ70" s="26">
        <v>0</v>
      </c>
      <c r="CA70" s="26">
        <v>0.15208034742522969</v>
      </c>
      <c r="CB70" s="26">
        <v>0.20621544111476608</v>
      </c>
      <c r="CC70" s="26">
        <v>0.23153720046019655</v>
      </c>
      <c r="CD70" s="26">
        <v>0.36126958337734516</v>
      </c>
      <c r="CF70" s="27">
        <v>-2.8721110008956701E-2</v>
      </c>
      <c r="CG70" s="12">
        <v>-859417</v>
      </c>
      <c r="CI70" s="13"/>
      <c r="CJ70" s="13"/>
      <c r="CK70" s="13">
        <v>0</v>
      </c>
      <c r="CL70" s="13">
        <v>0.21415255257159616</v>
      </c>
      <c r="CM70" s="13">
        <v>0.28624919740083987</v>
      </c>
      <c r="CN70" s="13">
        <v>0.30256565098989041</v>
      </c>
      <c r="CO70" s="13">
        <v>0.49816960550674905</v>
      </c>
      <c r="CQ70" s="27">
        <v>-0.14739503697274056</v>
      </c>
      <c r="CR70" s="12">
        <v>-4664822.7087983154</v>
      </c>
      <c r="CS70" s="27">
        <v>0.82599066609757976</v>
      </c>
    </row>
    <row r="71" spans="1:97" x14ac:dyDescent="0.2">
      <c r="A71" s="7">
        <v>687</v>
      </c>
      <c r="B71" s="7" t="s">
        <v>68</v>
      </c>
      <c r="C71" s="42">
        <v>0.19304022729534864</v>
      </c>
      <c r="E71" s="24">
        <v>1.0622972540518205</v>
      </c>
      <c r="F71" s="24">
        <v>1.0547464838013461</v>
      </c>
      <c r="G71" s="24">
        <v>1.0531811869286416</v>
      </c>
      <c r="H71" s="24">
        <v>1.0527690599921671</v>
      </c>
      <c r="I71" s="24">
        <v>1.0495756283320317</v>
      </c>
      <c r="J71" s="24"/>
      <c r="K71" s="24"/>
      <c r="L71" s="24"/>
      <c r="M71" s="24"/>
      <c r="N71" s="24"/>
      <c r="P71" s="11">
        <v>1314.518210546142</v>
      </c>
      <c r="Q71" s="11">
        <v>1474.3221564646649</v>
      </c>
      <c r="R71" s="11">
        <v>1516.893135975366</v>
      </c>
      <c r="S71" s="11">
        <v>1517.9522052731552</v>
      </c>
      <c r="T71" s="11">
        <v>1615.4596114447056</v>
      </c>
      <c r="U71" s="11"/>
      <c r="W71" s="11">
        <v>1237.4297359164759</v>
      </c>
      <c r="X71" s="11">
        <v>1397.7976500581942</v>
      </c>
      <c r="Y71" s="11">
        <v>1440.2964606679241</v>
      </c>
      <c r="Z71" s="11">
        <v>1441.8662771913616</v>
      </c>
      <c r="AA71" s="11">
        <v>1539.155033555769</v>
      </c>
      <c r="AB71" s="11"/>
      <c r="AD71" s="25">
        <v>1.891141378946257</v>
      </c>
      <c r="AE71" s="25">
        <v>1.9030692964877123</v>
      </c>
      <c r="AF71" s="25">
        <v>1.897673439309401</v>
      </c>
      <c r="AG71" s="25">
        <v>1.91343315056938</v>
      </c>
      <c r="AH71" s="25">
        <v>1.9057398630858347</v>
      </c>
      <c r="AI71" s="25"/>
      <c r="AJ71" s="11">
        <v>4032.1598951858718</v>
      </c>
      <c r="AK71" s="11">
        <v>4738.8144944265023</v>
      </c>
      <c r="AL71" s="11">
        <v>4793.2994536097876</v>
      </c>
      <c r="AM71" s="11">
        <v>4871.580867826945</v>
      </c>
      <c r="AN71" s="11">
        <v>5219.682544111367</v>
      </c>
      <c r="AO71" s="11"/>
      <c r="AP71" s="11">
        <v>923.45293072824154</v>
      </c>
      <c r="AQ71" s="11">
        <v>935.57844878626406</v>
      </c>
      <c r="AR71" s="11">
        <v>1021.6400236826524</v>
      </c>
      <c r="AS71" s="11">
        <v>1027.2161628136732</v>
      </c>
      <c r="AT71" s="11">
        <v>1040.1804511278197</v>
      </c>
      <c r="AU71" s="11"/>
      <c r="AV71" s="24">
        <v>0.42160278745644597</v>
      </c>
      <c r="AW71" s="24">
        <v>0.42390043244383502</v>
      </c>
      <c r="AX71" s="24">
        <v>0.42488683019265183</v>
      </c>
      <c r="AY71" s="24">
        <v>0.42460986925347954</v>
      </c>
      <c r="AZ71" s="24">
        <v>0.42517114270668771</v>
      </c>
      <c r="BB71" s="24">
        <v>0.53500158378207163</v>
      </c>
      <c r="BC71" s="24">
        <v>0.5344372956439194</v>
      </c>
      <c r="BD71" s="24">
        <v>0.53342457100747442</v>
      </c>
      <c r="BE71" s="24">
        <v>0.53363559679460149</v>
      </c>
      <c r="BF71" s="24">
        <v>0.53228014744602425</v>
      </c>
      <c r="BH71" s="24">
        <v>4.3395628761482417E-2</v>
      </c>
      <c r="BI71" s="24">
        <v>4.1662271912245544E-2</v>
      </c>
      <c r="BJ71" s="24">
        <v>4.1688598799873668E-2</v>
      </c>
      <c r="BK71" s="24">
        <v>4.1754533951919019E-2</v>
      </c>
      <c r="BL71" s="24">
        <v>4.2548709847288049E-2</v>
      </c>
      <c r="BN71" s="26"/>
      <c r="BO71" s="26"/>
      <c r="BP71" s="26"/>
      <c r="BQ71" s="26"/>
      <c r="BR71" s="26"/>
      <c r="BT71" s="26"/>
      <c r="BU71" s="26"/>
      <c r="BV71" s="26"/>
      <c r="BW71" s="26"/>
      <c r="BX71" s="26"/>
      <c r="BZ71" s="26">
        <v>0</v>
      </c>
      <c r="CA71" s="26">
        <v>0.12983415811612486</v>
      </c>
      <c r="CB71" s="26">
        <v>0.16136280307060913</v>
      </c>
      <c r="CC71" s="26">
        <v>0.16997476829442215</v>
      </c>
      <c r="CD71" s="26">
        <v>0.24156154074316039</v>
      </c>
      <c r="CF71" s="27">
        <v>-4.5926152672931334E-2</v>
      </c>
      <c r="CG71" s="12">
        <v>-1363291</v>
      </c>
      <c r="CI71" s="13"/>
      <c r="CJ71" s="13"/>
      <c r="CK71" s="13">
        <v>0</v>
      </c>
      <c r="CL71" s="13">
        <v>0.20434037280245398</v>
      </c>
      <c r="CM71" s="13">
        <v>0.26191816036206883</v>
      </c>
      <c r="CN71" s="13">
        <v>0.27392090861754514</v>
      </c>
      <c r="CO71" s="13">
        <v>0.37090318556674484</v>
      </c>
      <c r="CQ71" s="27">
        <v>-0.14171069607066092</v>
      </c>
      <c r="CR71" s="12">
        <v>-4519226.6928902166</v>
      </c>
      <c r="CS71" s="27">
        <v>0.85867036756247794</v>
      </c>
    </row>
    <row r="72" spans="1:97" x14ac:dyDescent="0.2">
      <c r="A72" s="7">
        <v>760</v>
      </c>
      <c r="B72" s="7" t="s">
        <v>69</v>
      </c>
      <c r="C72" s="42">
        <v>0.30565366857738141</v>
      </c>
      <c r="E72" s="24">
        <v>1.2026724633501362</v>
      </c>
      <c r="F72" s="24">
        <v>1.170353119997029</v>
      </c>
      <c r="G72" s="24">
        <v>1.1639870629882449</v>
      </c>
      <c r="H72" s="24">
        <v>1.1589402689144934</v>
      </c>
      <c r="I72" s="24">
        <v>1.1408284796393118</v>
      </c>
      <c r="J72" s="24"/>
      <c r="K72" s="24"/>
      <c r="L72" s="24"/>
      <c r="M72" s="24"/>
      <c r="N72" s="24"/>
      <c r="P72" s="11">
        <v>1314.518210546142</v>
      </c>
      <c r="Q72" s="11">
        <v>1541.5637111314436</v>
      </c>
      <c r="R72" s="11">
        <v>1598.6777257103088</v>
      </c>
      <c r="S72" s="11">
        <v>1651.8584311369145</v>
      </c>
      <c r="T72" s="11">
        <v>1852.9627458428622</v>
      </c>
      <c r="U72" s="11"/>
      <c r="W72" s="11">
        <v>1092.9976785902711</v>
      </c>
      <c r="X72" s="11">
        <v>1317.178281316802</v>
      </c>
      <c r="Y72" s="11">
        <v>1373.4497371526661</v>
      </c>
      <c r="Z72" s="11">
        <v>1425.3180042523732</v>
      </c>
      <c r="AA72" s="11">
        <v>1624.2255333849143</v>
      </c>
      <c r="AB72" s="11"/>
      <c r="AD72" s="25">
        <v>1.9396234138354482</v>
      </c>
      <c r="AE72" s="25">
        <v>1.9129012471887139</v>
      </c>
      <c r="AF72" s="25">
        <v>1.9045770331017573</v>
      </c>
      <c r="AG72" s="25">
        <v>1.8978087241449928</v>
      </c>
      <c r="AH72" s="25">
        <v>1.8799672265464973</v>
      </c>
      <c r="AI72" s="25"/>
      <c r="AJ72" s="11">
        <v>2735.6872853020236</v>
      </c>
      <c r="AK72" s="11">
        <v>3292.1633151338292</v>
      </c>
      <c r="AL72" s="11">
        <v>3370.9204528602349</v>
      </c>
      <c r="AM72" s="11">
        <v>3502.5799318080476</v>
      </c>
      <c r="AN72" s="11">
        <v>3969.0235807755034</v>
      </c>
      <c r="AO72" s="11"/>
      <c r="AP72" s="11">
        <v>474.95719844357978</v>
      </c>
      <c r="AQ72" s="11">
        <v>475.01322957198443</v>
      </c>
      <c r="AR72" s="11">
        <v>582.29494163424124</v>
      </c>
      <c r="AS72" s="11">
        <v>583.40593286494925</v>
      </c>
      <c r="AT72" s="11">
        <v>580.07181889149103</v>
      </c>
      <c r="AU72" s="11"/>
      <c r="AV72" s="24">
        <v>0.66127711829717561</v>
      </c>
      <c r="AW72" s="24">
        <v>0.66121447556736868</v>
      </c>
      <c r="AX72" s="24">
        <v>0.66142214957090317</v>
      </c>
      <c r="AY72" s="24">
        <v>0.66147859922178986</v>
      </c>
      <c r="AZ72" s="24">
        <v>0.65874641540352319</v>
      </c>
      <c r="BB72" s="24">
        <v>0.26299631600491197</v>
      </c>
      <c r="BC72" s="24">
        <v>0.26272745859742386</v>
      </c>
      <c r="BD72" s="24">
        <v>0.26256640784634244</v>
      </c>
      <c r="BE72" s="24">
        <v>0.26233872619291421</v>
      </c>
      <c r="BF72" s="24">
        <v>0.26239246210569439</v>
      </c>
      <c r="BH72" s="24">
        <v>7.5726565697912404E-2</v>
      </c>
      <c r="BI72" s="24">
        <v>7.6058065835207522E-2</v>
      </c>
      <c r="BJ72" s="24">
        <v>7.6011442582754399E-2</v>
      </c>
      <c r="BK72" s="24">
        <v>7.6182674585295929E-2</v>
      </c>
      <c r="BL72" s="24">
        <v>7.8861122490782462E-2</v>
      </c>
      <c r="BN72" s="26"/>
      <c r="BO72" s="26"/>
      <c r="BP72" s="26"/>
      <c r="BQ72" s="26"/>
      <c r="BR72" s="26"/>
      <c r="BT72" s="26"/>
      <c r="BU72" s="26"/>
      <c r="BV72" s="26"/>
      <c r="BW72" s="26"/>
      <c r="BX72" s="26"/>
      <c r="BZ72" s="26">
        <v>0</v>
      </c>
      <c r="CA72" s="26">
        <v>0.15774843850796305</v>
      </c>
      <c r="CB72" s="26">
        <v>0.19615082573051534</v>
      </c>
      <c r="CC72" s="26">
        <v>0.22878103486044865</v>
      </c>
      <c r="CD72" s="26">
        <v>0.36514019336149639</v>
      </c>
      <c r="CF72" s="27">
        <v>-1.3134347505710057E-2</v>
      </c>
      <c r="CG72" s="12">
        <v>-224637</v>
      </c>
      <c r="CI72" s="13"/>
      <c r="CJ72" s="13"/>
      <c r="CK72" s="13">
        <v>0</v>
      </c>
      <c r="CL72" s="13">
        <v>0.25373109645173741</v>
      </c>
      <c r="CM72" s="13">
        <v>0.28750482350563211</v>
      </c>
      <c r="CN72" s="13">
        <v>0.29033185718748267</v>
      </c>
      <c r="CO72" s="13">
        <v>0.50570000551257777</v>
      </c>
      <c r="CQ72" s="27">
        <v>-9.9971680012027581E-2</v>
      </c>
      <c r="CR72" s="12">
        <v>-1758901.5526756928</v>
      </c>
      <c r="CS72" s="27">
        <v>1.3036084160719845</v>
      </c>
    </row>
    <row r="73" spans="1:97" x14ac:dyDescent="0.2">
      <c r="A73" s="7">
        <v>761</v>
      </c>
      <c r="B73" s="7" t="s">
        <v>70</v>
      </c>
      <c r="C73" s="42">
        <v>0.25229344145101607</v>
      </c>
      <c r="E73" s="24">
        <v>1.3065485726690971</v>
      </c>
      <c r="F73" s="24">
        <v>1.2507379416276621</v>
      </c>
      <c r="G73" s="24">
        <v>1.2448053420279888</v>
      </c>
      <c r="H73" s="24">
        <v>1.2409754527428782</v>
      </c>
      <c r="I73" s="24">
        <v>1.2198082043981138</v>
      </c>
      <c r="J73" s="24"/>
      <c r="K73" s="24"/>
      <c r="L73" s="24"/>
      <c r="M73" s="24"/>
      <c r="N73" s="24"/>
      <c r="P73" s="11">
        <v>1314.518210546142</v>
      </c>
      <c r="Q73" s="11">
        <v>1532.9383605701778</v>
      </c>
      <c r="R73" s="11">
        <v>1547.695816170414</v>
      </c>
      <c r="S73" s="11">
        <v>1570.5376015584638</v>
      </c>
      <c r="T73" s="11">
        <v>1705.6107560586722</v>
      </c>
      <c r="U73" s="11"/>
      <c r="W73" s="11">
        <v>1006.0997639458318</v>
      </c>
      <c r="X73" s="11">
        <v>1225.6271354295618</v>
      </c>
      <c r="Y73" s="11">
        <v>1243.3235654732712</v>
      </c>
      <c r="Z73" s="11">
        <v>1265.5670167263725</v>
      </c>
      <c r="AA73" s="11">
        <v>1398.2614233196327</v>
      </c>
      <c r="AB73" s="11"/>
      <c r="AD73" s="25">
        <v>2.0387537993920972</v>
      </c>
      <c r="AE73" s="25">
        <v>2.0424778761061946</v>
      </c>
      <c r="AF73" s="25">
        <v>2.0580368407771892</v>
      </c>
      <c r="AG73" s="25">
        <v>2.0675641351282703</v>
      </c>
      <c r="AH73" s="25">
        <v>2.0329725648124843</v>
      </c>
      <c r="AI73" s="25"/>
      <c r="AJ73" s="11">
        <v>2642.3568569139602</v>
      </c>
      <c r="AK73" s="11">
        <v>3274.2983996719763</v>
      </c>
      <c r="AL73" s="11">
        <v>3318.6081686479542</v>
      </c>
      <c r="AM73" s="11">
        <v>3404.4745530996488</v>
      </c>
      <c r="AN73" s="11">
        <v>3706.0988617321264</v>
      </c>
      <c r="AO73" s="11"/>
      <c r="AP73" s="11">
        <v>577</v>
      </c>
      <c r="AQ73" s="11">
        <v>576.3246511627907</v>
      </c>
      <c r="AR73" s="11">
        <v>647.33767441860471</v>
      </c>
      <c r="AS73" s="11">
        <v>654.34116541353387</v>
      </c>
      <c r="AT73" s="11">
        <v>654.8780487804878</v>
      </c>
      <c r="AU73" s="11"/>
      <c r="AV73" s="24">
        <v>0.68262411347517726</v>
      </c>
      <c r="AW73" s="24">
        <v>0.68192161820480401</v>
      </c>
      <c r="AX73" s="24">
        <v>0.68130204390613169</v>
      </c>
      <c r="AY73" s="24">
        <v>0.68173736347472691</v>
      </c>
      <c r="AZ73" s="24">
        <v>0.68285930027686892</v>
      </c>
      <c r="BB73" s="24">
        <v>0.27077001013171226</v>
      </c>
      <c r="BC73" s="24">
        <v>0.27180783817951959</v>
      </c>
      <c r="BD73" s="24">
        <v>0.27125914711077465</v>
      </c>
      <c r="BE73" s="24">
        <v>0.27025654051308101</v>
      </c>
      <c r="BF73" s="24">
        <v>0.26831109992449031</v>
      </c>
      <c r="BH73" s="24">
        <v>4.6605876393110438E-2</v>
      </c>
      <c r="BI73" s="24">
        <v>4.6270543615676361E-2</v>
      </c>
      <c r="BJ73" s="24">
        <v>4.7438808983093619E-2</v>
      </c>
      <c r="BK73" s="24">
        <v>4.8006096012192023E-2</v>
      </c>
      <c r="BL73" s="24">
        <v>4.8829599798640828E-2</v>
      </c>
      <c r="BN73" s="26"/>
      <c r="BO73" s="26"/>
      <c r="BP73" s="26"/>
      <c r="BQ73" s="26"/>
      <c r="BR73" s="26"/>
      <c r="BT73" s="26"/>
      <c r="BU73" s="26"/>
      <c r="BV73" s="26"/>
      <c r="BW73" s="26"/>
      <c r="BX73" s="26"/>
      <c r="BZ73" s="26">
        <v>0</v>
      </c>
      <c r="CA73" s="26">
        <v>0.17036144570986944</v>
      </c>
      <c r="CB73" s="26">
        <v>0.19303803998189362</v>
      </c>
      <c r="CC73" s="26">
        <v>0.2082706027696446</v>
      </c>
      <c r="CD73" s="26">
        <v>0.30203145040837143</v>
      </c>
      <c r="CF73" s="27">
        <v>-1.4850836965384841E-2</v>
      </c>
      <c r="CG73" s="12">
        <v>-206909</v>
      </c>
      <c r="CI73" s="13"/>
      <c r="CJ73" s="13"/>
      <c r="CK73" s="13">
        <v>0</v>
      </c>
      <c r="CL73" s="13">
        <v>0.2654718324181411</v>
      </c>
      <c r="CM73" s="13">
        <v>0.28703477730323357</v>
      </c>
      <c r="CN73" s="13">
        <v>0.28707850315232863</v>
      </c>
      <c r="CO73" s="13">
        <v>0.44015354891193814</v>
      </c>
      <c r="CQ73" s="27">
        <v>-0.11003840252216066</v>
      </c>
      <c r="CR73" s="12">
        <v>-1576776.4127964457</v>
      </c>
      <c r="CS73" s="27">
        <v>1.2522160710672401</v>
      </c>
    </row>
    <row r="74" spans="1:97" x14ac:dyDescent="0.2">
      <c r="A74" s="7">
        <v>763</v>
      </c>
      <c r="B74" s="7" t="s">
        <v>71</v>
      </c>
      <c r="C74" s="42">
        <v>0.30930623616389141</v>
      </c>
      <c r="E74" s="24">
        <v>0.80050715651543958</v>
      </c>
      <c r="F74" s="24">
        <v>0.8246469575344777</v>
      </c>
      <c r="G74" s="24">
        <v>0.82893410033000414</v>
      </c>
      <c r="H74" s="24">
        <v>0.83318146687191252</v>
      </c>
      <c r="I74" s="24">
        <v>0.84540053299142903</v>
      </c>
      <c r="J74" s="24"/>
      <c r="K74" s="24"/>
      <c r="L74" s="24"/>
      <c r="M74" s="24"/>
      <c r="N74" s="24"/>
      <c r="P74" s="11">
        <v>1314.518210546142</v>
      </c>
      <c r="Q74" s="11">
        <v>1546.477903660267</v>
      </c>
      <c r="R74" s="11">
        <v>1610.9584614932612</v>
      </c>
      <c r="S74" s="11">
        <v>1681.1899116777315</v>
      </c>
      <c r="T74" s="11">
        <v>1846.4011543359661</v>
      </c>
      <c r="U74" s="11"/>
      <c r="W74" s="11">
        <v>1642.1067567567568</v>
      </c>
      <c r="X74" s="11">
        <v>1875.3211777848708</v>
      </c>
      <c r="Y74" s="11">
        <v>1943.4095676024524</v>
      </c>
      <c r="Z74" s="11">
        <v>2017.795616589472</v>
      </c>
      <c r="AA74" s="11">
        <v>2184.0548737324793</v>
      </c>
      <c r="AB74" s="11"/>
      <c r="AD74" s="25">
        <v>1.767102121084422</v>
      </c>
      <c r="AE74" s="25">
        <v>1.7620922384701911</v>
      </c>
      <c r="AF74" s="25">
        <v>1.7427245887811049</v>
      </c>
      <c r="AG74" s="25">
        <v>1.7139857202855944</v>
      </c>
      <c r="AH74" s="25">
        <v>1.7012824086980765</v>
      </c>
      <c r="AI74" s="25"/>
      <c r="AJ74" s="11">
        <v>3666.9355203569685</v>
      </c>
      <c r="AK74" s="11">
        <v>4212.160869757502</v>
      </c>
      <c r="AL74" s="11">
        <v>4295.8500765891931</v>
      </c>
      <c r="AM74" s="11">
        <v>4422.9164210427743</v>
      </c>
      <c r="AN74" s="11">
        <v>4780.6999571280749</v>
      </c>
      <c r="AO74" s="11"/>
      <c r="AP74" s="11">
        <v>566.23301549463645</v>
      </c>
      <c r="AQ74" s="11">
        <v>567.12455303933257</v>
      </c>
      <c r="AR74" s="11">
        <v>672.59833134684152</v>
      </c>
      <c r="AS74" s="11">
        <v>688.96263864565094</v>
      </c>
      <c r="AT74" s="11">
        <v>692.12427409988391</v>
      </c>
      <c r="AU74" s="11"/>
      <c r="AV74" s="24">
        <v>0.63660626492484895</v>
      </c>
      <c r="AW74" s="24">
        <v>0.6376546681664792</v>
      </c>
      <c r="AX74" s="24">
        <v>0.63756502179108676</v>
      </c>
      <c r="AY74" s="24">
        <v>0.63180736385272296</v>
      </c>
      <c r="AZ74" s="24">
        <v>0.63019236130471146</v>
      </c>
      <c r="BB74" s="24">
        <v>0.23570726225593483</v>
      </c>
      <c r="BC74" s="24">
        <v>0.23593925759280091</v>
      </c>
      <c r="BD74" s="24">
        <v>0.23590608744552227</v>
      </c>
      <c r="BE74" s="24">
        <v>0.23981520369592607</v>
      </c>
      <c r="BF74" s="24">
        <v>0.24003345413994981</v>
      </c>
      <c r="BH74" s="24">
        <v>0.12768647281921619</v>
      </c>
      <c r="BI74" s="24">
        <v>0.12640607424071992</v>
      </c>
      <c r="BJ74" s="24">
        <v>0.12652889076339097</v>
      </c>
      <c r="BK74" s="24">
        <v>0.12837743245135097</v>
      </c>
      <c r="BL74" s="24">
        <v>0.12977418455533873</v>
      </c>
      <c r="BN74" s="26"/>
      <c r="BO74" s="26"/>
      <c r="BP74" s="26"/>
      <c r="BQ74" s="26"/>
      <c r="BR74" s="26"/>
      <c r="BT74" s="26"/>
      <c r="BU74" s="26"/>
      <c r="BV74" s="26"/>
      <c r="BW74" s="26"/>
      <c r="BX74" s="26"/>
      <c r="BZ74" s="26">
        <v>0</v>
      </c>
      <c r="CA74" s="26">
        <v>0.17197097818675577</v>
      </c>
      <c r="CB74" s="26">
        <v>0.20758764713876299</v>
      </c>
      <c r="CC74" s="26">
        <v>0.24467904138828911</v>
      </c>
      <c r="CD74" s="26">
        <v>0.36275128022294467</v>
      </c>
      <c r="CF74" s="27">
        <v>-1.5261935672479509E-2</v>
      </c>
      <c r="CG74" s="12">
        <v>-353577.5</v>
      </c>
      <c r="CI74" s="13"/>
      <c r="CJ74" s="13"/>
      <c r="CK74" s="13">
        <v>0</v>
      </c>
      <c r="CL74" s="13">
        <v>0.20859627445798834</v>
      </c>
      <c r="CM74" s="13">
        <v>0.231931162056078</v>
      </c>
      <c r="CN74" s="13">
        <v>0.25053642540192378</v>
      </c>
      <c r="CO74" s="13">
        <v>0.40081206082242704</v>
      </c>
      <c r="CQ74" s="27">
        <v>-0.11628446991533979</v>
      </c>
      <c r="CR74" s="12">
        <v>-2815937.0883668708</v>
      </c>
      <c r="CS74" s="27">
        <v>1.0693588839390817</v>
      </c>
    </row>
    <row r="75" spans="1:97" x14ac:dyDescent="0.2">
      <c r="A75" s="7">
        <v>764</v>
      </c>
      <c r="B75" s="7" t="s">
        <v>72</v>
      </c>
      <c r="C75" s="42">
        <v>0.23563595662327685</v>
      </c>
      <c r="E75" s="24">
        <v>0.93591838078792922</v>
      </c>
      <c r="F75" s="24">
        <v>0.94602010769958456</v>
      </c>
      <c r="G75" s="24">
        <v>0.94693491346290803</v>
      </c>
      <c r="H75" s="24">
        <v>0.94819869044160188</v>
      </c>
      <c r="I75" s="24">
        <v>0.95001066535945533</v>
      </c>
      <c r="J75" s="24"/>
      <c r="K75" s="24"/>
      <c r="L75" s="24"/>
      <c r="M75" s="24"/>
      <c r="N75" s="24"/>
      <c r="P75" s="11">
        <v>1314.518210546142</v>
      </c>
      <c r="Q75" s="11">
        <v>1576.3507867694352</v>
      </c>
      <c r="R75" s="11">
        <v>1607.0447713136425</v>
      </c>
      <c r="S75" s="11">
        <v>1645.9035332444369</v>
      </c>
      <c r="T75" s="11">
        <v>1693.5866407560006</v>
      </c>
      <c r="U75" s="11"/>
      <c r="W75" s="11">
        <v>1404.5222719522592</v>
      </c>
      <c r="X75" s="11">
        <v>1666.2973375931842</v>
      </c>
      <c r="Y75" s="11">
        <v>1697.1016153969185</v>
      </c>
      <c r="Z75" s="11">
        <v>1735.8213524613654</v>
      </c>
      <c r="AA75" s="11">
        <v>1782.7027658844215</v>
      </c>
      <c r="AB75" s="11"/>
      <c r="AD75" s="25">
        <v>2.0417754569190603</v>
      </c>
      <c r="AE75" s="25">
        <v>2.040195545898968</v>
      </c>
      <c r="AF75" s="25">
        <v>2.0326181187689638</v>
      </c>
      <c r="AG75" s="25">
        <v>2.0397394136807816</v>
      </c>
      <c r="AH75" s="25">
        <v>2.0485248027666705</v>
      </c>
      <c r="AI75" s="25"/>
      <c r="AJ75" s="11">
        <v>3744.4904877087911</v>
      </c>
      <c r="AK75" s="11">
        <v>4487.7230628048692</v>
      </c>
      <c r="AL75" s="11">
        <v>4539.6309850493235</v>
      </c>
      <c r="AM75" s="11">
        <v>4690.6339041499277</v>
      </c>
      <c r="AN75" s="11">
        <v>4827.3551030266999</v>
      </c>
      <c r="AO75" s="11"/>
      <c r="AP75" s="11">
        <v>771.54157043879923</v>
      </c>
      <c r="AQ75" s="11">
        <v>781.89414934565059</v>
      </c>
      <c r="AR75" s="11">
        <v>858.21936227429887</v>
      </c>
      <c r="AS75" s="11">
        <v>867.27475915221578</v>
      </c>
      <c r="AT75" s="11">
        <v>873.23236994219656</v>
      </c>
      <c r="AU75" s="11"/>
      <c r="AV75" s="24">
        <v>0.65448215839860746</v>
      </c>
      <c r="AW75" s="24">
        <v>0.65431830526887558</v>
      </c>
      <c r="AX75" s="24">
        <v>0.65409622886866059</v>
      </c>
      <c r="AY75" s="24">
        <v>0.65342019543973939</v>
      </c>
      <c r="AZ75" s="24">
        <v>0.65427428941964771</v>
      </c>
      <c r="BB75" s="24">
        <v>0.28263707571801566</v>
      </c>
      <c r="BC75" s="24">
        <v>0.28223791417707766</v>
      </c>
      <c r="BD75" s="24">
        <v>0.2820762895535327</v>
      </c>
      <c r="BE75" s="24">
        <v>0.28175895765472314</v>
      </c>
      <c r="BF75" s="24">
        <v>0.28044958391872904</v>
      </c>
      <c r="BH75" s="24">
        <v>6.2880765883376849E-2</v>
      </c>
      <c r="BI75" s="24">
        <v>6.3443780554046716E-2</v>
      </c>
      <c r="BJ75" s="24">
        <v>6.3827481577806669E-2</v>
      </c>
      <c r="BK75" s="24">
        <v>6.4820846905537466E-2</v>
      </c>
      <c r="BL75" s="24">
        <v>6.527612666162326E-2</v>
      </c>
      <c r="BN75" s="26"/>
      <c r="BO75" s="26"/>
      <c r="BP75" s="26"/>
      <c r="BQ75" s="26"/>
      <c r="BR75" s="26"/>
      <c r="BT75" s="26"/>
      <c r="BU75" s="26"/>
      <c r="BV75" s="26"/>
      <c r="BW75" s="26"/>
      <c r="BX75" s="26"/>
      <c r="BZ75" s="26">
        <v>0</v>
      </c>
      <c r="CA75" s="26">
        <v>0.19995194515911496</v>
      </c>
      <c r="CB75" s="26">
        <v>0.22181865800607659</v>
      </c>
      <c r="CC75" s="26">
        <v>0.25329727044402883</v>
      </c>
      <c r="CD75" s="26">
        <v>0.30120764520873888</v>
      </c>
      <c r="CF75" s="27">
        <v>-1.8995669755653938E-2</v>
      </c>
      <c r="CG75" s="12">
        <v>-623176</v>
      </c>
      <c r="CI75" s="13"/>
      <c r="CJ75" s="13"/>
      <c r="CK75" s="13">
        <v>0</v>
      </c>
      <c r="CL75" s="13">
        <v>0.28652129224839173</v>
      </c>
      <c r="CM75" s="13">
        <v>0.31073070669241232</v>
      </c>
      <c r="CN75" s="13">
        <v>0.32171475966388763</v>
      </c>
      <c r="CO75" s="13">
        <v>0.37697313566536406</v>
      </c>
      <c r="CQ75" s="27">
        <v>-0.11992917932620804</v>
      </c>
      <c r="CR75" s="12">
        <v>-4115375.973406353</v>
      </c>
      <c r="CS75" s="27">
        <v>1.1150676643931583</v>
      </c>
    </row>
    <row r="76" spans="1:97" x14ac:dyDescent="0.2">
      <c r="A76" s="7">
        <v>765</v>
      </c>
      <c r="B76" s="7" t="s">
        <v>73</v>
      </c>
      <c r="C76" s="42">
        <v>0.24925077440568799</v>
      </c>
      <c r="E76" s="24">
        <v>0.8242743067448508</v>
      </c>
      <c r="F76" s="24">
        <v>0.85161929740017928</v>
      </c>
      <c r="G76" s="24">
        <v>0.85421733900739849</v>
      </c>
      <c r="H76" s="24">
        <v>0.85871676134591213</v>
      </c>
      <c r="I76" s="24">
        <v>0.86505383252659507</v>
      </c>
      <c r="J76" s="24"/>
      <c r="K76" s="24"/>
      <c r="L76" s="24"/>
      <c r="M76" s="24"/>
      <c r="N76" s="24"/>
      <c r="P76" s="11">
        <v>1314.518210546142</v>
      </c>
      <c r="Q76" s="11">
        <v>1609.7773296092062</v>
      </c>
      <c r="R76" s="11">
        <v>1619.515906203038</v>
      </c>
      <c r="S76" s="11">
        <v>1676.5581899436816</v>
      </c>
      <c r="T76" s="11">
        <v>1765.9800874547907</v>
      </c>
      <c r="U76" s="11"/>
      <c r="W76" s="11">
        <v>1594.7582009893256</v>
      </c>
      <c r="X76" s="11">
        <v>1890.2546413914404</v>
      </c>
      <c r="Y76" s="11">
        <v>1895.9061496982924</v>
      </c>
      <c r="Z76" s="11">
        <v>1952.3995168277877</v>
      </c>
      <c r="AA76" s="11">
        <v>2041.4684278050381</v>
      </c>
      <c r="AB76" s="11"/>
      <c r="AD76" s="25">
        <v>1.9238667668419736</v>
      </c>
      <c r="AE76" s="25">
        <v>1.9060094363049416</v>
      </c>
      <c r="AF76" s="25">
        <v>1.927970297029703</v>
      </c>
      <c r="AG76" s="25">
        <v>1.91333660210836</v>
      </c>
      <c r="AH76" s="25">
        <v>1.9118042813455658</v>
      </c>
      <c r="AI76" s="25"/>
      <c r="AJ76" s="11">
        <v>3945.9363548810629</v>
      </c>
      <c r="AK76" s="11">
        <v>4749.0235062739321</v>
      </c>
      <c r="AL76" s="11">
        <v>4811.992581486893</v>
      </c>
      <c r="AM76" s="11">
        <v>4983.2531627062654</v>
      </c>
      <c r="AN76" s="11">
        <v>5194.8537400370988</v>
      </c>
      <c r="AO76" s="11"/>
      <c r="AP76" s="11">
        <v>889.33706356311575</v>
      </c>
      <c r="AQ76" s="11">
        <v>885.62279929577471</v>
      </c>
      <c r="AR76" s="11">
        <v>992.15713028169012</v>
      </c>
      <c r="AS76" s="11">
        <v>973.00042808219177</v>
      </c>
      <c r="AT76" s="11">
        <v>989.0322580645161</v>
      </c>
      <c r="AU76" s="11"/>
      <c r="AV76" s="24">
        <v>0.62309040821437511</v>
      </c>
      <c r="AW76" s="24">
        <v>0.62217531661286318</v>
      </c>
      <c r="AX76" s="24">
        <v>0.6226485148514852</v>
      </c>
      <c r="AY76" s="24">
        <v>0.61767590095611669</v>
      </c>
      <c r="AZ76" s="24">
        <v>0.61418960244648313</v>
      </c>
      <c r="BB76" s="24">
        <v>0.27973954420235414</v>
      </c>
      <c r="BC76" s="24">
        <v>0.28209585299230194</v>
      </c>
      <c r="BD76" s="24">
        <v>0.28118811881188122</v>
      </c>
      <c r="BE76" s="24">
        <v>0.28634469232655063</v>
      </c>
      <c r="BF76" s="24">
        <v>0.28819571865443427</v>
      </c>
      <c r="BH76" s="24">
        <v>9.7170047583270719E-2</v>
      </c>
      <c r="BI76" s="24">
        <v>9.572883039483486E-2</v>
      </c>
      <c r="BJ76" s="24">
        <v>9.6163366336633666E-2</v>
      </c>
      <c r="BK76" s="24">
        <v>9.5979406717332683E-2</v>
      </c>
      <c r="BL76" s="24">
        <v>9.7614678899082569E-2</v>
      </c>
      <c r="BN76" s="26"/>
      <c r="BO76" s="26"/>
      <c r="BP76" s="26"/>
      <c r="BQ76" s="26"/>
      <c r="BR76" s="26"/>
      <c r="BT76" s="26"/>
      <c r="BU76" s="26"/>
      <c r="BV76" s="26"/>
      <c r="BW76" s="26"/>
      <c r="BX76" s="26"/>
      <c r="BZ76" s="26">
        <v>0</v>
      </c>
      <c r="CA76" s="26">
        <v>0.22357775621899179</v>
      </c>
      <c r="CB76" s="26">
        <v>0.24918284630341314</v>
      </c>
      <c r="CC76" s="26">
        <v>0.29575474144991443</v>
      </c>
      <c r="CD76" s="26">
        <v>0.36661470051288303</v>
      </c>
      <c r="CF76" s="27">
        <v>-2.0905568019379428E-2</v>
      </c>
      <c r="CG76" s="12">
        <v>-598283</v>
      </c>
      <c r="CI76" s="13"/>
      <c r="CJ76" s="13"/>
      <c r="CK76" s="13">
        <v>0</v>
      </c>
      <c r="CL76" s="13">
        <v>0.33142666723087344</v>
      </c>
      <c r="CM76" s="13">
        <v>0.36699672760099311</v>
      </c>
      <c r="CN76" s="13">
        <v>0.39177175016926191</v>
      </c>
      <c r="CO76" s="13">
        <v>0.47422280523583837</v>
      </c>
      <c r="CQ76" s="27">
        <v>-0.14012626131812583</v>
      </c>
      <c r="CR76" s="12">
        <v>-4253887.0883422503</v>
      </c>
      <c r="CS76" s="27">
        <v>0.90301395781346883</v>
      </c>
    </row>
    <row r="77" spans="1:97" x14ac:dyDescent="0.2">
      <c r="A77" s="7">
        <v>767</v>
      </c>
      <c r="B77" s="7" t="s">
        <v>74</v>
      </c>
      <c r="C77" s="42">
        <v>0.31258389881027782</v>
      </c>
      <c r="E77" s="24">
        <v>0.9554698649279606</v>
      </c>
      <c r="F77" s="24">
        <v>0.96452626648060313</v>
      </c>
      <c r="G77" s="24">
        <v>0.96506490290609648</v>
      </c>
      <c r="H77" s="24">
        <v>0.96542863426993231</v>
      </c>
      <c r="I77" s="24">
        <v>0.96704022554011593</v>
      </c>
      <c r="J77" s="24"/>
      <c r="K77" s="24"/>
      <c r="L77" s="24"/>
      <c r="M77" s="24"/>
      <c r="N77" s="24"/>
      <c r="P77" s="11">
        <v>1314.518210546142</v>
      </c>
      <c r="Q77" s="11">
        <v>1665.2347676975812</v>
      </c>
      <c r="R77" s="11">
        <v>1703.1730935529697</v>
      </c>
      <c r="S77" s="11">
        <v>1715.8224620197634</v>
      </c>
      <c r="T77" s="11">
        <v>1816.1564665121441</v>
      </c>
      <c r="U77" s="11"/>
      <c r="W77" s="11">
        <v>1375.7819673834008</v>
      </c>
      <c r="X77" s="11">
        <v>1726.4794392523365</v>
      </c>
      <c r="Y77" s="11">
        <v>1764.8275141124816</v>
      </c>
      <c r="Z77" s="11">
        <v>1777.2649381974122</v>
      </c>
      <c r="AA77" s="11">
        <v>1878.0567948947271</v>
      </c>
      <c r="AB77" s="11"/>
      <c r="AD77" s="25">
        <v>1.8215704824976349</v>
      </c>
      <c r="AE77" s="25">
        <v>1.8211043872919819</v>
      </c>
      <c r="AF77" s="25">
        <v>1.8018459220192127</v>
      </c>
      <c r="AG77" s="25">
        <v>1.8067005458309806</v>
      </c>
      <c r="AH77" s="25">
        <v>1.7950263752825923</v>
      </c>
      <c r="AI77" s="25"/>
      <c r="AJ77" s="11">
        <v>3327.6119467609119</v>
      </c>
      <c r="AK77" s="11">
        <v>4258.7620041302443</v>
      </c>
      <c r="AL77" s="11">
        <v>4282.0536924395847</v>
      </c>
      <c r="AM77" s="11">
        <v>4331.4506549808948</v>
      </c>
      <c r="AN77" s="11">
        <v>4564.265395850387</v>
      </c>
      <c r="AO77" s="11"/>
      <c r="AP77" s="11">
        <v>762.28745980707379</v>
      </c>
      <c r="AQ77" s="11">
        <v>767.12347266881011</v>
      </c>
      <c r="AR77" s="11">
        <v>838.20514469453371</v>
      </c>
      <c r="AS77" s="11">
        <v>841.07138263665593</v>
      </c>
      <c r="AT77" s="11">
        <v>844.96973599484863</v>
      </c>
      <c r="AU77" s="11"/>
      <c r="AV77" s="24">
        <v>0.60510879848628196</v>
      </c>
      <c r="AW77" s="24">
        <v>0.60665658093797281</v>
      </c>
      <c r="AX77" s="24">
        <v>0.60727067244302124</v>
      </c>
      <c r="AY77" s="24">
        <v>0.60662525879917184</v>
      </c>
      <c r="AZ77" s="24">
        <v>0.60418236623963828</v>
      </c>
      <c r="BB77" s="24">
        <v>0.29422894985808895</v>
      </c>
      <c r="BC77" s="24">
        <v>0.29406202723146746</v>
      </c>
      <c r="BD77" s="24">
        <v>0.29289885100772273</v>
      </c>
      <c r="BE77" s="24">
        <v>0.29267833615659705</v>
      </c>
      <c r="BF77" s="24">
        <v>0.29257724189902035</v>
      </c>
      <c r="BH77" s="24">
        <v>0.10066225165562914</v>
      </c>
      <c r="BI77" s="24">
        <v>9.9281391830559756E-2</v>
      </c>
      <c r="BJ77" s="24">
        <v>9.9830476549255975E-2</v>
      </c>
      <c r="BK77" s="24">
        <v>0.10069640504423114</v>
      </c>
      <c r="BL77" s="24">
        <v>0.10324039186134137</v>
      </c>
      <c r="BN77" s="26"/>
      <c r="BO77" s="26"/>
      <c r="BP77" s="26"/>
      <c r="BQ77" s="26"/>
      <c r="BR77" s="26"/>
      <c r="BT77" s="26"/>
      <c r="BU77" s="26"/>
      <c r="BV77" s="26"/>
      <c r="BW77" s="26"/>
      <c r="BX77" s="26"/>
      <c r="BZ77" s="26">
        <v>0</v>
      </c>
      <c r="CA77" s="26">
        <v>0.26719712265527384</v>
      </c>
      <c r="CB77" s="26">
        <v>0.2874535981906885</v>
      </c>
      <c r="CC77" s="26">
        <v>0.30148977910241048</v>
      </c>
      <c r="CD77" s="26">
        <v>0.36740584225274375</v>
      </c>
      <c r="CF77" s="27">
        <v>-2.1690283584665078E-2</v>
      </c>
      <c r="CG77" s="12">
        <v>-387555.5</v>
      </c>
      <c r="CI77" s="13"/>
      <c r="CJ77" s="13"/>
      <c r="CK77" s="13">
        <v>0</v>
      </c>
      <c r="CL77" s="13">
        <v>0.32655538396466754</v>
      </c>
      <c r="CM77" s="13">
        <v>0.34951162173061978</v>
      </c>
      <c r="CN77" s="13">
        <v>0.36095137857430926</v>
      </c>
      <c r="CO77" s="13">
        <v>0.45020443360252327</v>
      </c>
      <c r="CQ77" s="27">
        <v>-0.12181069636422993</v>
      </c>
      <c r="CR77" s="12">
        <v>-2275862.7089861296</v>
      </c>
      <c r="CS77" s="27">
        <v>0.99500816020355609</v>
      </c>
    </row>
    <row r="78" spans="1:97" x14ac:dyDescent="0.2">
      <c r="A78" s="7">
        <v>780</v>
      </c>
      <c r="B78" s="7" t="s">
        <v>75</v>
      </c>
      <c r="C78" s="42">
        <v>0.18134239086109005</v>
      </c>
      <c r="E78" s="24">
        <v>0.98328178803439392</v>
      </c>
      <c r="F78" s="24">
        <v>0.98518948766777825</v>
      </c>
      <c r="G78" s="24">
        <v>0.98542863446843143</v>
      </c>
      <c r="H78" s="24">
        <v>0.98579572861517428</v>
      </c>
      <c r="I78" s="24">
        <v>0.98671932593962097</v>
      </c>
      <c r="J78" s="24"/>
      <c r="K78" s="24"/>
      <c r="L78" s="24"/>
      <c r="M78" s="24"/>
      <c r="N78" s="24"/>
      <c r="P78" s="11">
        <v>1314.518210546142</v>
      </c>
      <c r="Q78" s="11">
        <v>1458.8819864842462</v>
      </c>
      <c r="R78" s="11">
        <v>1465.825039649169</v>
      </c>
      <c r="S78" s="11">
        <v>1486.3268128310383</v>
      </c>
      <c r="T78" s="11">
        <v>1576.8627902429084</v>
      </c>
      <c r="U78" s="11"/>
      <c r="W78" s="11">
        <v>1336.8682574441843</v>
      </c>
      <c r="X78" s="11">
        <v>1480.8135944871194</v>
      </c>
      <c r="Y78" s="11">
        <v>1487.4999450770752</v>
      </c>
      <c r="Z78" s="11">
        <v>1507.7432065150047</v>
      </c>
      <c r="AA78" s="11">
        <v>1598.0864555797696</v>
      </c>
      <c r="AB78" s="11"/>
      <c r="AD78" s="25">
        <v>1.9242020632537415</v>
      </c>
      <c r="AE78" s="25">
        <v>1.9482700543765941</v>
      </c>
      <c r="AF78" s="25">
        <v>1.9563286454478164</v>
      </c>
      <c r="AG78" s="25">
        <v>1.9735345217411999</v>
      </c>
      <c r="AH78" s="25">
        <v>1.9787405112682384</v>
      </c>
      <c r="AI78" s="25"/>
      <c r="AJ78" s="11">
        <v>4610.0947818010372</v>
      </c>
      <c r="AK78" s="11">
        <v>5241.1779110728194</v>
      </c>
      <c r="AL78" s="11">
        <v>5281.7976090783586</v>
      </c>
      <c r="AM78" s="11">
        <v>5410.502973428891</v>
      </c>
      <c r="AN78" s="11">
        <v>5729.8943265325415</v>
      </c>
      <c r="AO78" s="11"/>
      <c r="AP78" s="11">
        <v>967.15702332993919</v>
      </c>
      <c r="AQ78" s="11">
        <v>1020.2946932299011</v>
      </c>
      <c r="AR78" s="11">
        <v>1048.1471901260504</v>
      </c>
      <c r="AS78" s="11">
        <v>1075.9212952847092</v>
      </c>
      <c r="AT78" s="11">
        <v>1129.4406284093388</v>
      </c>
      <c r="AU78" s="11"/>
      <c r="AV78" s="24">
        <v>0.42640577323582118</v>
      </c>
      <c r="AW78" s="24">
        <v>0.42810740580337808</v>
      </c>
      <c r="AX78" s="24">
        <v>0.42854755139562095</v>
      </c>
      <c r="AY78" s="24">
        <v>0.42954042411404908</v>
      </c>
      <c r="AZ78" s="24">
        <v>0.43188213871875519</v>
      </c>
      <c r="BB78" s="24">
        <v>0.54702862401317387</v>
      </c>
      <c r="BC78" s="24">
        <v>0.54588325874596988</v>
      </c>
      <c r="BD78" s="24">
        <v>0.54554571285308373</v>
      </c>
      <c r="BE78" s="24">
        <v>0.54461289478068398</v>
      </c>
      <c r="BF78" s="24">
        <v>0.54189230732849336</v>
      </c>
      <c r="BH78" s="24">
        <v>2.6565602751004988E-2</v>
      </c>
      <c r="BI78" s="24">
        <v>2.6009335450652038E-2</v>
      </c>
      <c r="BJ78" s="24">
        <v>2.5906735751295335E-2</v>
      </c>
      <c r="BK78" s="24">
        <v>2.5846681105266917E-2</v>
      </c>
      <c r="BL78" s="24">
        <v>2.6225553952751435E-2</v>
      </c>
      <c r="BN78" s="26"/>
      <c r="BO78" s="26"/>
      <c r="BP78" s="26"/>
      <c r="BQ78" s="26"/>
      <c r="BR78" s="26"/>
      <c r="BT78" s="26"/>
      <c r="BU78" s="26"/>
      <c r="BV78" s="26"/>
      <c r="BW78" s="26"/>
      <c r="BX78" s="26"/>
      <c r="BZ78" s="26">
        <v>0</v>
      </c>
      <c r="CA78" s="26">
        <v>0.13099717159022695</v>
      </c>
      <c r="CB78" s="26">
        <v>0.14983826366952857</v>
      </c>
      <c r="CC78" s="26">
        <v>0.17999412310970664</v>
      </c>
      <c r="CD78" s="26">
        <v>0.26323860607396199</v>
      </c>
      <c r="CF78" s="27">
        <v>-3.4920016317298803E-2</v>
      </c>
      <c r="CG78" s="12">
        <v>-4761193.5</v>
      </c>
      <c r="CI78" s="13"/>
      <c r="CJ78" s="13"/>
      <c r="CK78" s="13">
        <v>0</v>
      </c>
      <c r="CL78" s="13">
        <v>0.29018197301476345</v>
      </c>
      <c r="CM78" s="13">
        <v>0.33265907473517498</v>
      </c>
      <c r="CN78" s="13">
        <v>0.34940494519649845</v>
      </c>
      <c r="CO78" s="13">
        <v>0.50755683658138406</v>
      </c>
      <c r="CQ78" s="27">
        <v>-0.1714473769121202</v>
      </c>
      <c r="CR78" s="12">
        <v>-25295440.713806432</v>
      </c>
      <c r="CS78" s="27">
        <v>0.78444452391507624</v>
      </c>
    </row>
    <row r="79" spans="1:97" x14ac:dyDescent="0.2">
      <c r="A79" s="7">
        <v>781</v>
      </c>
      <c r="B79" s="7" t="s">
        <v>76</v>
      </c>
      <c r="C79" s="42">
        <v>0.2294756016482502</v>
      </c>
      <c r="E79" s="24">
        <v>0.76247076530456837</v>
      </c>
      <c r="F79" s="24">
        <v>0.79086044287634349</v>
      </c>
      <c r="G79" s="24">
        <v>0.79572506955866229</v>
      </c>
      <c r="H79" s="24">
        <v>0.79710996947909818</v>
      </c>
      <c r="I79" s="24">
        <v>0.80703792745000946</v>
      </c>
      <c r="J79" s="24"/>
      <c r="K79" s="24"/>
      <c r="L79" s="24"/>
      <c r="M79" s="24"/>
      <c r="N79" s="24"/>
      <c r="P79" s="11">
        <v>1314.518210546142</v>
      </c>
      <c r="Q79" s="11">
        <v>1541.6529125680113</v>
      </c>
      <c r="R79" s="11">
        <v>1589.9890909166174</v>
      </c>
      <c r="S79" s="11">
        <v>1607.621855077693</v>
      </c>
      <c r="T79" s="11">
        <v>1710.6983700535009</v>
      </c>
      <c r="U79" s="11"/>
      <c r="W79" s="11">
        <v>1724.0244090159429</v>
      </c>
      <c r="X79" s="11">
        <v>1949.3362279709563</v>
      </c>
      <c r="Y79" s="11">
        <v>1998.1638781325346</v>
      </c>
      <c r="Z79" s="11">
        <v>2016.8131332346209</v>
      </c>
      <c r="AA79" s="11">
        <v>2119.724875209743</v>
      </c>
      <c r="AB79" s="11"/>
      <c r="AD79" s="25">
        <v>1.8559961907353242</v>
      </c>
      <c r="AE79" s="25">
        <v>1.8626478184042408</v>
      </c>
      <c r="AF79" s="25">
        <v>1.8522227484944853</v>
      </c>
      <c r="AG79" s="25">
        <v>1.85</v>
      </c>
      <c r="AH79" s="25">
        <v>1.8442479071023494</v>
      </c>
      <c r="AI79" s="25"/>
      <c r="AJ79" s="11">
        <v>4326.2790531700703</v>
      </c>
      <c r="AK79" s="11">
        <v>4977.3714136626731</v>
      </c>
      <c r="AL79" s="11">
        <v>5093.3085605633041</v>
      </c>
      <c r="AM79" s="11">
        <v>5157.8028699838742</v>
      </c>
      <c r="AN79" s="11">
        <v>5387.3036098895827</v>
      </c>
      <c r="AO79" s="11"/>
      <c r="AP79" s="11">
        <v>915.64055590650662</v>
      </c>
      <c r="AQ79" s="11">
        <v>931.73404927353124</v>
      </c>
      <c r="AR79" s="11">
        <v>1000.7372049300188</v>
      </c>
      <c r="AS79" s="11">
        <v>1022.9831472508953</v>
      </c>
      <c r="AT79" s="11">
        <v>1044.6683522966709</v>
      </c>
      <c r="AU79" s="11"/>
      <c r="AV79" s="24">
        <v>0.54282021631181554</v>
      </c>
      <c r="AW79" s="24">
        <v>0.54268044039690089</v>
      </c>
      <c r="AX79" s="24">
        <v>0.54157926788010013</v>
      </c>
      <c r="AY79" s="24">
        <v>0.54220867208672086</v>
      </c>
      <c r="AZ79" s="24">
        <v>0.5421955171482582</v>
      </c>
      <c r="BB79" s="24">
        <v>0.32303924903067821</v>
      </c>
      <c r="BC79" s="24">
        <v>0.32275383988038603</v>
      </c>
      <c r="BD79" s="24">
        <v>0.32390554164693147</v>
      </c>
      <c r="BE79" s="24">
        <v>0.32161246612466127</v>
      </c>
      <c r="BF79" s="24">
        <v>0.32041587901701324</v>
      </c>
      <c r="BH79" s="24">
        <v>0.13414053465750631</v>
      </c>
      <c r="BI79" s="24">
        <v>0.13456571972271306</v>
      </c>
      <c r="BJ79" s="24">
        <v>0.13451519047296839</v>
      </c>
      <c r="BK79" s="24">
        <v>0.13617886178861788</v>
      </c>
      <c r="BL79" s="24">
        <v>0.13738860383472859</v>
      </c>
      <c r="BN79" s="26"/>
      <c r="BO79" s="26"/>
      <c r="BP79" s="26"/>
      <c r="BQ79" s="26"/>
      <c r="BR79" s="26"/>
      <c r="BT79" s="26"/>
      <c r="BU79" s="26"/>
      <c r="BV79" s="26"/>
      <c r="BW79" s="26"/>
      <c r="BX79" s="26"/>
      <c r="BZ79" s="26">
        <v>0</v>
      </c>
      <c r="CA79" s="26">
        <v>0.17803323343495103</v>
      </c>
      <c r="CB79" s="26">
        <v>0.21350576102338459</v>
      </c>
      <c r="CC79" s="26">
        <v>0.2239154651552937</v>
      </c>
      <c r="CD79" s="26">
        <v>0.30291438558338957</v>
      </c>
      <c r="CF79" s="27">
        <v>-2.5387170784966148E-2</v>
      </c>
      <c r="CG79" s="12">
        <v>-1235352</v>
      </c>
      <c r="CI79" s="13"/>
      <c r="CJ79" s="13"/>
      <c r="CK79" s="13">
        <v>0</v>
      </c>
      <c r="CL79" s="13">
        <v>0.2633570756951209</v>
      </c>
      <c r="CM79" s="13">
        <v>0.28616884731145631</v>
      </c>
      <c r="CN79" s="13">
        <v>0.30208039302631184</v>
      </c>
      <c r="CO79" s="13">
        <v>0.39345323801570231</v>
      </c>
      <c r="CQ79" s="27">
        <v>-0.12671492258133776</v>
      </c>
      <c r="CR79" s="12">
        <v>-6577901.7343140915</v>
      </c>
      <c r="CS79" s="27">
        <v>0.97778567250894066</v>
      </c>
    </row>
    <row r="80" spans="1:97" x14ac:dyDescent="0.2">
      <c r="A80" s="7">
        <v>821</v>
      </c>
      <c r="B80" s="7" t="s">
        <v>77</v>
      </c>
      <c r="C80" s="42">
        <v>0.23419630952376735</v>
      </c>
      <c r="E80" s="24">
        <v>1.1457503251167975</v>
      </c>
      <c r="F80" s="24">
        <v>1.1436494325878399</v>
      </c>
      <c r="G80" s="24">
        <v>1.1393649891513871</v>
      </c>
      <c r="H80" s="24">
        <v>1.1341740702463186</v>
      </c>
      <c r="I80" s="24">
        <v>1.1131574995465536</v>
      </c>
      <c r="J80" s="24"/>
      <c r="K80" s="24"/>
      <c r="L80" s="24"/>
      <c r="M80" s="24"/>
      <c r="N80" s="24"/>
      <c r="P80" s="11">
        <v>1314.518210546142</v>
      </c>
      <c r="Q80" s="11">
        <v>1336.2441691058473</v>
      </c>
      <c r="R80" s="11">
        <v>1377.0479195382579</v>
      </c>
      <c r="S80" s="11">
        <v>1457.1486080270115</v>
      </c>
      <c r="T80" s="11">
        <v>1703.152042730962</v>
      </c>
      <c r="U80" s="11"/>
      <c r="W80" s="11">
        <v>1147.299007235403</v>
      </c>
      <c r="X80" s="11">
        <v>1168.4036480324269</v>
      </c>
      <c r="Y80" s="11">
        <v>1208.6099999999999</v>
      </c>
      <c r="Z80" s="11">
        <v>1284.7662861050505</v>
      </c>
      <c r="AA80" s="11">
        <v>1530.018926723975</v>
      </c>
      <c r="AB80" s="11"/>
      <c r="AD80" s="25">
        <v>1.7520636792452831</v>
      </c>
      <c r="AE80" s="25">
        <v>1.760630389533155</v>
      </c>
      <c r="AF80" s="25">
        <v>1.7517814726840855</v>
      </c>
      <c r="AG80" s="25">
        <v>1.7188431723315445</v>
      </c>
      <c r="AH80" s="25">
        <v>1.7078250520678369</v>
      </c>
      <c r="AI80" s="25"/>
      <c r="AJ80" s="11">
        <v>2276.26300937409</v>
      </c>
      <c r="AK80" s="11">
        <v>2318.1147163301889</v>
      </c>
      <c r="AL80" s="11">
        <v>2393.1025124538564</v>
      </c>
      <c r="AM80" s="11">
        <v>2502.474766695696</v>
      </c>
      <c r="AN80" s="11">
        <v>2993.1995105459541</v>
      </c>
      <c r="AO80" s="11"/>
      <c r="AP80" s="11">
        <v>567.91401869158881</v>
      </c>
      <c r="AQ80" s="11">
        <v>568.45233644859809</v>
      </c>
      <c r="AR80" s="11">
        <v>609.70841121495323</v>
      </c>
      <c r="AS80" s="11">
        <v>607.49534450651765</v>
      </c>
      <c r="AT80" s="11">
        <v>607.61266294227187</v>
      </c>
      <c r="AU80" s="11"/>
      <c r="AV80" s="24">
        <v>0.68838443396226412</v>
      </c>
      <c r="AW80" s="24">
        <v>0.69491525423728817</v>
      </c>
      <c r="AX80" s="24">
        <v>0.6941805225653207</v>
      </c>
      <c r="AY80" s="24">
        <v>0.69111508646392372</v>
      </c>
      <c r="AZ80" s="24">
        <v>0.68818803927402561</v>
      </c>
      <c r="BB80" s="24">
        <v>0.15772405660377359</v>
      </c>
      <c r="BC80" s="24">
        <v>0.15908415105560511</v>
      </c>
      <c r="BD80" s="24">
        <v>0.1588479809976247</v>
      </c>
      <c r="BE80" s="24">
        <v>0.16010733452593917</v>
      </c>
      <c r="BF80" s="24">
        <v>0.15977387682237429</v>
      </c>
      <c r="BH80" s="24">
        <v>0.15389150943396226</v>
      </c>
      <c r="BI80" s="24">
        <v>0.14600059470710675</v>
      </c>
      <c r="BJ80" s="24">
        <v>0.14697149643705462</v>
      </c>
      <c r="BK80" s="24">
        <v>0.14877757901013716</v>
      </c>
      <c r="BL80" s="24">
        <v>0.15203808390360013</v>
      </c>
      <c r="BN80" s="26"/>
      <c r="BO80" s="26"/>
      <c r="BP80" s="26"/>
      <c r="BQ80" s="26"/>
      <c r="BR80" s="26"/>
      <c r="BT80" s="26"/>
      <c r="BU80" s="26"/>
      <c r="BV80" s="26"/>
      <c r="BW80" s="26"/>
      <c r="BX80" s="26"/>
      <c r="BZ80" s="26">
        <v>0</v>
      </c>
      <c r="CA80" s="26">
        <v>1.2764680022401942E-2</v>
      </c>
      <c r="CB80" s="26">
        <v>3.9988957116710466E-2</v>
      </c>
      <c r="CC80" s="26">
        <v>7.5302907777562877E-2</v>
      </c>
      <c r="CD80" s="26">
        <v>0.25139084945322177</v>
      </c>
      <c r="CF80" s="27">
        <v>-1.0155776028641405E-2</v>
      </c>
      <c r="CG80" s="12">
        <v>-99058</v>
      </c>
      <c r="CI80" s="13"/>
      <c r="CJ80" s="13"/>
      <c r="CK80" s="13">
        <v>0</v>
      </c>
      <c r="CL80" s="13">
        <v>1.0524164440560702E-2</v>
      </c>
      <c r="CM80" s="13">
        <v>1.4230483524632076E-2</v>
      </c>
      <c r="CN80" s="13">
        <v>1.94224745215128E-2</v>
      </c>
      <c r="CO80" s="13">
        <v>0.26180447561939024</v>
      </c>
      <c r="CQ80" s="27">
        <v>-0.12044050966946844</v>
      </c>
      <c r="CR80" s="12">
        <v>-1204148.673642599</v>
      </c>
      <c r="CS80" s="27">
        <v>1.223202831778363</v>
      </c>
    </row>
    <row r="81" spans="1:97" x14ac:dyDescent="0.2">
      <c r="A81" s="7">
        <v>834</v>
      </c>
      <c r="B81" s="7" t="s">
        <v>78</v>
      </c>
      <c r="C81" s="42">
        <v>0.43716080808065882</v>
      </c>
      <c r="E81" s="24">
        <v>1.0934463831047372</v>
      </c>
      <c r="F81" s="24">
        <v>1.0764729832388178</v>
      </c>
      <c r="G81" s="24">
        <v>1.0724767408225631</v>
      </c>
      <c r="H81" s="24">
        <v>1.0691617668049136</v>
      </c>
      <c r="I81" s="24">
        <v>1.0602273014959613</v>
      </c>
      <c r="J81" s="24"/>
      <c r="K81" s="24"/>
      <c r="L81" s="24"/>
      <c r="M81" s="24"/>
      <c r="N81" s="24"/>
      <c r="P81" s="11">
        <v>1314.518210546142</v>
      </c>
      <c r="Q81" s="11">
        <v>1591.1631662769207</v>
      </c>
      <c r="R81" s="11">
        <v>1683.1142069295099</v>
      </c>
      <c r="S81" s="11">
        <v>1775.4776142515466</v>
      </c>
      <c r="T81" s="11">
        <v>2042.9125538757842</v>
      </c>
      <c r="U81" s="11"/>
      <c r="W81" s="11">
        <v>1202.1789370354788</v>
      </c>
      <c r="X81" s="11">
        <v>1478.1264286722167</v>
      </c>
      <c r="Y81" s="11">
        <v>1569.3712906431917</v>
      </c>
      <c r="Z81" s="11">
        <v>1660.6257999267871</v>
      </c>
      <c r="AA81" s="11">
        <v>1926.8628066767114</v>
      </c>
      <c r="AB81" s="11"/>
      <c r="AD81" s="25">
        <v>1.7174855491329479</v>
      </c>
      <c r="AE81" s="25">
        <v>1.661664712778429</v>
      </c>
      <c r="AF81" s="25">
        <v>1.6329700904242985</v>
      </c>
      <c r="AG81" s="25">
        <v>1.6304347826086956</v>
      </c>
      <c r="AH81" s="25">
        <v>1.5971772327626099</v>
      </c>
      <c r="AI81" s="25"/>
      <c r="AJ81" s="11">
        <v>2199.0885881438398</v>
      </c>
      <c r="AK81" s="11">
        <v>2660.8608569466646</v>
      </c>
      <c r="AL81" s="11">
        <v>2765.1712082836316</v>
      </c>
      <c r="AM81" s="11">
        <v>2989.5700965748733</v>
      </c>
      <c r="AN81" s="11">
        <v>3450.8030891454951</v>
      </c>
      <c r="AO81" s="11"/>
      <c r="AP81" s="11">
        <v>618.59435364041599</v>
      </c>
      <c r="AQ81" s="11">
        <v>618.73105497771178</v>
      </c>
      <c r="AR81" s="11">
        <v>624.98514115898956</v>
      </c>
      <c r="AS81" s="11">
        <v>625.32392273402672</v>
      </c>
      <c r="AT81" s="11">
        <v>612.5624103299856</v>
      </c>
      <c r="AU81" s="11"/>
      <c r="AV81" s="24">
        <v>0.6505298651252408</v>
      </c>
      <c r="AW81" s="24">
        <v>0.63376318874560378</v>
      </c>
      <c r="AX81" s="24">
        <v>0.63552051936007414</v>
      </c>
      <c r="AY81" s="24">
        <v>0.62996727442730249</v>
      </c>
      <c r="AZ81" s="24">
        <v>0.61406756131420637</v>
      </c>
      <c r="BB81" s="24">
        <v>0.16209055876685935</v>
      </c>
      <c r="BC81" s="24">
        <v>0.15779601406799532</v>
      </c>
      <c r="BD81" s="24">
        <v>0.1560398794342685</v>
      </c>
      <c r="BE81" s="24">
        <v>0.15731650303880318</v>
      </c>
      <c r="BF81" s="24">
        <v>0.16126793151318833</v>
      </c>
      <c r="BH81" s="24">
        <v>0.18737957610789982</v>
      </c>
      <c r="BI81" s="24">
        <v>0.20844079718640093</v>
      </c>
      <c r="BJ81" s="24">
        <v>0.20843960120565733</v>
      </c>
      <c r="BK81" s="24">
        <v>0.21271622253389436</v>
      </c>
      <c r="BL81" s="24">
        <v>0.22466450717260528</v>
      </c>
      <c r="BN81" s="26"/>
      <c r="BO81" s="26"/>
      <c r="BP81" s="26"/>
      <c r="BQ81" s="26"/>
      <c r="BR81" s="26"/>
      <c r="BT81" s="26"/>
      <c r="BU81" s="26"/>
      <c r="BV81" s="26"/>
      <c r="BW81" s="26"/>
      <c r="BX81" s="26"/>
      <c r="BZ81" s="26">
        <v>0</v>
      </c>
      <c r="CA81" s="26">
        <v>0.20298470636133592</v>
      </c>
      <c r="CB81" s="26">
        <v>0.26460306720983029</v>
      </c>
      <c r="CC81" s="26">
        <v>0.32112031109036687</v>
      </c>
      <c r="CD81" s="26">
        <v>0.50442522673576451</v>
      </c>
      <c r="CF81" s="27">
        <v>-9.5092579443016804E-3</v>
      </c>
      <c r="CG81" s="12">
        <v>-130796</v>
      </c>
      <c r="CI81" s="13"/>
      <c r="CJ81" s="13"/>
      <c r="CK81" s="13">
        <v>0</v>
      </c>
      <c r="CL81" s="13">
        <v>0.26480931352870329</v>
      </c>
      <c r="CM81" s="13">
        <v>0.26977519068647138</v>
      </c>
      <c r="CN81" s="13">
        <v>0.28865616218386192</v>
      </c>
      <c r="CO81" s="13">
        <v>0.51883079084704931</v>
      </c>
      <c r="CQ81" s="27">
        <v>-8.7950939349654936E-2</v>
      </c>
      <c r="CR81" s="12">
        <v>-1245188.7838886341</v>
      </c>
      <c r="CS81" s="27">
        <v>1.3925962403212202</v>
      </c>
    </row>
    <row r="82" spans="1:97" x14ac:dyDescent="0.2">
      <c r="A82" s="7">
        <v>840</v>
      </c>
      <c r="B82" s="7" t="s">
        <v>79</v>
      </c>
      <c r="C82" s="42">
        <v>0.61749225847153255</v>
      </c>
      <c r="E82" s="24">
        <v>0.51883019525717555</v>
      </c>
      <c r="F82" s="24">
        <v>0.60563623343589734</v>
      </c>
      <c r="G82" s="24">
        <v>0.61430542787945308</v>
      </c>
      <c r="H82" s="24">
        <v>0.62000119751946614</v>
      </c>
      <c r="I82" s="24">
        <v>0.66536900181523095</v>
      </c>
      <c r="J82" s="24"/>
      <c r="K82" s="24"/>
      <c r="L82" s="24"/>
      <c r="M82" s="24"/>
      <c r="N82" s="24"/>
      <c r="P82" s="11">
        <v>1314.518210546142</v>
      </c>
      <c r="Q82" s="11">
        <v>1863.711846313485</v>
      </c>
      <c r="R82" s="11">
        <v>1910.085306670228</v>
      </c>
      <c r="S82" s="11">
        <v>1934.9919946194386</v>
      </c>
      <c r="T82" s="11">
        <v>2328.627604125752</v>
      </c>
      <c r="U82" s="11"/>
      <c r="W82" s="11">
        <v>2533.6193277928955</v>
      </c>
      <c r="X82" s="11">
        <v>3077.2793030236476</v>
      </c>
      <c r="Y82" s="11">
        <v>3109.3414122413542</v>
      </c>
      <c r="Z82" s="11">
        <v>3120.9488019717669</v>
      </c>
      <c r="AA82" s="11">
        <v>3499.7536671724874</v>
      </c>
      <c r="AB82" s="11"/>
      <c r="AD82" s="25">
        <v>1.4734503684438665</v>
      </c>
      <c r="AE82" s="25">
        <v>1.4457027942421676</v>
      </c>
      <c r="AF82" s="25">
        <v>1.4483914911453422</v>
      </c>
      <c r="AG82" s="25">
        <v>1.4465949078865659</v>
      </c>
      <c r="AH82" s="25">
        <v>1.4392922513727884</v>
      </c>
      <c r="AI82" s="25"/>
      <c r="AJ82" s="11">
        <v>4162.2038648762809</v>
      </c>
      <c r="AK82" s="11">
        <v>4988.4773374751294</v>
      </c>
      <c r="AL82" s="11">
        <v>5060.4315461992119</v>
      </c>
      <c r="AM82" s="11">
        <v>5098.7730965195287</v>
      </c>
      <c r="AN82" s="11">
        <v>5687.4563601503023</v>
      </c>
      <c r="AO82" s="11"/>
      <c r="AP82" s="11">
        <v>858.33368310598098</v>
      </c>
      <c r="AQ82" s="11">
        <v>885.25918153200416</v>
      </c>
      <c r="AR82" s="11">
        <v>941.62119622245541</v>
      </c>
      <c r="AS82" s="11">
        <v>959.23480947476833</v>
      </c>
      <c r="AT82" s="11">
        <v>982.55475946775846</v>
      </c>
      <c r="AU82" s="11"/>
      <c r="AV82" s="24">
        <v>0.56469440832249673</v>
      </c>
      <c r="AW82" s="24">
        <v>0.55599068585944111</v>
      </c>
      <c r="AX82" s="24">
        <v>0.55674316252750711</v>
      </c>
      <c r="AY82" s="24">
        <v>0.55764851997516041</v>
      </c>
      <c r="AZ82" s="24">
        <v>0.55491153142159855</v>
      </c>
      <c r="BB82" s="24">
        <v>0.10327264846120503</v>
      </c>
      <c r="BC82" s="24">
        <v>0.10086790855207452</v>
      </c>
      <c r="BD82" s="24">
        <v>9.9863774494393792E-2</v>
      </c>
      <c r="BE82" s="24">
        <v>0.10049679155454357</v>
      </c>
      <c r="BF82" s="24">
        <v>9.9349196664632905E-2</v>
      </c>
      <c r="BH82" s="24">
        <v>0.33203294321629823</v>
      </c>
      <c r="BI82" s="24">
        <v>0.34314140558848433</v>
      </c>
      <c r="BJ82" s="24">
        <v>0.34339306297809913</v>
      </c>
      <c r="BK82" s="24">
        <v>0.34185468847029599</v>
      </c>
      <c r="BL82" s="24">
        <v>0.34573927191376858</v>
      </c>
      <c r="BN82" s="26"/>
      <c r="BO82" s="26"/>
      <c r="BP82" s="26"/>
      <c r="BQ82" s="26"/>
      <c r="BR82" s="26"/>
      <c r="BT82" s="26"/>
      <c r="BU82" s="26"/>
      <c r="BV82" s="26"/>
      <c r="BW82" s="26"/>
      <c r="BX82" s="26"/>
      <c r="BZ82" s="26">
        <v>0</v>
      </c>
      <c r="CA82" s="26">
        <v>0.42425570016056846</v>
      </c>
      <c r="CB82" s="26">
        <v>0.47711377400267918</v>
      </c>
      <c r="CC82" s="26">
        <v>0.51315505589563393</v>
      </c>
      <c r="CD82" s="26">
        <v>0.84403656430055851</v>
      </c>
      <c r="CF82" s="27">
        <v>-6.3310568054602417E-3</v>
      </c>
      <c r="CG82" s="12">
        <v>-230186.5</v>
      </c>
      <c r="CI82" s="13"/>
      <c r="CJ82" s="13"/>
      <c r="CK82" s="13">
        <v>0</v>
      </c>
      <c r="CL82" s="13">
        <v>0.37539687640071029</v>
      </c>
      <c r="CM82" s="13">
        <v>0.39968148202982712</v>
      </c>
      <c r="CN82" s="13">
        <v>0.42291324157824817</v>
      </c>
      <c r="CO82" s="13">
        <v>0.79994134811480144</v>
      </c>
      <c r="CQ82" s="27">
        <v>-0.10539827647590909</v>
      </c>
      <c r="CR82" s="12">
        <v>-4112440.1779306633</v>
      </c>
      <c r="CS82" s="27">
        <v>0.91413587624960857</v>
      </c>
    </row>
    <row r="83" spans="1:97" x14ac:dyDescent="0.2">
      <c r="A83" s="7">
        <v>860</v>
      </c>
      <c r="B83" s="7" t="s">
        <v>80</v>
      </c>
      <c r="C83" s="42">
        <v>0.13492673205919559</v>
      </c>
      <c r="E83" s="24">
        <v>1.4126139612344526</v>
      </c>
      <c r="F83" s="24">
        <v>1.4157961974794484</v>
      </c>
      <c r="G83" s="24">
        <v>1.4038084384927876</v>
      </c>
      <c r="H83" s="24">
        <v>1.4043734941532062</v>
      </c>
      <c r="I83" s="24">
        <v>1.3387936631500443</v>
      </c>
      <c r="J83" s="24"/>
      <c r="K83" s="24"/>
      <c r="L83" s="24"/>
      <c r="M83" s="24"/>
      <c r="N83" s="24"/>
      <c r="P83" s="11">
        <v>1314.518210546142</v>
      </c>
      <c r="Q83" s="11">
        <v>1321.0624882216225</v>
      </c>
      <c r="R83" s="11">
        <v>1360.7613008006799</v>
      </c>
      <c r="S83" s="11">
        <v>1381.1057413892622</v>
      </c>
      <c r="T83" s="11">
        <v>1589.1893397111135</v>
      </c>
      <c r="U83" s="11"/>
      <c r="W83" s="11">
        <v>930.55728360309638</v>
      </c>
      <c r="X83" s="11">
        <v>933.0880324255138</v>
      </c>
      <c r="Y83" s="11">
        <v>969.33546165435109</v>
      </c>
      <c r="Z83" s="11">
        <v>983.43193398279436</v>
      </c>
      <c r="AA83" s="11">
        <v>1187.0308199486947</v>
      </c>
      <c r="AB83" s="11"/>
      <c r="AD83" s="25">
        <v>1.7991896682704482</v>
      </c>
      <c r="AE83" s="25">
        <v>1.794436646676024</v>
      </c>
      <c r="AF83" s="25">
        <v>1.7765740504715779</v>
      </c>
      <c r="AG83" s="25">
        <v>1.7576223417883678</v>
      </c>
      <c r="AH83" s="25">
        <v>1.7377994107851928</v>
      </c>
      <c r="AI83" s="25"/>
      <c r="AJ83" s="11">
        <v>2136.4043212885563</v>
      </c>
      <c r="AK83" s="11">
        <v>2146.2731363675221</v>
      </c>
      <c r="AL83" s="11">
        <v>2205.5277803261934</v>
      </c>
      <c r="AM83" s="11">
        <v>2221.1298153468979</v>
      </c>
      <c r="AN83" s="11">
        <v>2684.9312861724316</v>
      </c>
      <c r="AO83" s="11"/>
      <c r="AP83" s="11">
        <v>552.1261722080136</v>
      </c>
      <c r="AQ83" s="11">
        <v>552.52514919011082</v>
      </c>
      <c r="AR83" s="11">
        <v>612.23614663256603</v>
      </c>
      <c r="AS83" s="11">
        <v>612.10102301790278</v>
      </c>
      <c r="AT83" s="11">
        <v>615.90909090909088</v>
      </c>
      <c r="AU83" s="11"/>
      <c r="AV83" s="24">
        <v>0.61142061281337046</v>
      </c>
      <c r="AW83" s="24">
        <v>0.61617966058440732</v>
      </c>
      <c r="AX83" s="24">
        <v>0.61547285240887073</v>
      </c>
      <c r="AY83" s="24">
        <v>0.61324622085575198</v>
      </c>
      <c r="AZ83" s="24">
        <v>0.61201485846035608</v>
      </c>
      <c r="BB83" s="24">
        <v>0.29703722461382631</v>
      </c>
      <c r="BC83" s="24">
        <v>0.29934924078091107</v>
      </c>
      <c r="BD83" s="24">
        <v>0.29900586286005609</v>
      </c>
      <c r="BE83" s="24">
        <v>0.30053804765564951</v>
      </c>
      <c r="BF83" s="24">
        <v>0.29870628922761622</v>
      </c>
      <c r="BH83" s="24">
        <v>9.1542162572803246E-2</v>
      </c>
      <c r="BI83" s="24">
        <v>8.4471098634681635E-2</v>
      </c>
      <c r="BJ83" s="24">
        <v>8.5521284731073163E-2</v>
      </c>
      <c r="BK83" s="24">
        <v>8.6215731488598513E-2</v>
      </c>
      <c r="BL83" s="24">
        <v>8.9278852312027673E-2</v>
      </c>
      <c r="BN83" s="26"/>
      <c r="BO83" s="26"/>
      <c r="BP83" s="26"/>
      <c r="BQ83" s="26"/>
      <c r="BR83" s="26"/>
      <c r="BT83" s="26"/>
      <c r="BU83" s="26"/>
      <c r="BV83" s="26"/>
      <c r="BW83" s="26"/>
      <c r="BX83" s="26"/>
      <c r="BZ83" s="26">
        <v>0</v>
      </c>
      <c r="CA83" s="26">
        <v>-5.4178678839441607E-3</v>
      </c>
      <c r="CB83" s="26">
        <v>1.5436763785295904E-2</v>
      </c>
      <c r="CC83" s="26">
        <v>1.442596594022616E-2</v>
      </c>
      <c r="CD83" s="26">
        <v>0.15424707661430115</v>
      </c>
      <c r="CF83" s="27">
        <v>-2.0078596988851522E-2</v>
      </c>
      <c r="CG83" s="12">
        <v>-431249</v>
      </c>
      <c r="CI83" s="13"/>
      <c r="CJ83" s="13"/>
      <c r="CK83" s="13">
        <v>0</v>
      </c>
      <c r="CL83" s="13">
        <v>-1.3460292851438682E-2</v>
      </c>
      <c r="CM83" s="13">
        <v>-1.7773205315964047E-3</v>
      </c>
      <c r="CN83" s="13">
        <v>4.9599793979091533E-3</v>
      </c>
      <c r="CO83" s="13">
        <v>0.22665486555314796</v>
      </c>
      <c r="CQ83" s="27">
        <v>-0.11524904517237185</v>
      </c>
      <c r="CR83" s="12">
        <v>-2550429.0790274031</v>
      </c>
      <c r="CS83" s="27">
        <v>1.2628826230243382</v>
      </c>
    </row>
    <row r="84" spans="1:97" x14ac:dyDescent="0.2">
      <c r="A84" s="7">
        <v>861</v>
      </c>
      <c r="B84" s="7" t="s">
        <v>81</v>
      </c>
      <c r="C84" s="42">
        <v>0.30063049741044523</v>
      </c>
      <c r="E84" s="24">
        <v>0.88576037140162001</v>
      </c>
      <c r="F84" s="24">
        <v>0.89667853157913879</v>
      </c>
      <c r="G84" s="24">
        <v>0.8993498136888125</v>
      </c>
      <c r="H84" s="24">
        <v>0.89790183955710967</v>
      </c>
      <c r="I84" s="24">
        <v>0.91509859586906583</v>
      </c>
      <c r="J84" s="24"/>
      <c r="K84" s="24"/>
      <c r="L84" s="24"/>
      <c r="M84" s="24"/>
      <c r="N84" s="24"/>
      <c r="P84" s="11">
        <v>1314.518210546142</v>
      </c>
      <c r="Q84" s="11">
        <v>1491.6627907689629</v>
      </c>
      <c r="R84" s="11">
        <v>1533.683523529493</v>
      </c>
      <c r="S84" s="11">
        <v>1514.9850567137701</v>
      </c>
      <c r="T84" s="11">
        <v>1867.2785634131094</v>
      </c>
      <c r="U84" s="11"/>
      <c r="W84" s="11">
        <v>1484.0562447674861</v>
      </c>
      <c r="X84" s="11">
        <v>1663.5424382716049</v>
      </c>
      <c r="Y84" s="11">
        <v>1705.324780397596</v>
      </c>
      <c r="Z84" s="11">
        <v>1687.2501981519904</v>
      </c>
      <c r="AA84" s="11">
        <v>2040.5217228420743</v>
      </c>
      <c r="AB84" s="11"/>
      <c r="AD84" s="25">
        <v>1.7640977443609023</v>
      </c>
      <c r="AE84" s="25">
        <v>1.7424038720086044</v>
      </c>
      <c r="AF84" s="25">
        <v>1.7389789628835588</v>
      </c>
      <c r="AG84" s="25">
        <v>1.7471963248209701</v>
      </c>
      <c r="AH84" s="25">
        <v>1.7137145141943222</v>
      </c>
      <c r="AI84" s="25"/>
      <c r="AJ84" s="11">
        <v>3244.2537352202739</v>
      </c>
      <c r="AK84" s="11">
        <v>3613.5463155138486</v>
      </c>
      <c r="AL84" s="11">
        <v>3694.7829944299006</v>
      </c>
      <c r="AM84" s="11">
        <v>3652.7930948749795</v>
      </c>
      <c r="AN84" s="11">
        <v>4430.7148235277482</v>
      </c>
      <c r="AO84" s="11"/>
      <c r="AP84" s="11">
        <v>620.17451205510906</v>
      </c>
      <c r="AQ84" s="11">
        <v>622.14236509758894</v>
      </c>
      <c r="AR84" s="11">
        <v>735.31636155606407</v>
      </c>
      <c r="AS84" s="11">
        <v>759.06305244549208</v>
      </c>
      <c r="AT84" s="11">
        <v>741.14646754738658</v>
      </c>
      <c r="AU84" s="11"/>
      <c r="AV84" s="24">
        <v>0.61197636949516654</v>
      </c>
      <c r="AW84" s="24">
        <v>0.6144124764721699</v>
      </c>
      <c r="AX84" s="24">
        <v>0.61449819107597481</v>
      </c>
      <c r="AY84" s="24">
        <v>0.61761924064315632</v>
      </c>
      <c r="AZ84" s="24">
        <v>0.61362121817939486</v>
      </c>
      <c r="BB84" s="24">
        <v>0.23388829215896886</v>
      </c>
      <c r="BC84" s="24">
        <v>0.2342027426727615</v>
      </c>
      <c r="BD84" s="24">
        <v>0.2342221626691679</v>
      </c>
      <c r="BE84" s="24">
        <v>0.22929333873800839</v>
      </c>
      <c r="BF84" s="24">
        <v>0.23204051712648274</v>
      </c>
      <c r="BH84" s="24">
        <v>0.15413533834586465</v>
      </c>
      <c r="BI84" s="24">
        <v>0.15138478085506857</v>
      </c>
      <c r="BJ84" s="24">
        <v>0.15127964625485729</v>
      </c>
      <c r="BK84" s="24">
        <v>0.15308742061883529</v>
      </c>
      <c r="BL84" s="24">
        <v>0.15433826469412235</v>
      </c>
      <c r="BN84" s="26"/>
      <c r="BO84" s="26"/>
      <c r="BP84" s="26"/>
      <c r="BQ84" s="26"/>
      <c r="BR84" s="26"/>
      <c r="BT84" s="26"/>
      <c r="BU84" s="26"/>
      <c r="BV84" s="26"/>
      <c r="BW84" s="26"/>
      <c r="BX84" s="26"/>
      <c r="BZ84" s="26">
        <v>0</v>
      </c>
      <c r="CA84" s="26">
        <v>0.11930060482073479</v>
      </c>
      <c r="CB84" s="26">
        <v>0.15243012446305393</v>
      </c>
      <c r="CC84" s="26">
        <v>0.13425719090247834</v>
      </c>
      <c r="CD84" s="26">
        <v>0.39012423043490729</v>
      </c>
      <c r="CF84" s="27">
        <v>-1.5019740127153526E-2</v>
      </c>
      <c r="CG84" s="12">
        <v>-372320</v>
      </c>
      <c r="CI84" s="13"/>
      <c r="CJ84" s="13"/>
      <c r="CK84" s="13">
        <v>0</v>
      </c>
      <c r="CL84" s="13">
        <v>0.13279721991484794</v>
      </c>
      <c r="CM84" s="13">
        <v>0.14609933346976933</v>
      </c>
      <c r="CN84" s="13">
        <v>0.16642068049486158</v>
      </c>
      <c r="CO84" s="13">
        <v>0.47621317731469781</v>
      </c>
      <c r="CQ84" s="27">
        <v>-0.11030606540248702</v>
      </c>
      <c r="CR84" s="12">
        <v>-2848641.1873873109</v>
      </c>
      <c r="CS84" s="27">
        <v>1.1074704744767543</v>
      </c>
    </row>
    <row r="85" spans="1:97" x14ac:dyDescent="0.2">
      <c r="A85" s="7">
        <v>862</v>
      </c>
      <c r="B85" s="7" t="s">
        <v>82</v>
      </c>
      <c r="C85" s="42">
        <v>0.16597347118990413</v>
      </c>
      <c r="E85" s="24">
        <v>1.2452652287471484</v>
      </c>
      <c r="F85" s="24">
        <v>1.2088131613732354</v>
      </c>
      <c r="G85" s="24">
        <v>1.2050260783789881</v>
      </c>
      <c r="H85" s="24">
        <v>1.2056858025089179</v>
      </c>
      <c r="I85" s="24">
        <v>1.1952374473913825</v>
      </c>
      <c r="J85" s="24"/>
      <c r="K85" s="24"/>
      <c r="L85" s="24"/>
      <c r="M85" s="24"/>
      <c r="N85" s="24"/>
      <c r="P85" s="11">
        <v>1314.518210546142</v>
      </c>
      <c r="Q85" s="11">
        <v>1506.6708695247737</v>
      </c>
      <c r="R85" s="11">
        <v>1547.2838129148395</v>
      </c>
      <c r="S85" s="11">
        <v>1549.3841833622687</v>
      </c>
      <c r="T85" s="11">
        <v>1638.6817987479583</v>
      </c>
      <c r="U85" s="11"/>
      <c r="W85" s="11">
        <v>1055.613037447989</v>
      </c>
      <c r="X85" s="11">
        <v>1246.4050836550837</v>
      </c>
      <c r="Y85" s="11">
        <v>1284.0251681492732</v>
      </c>
      <c r="Z85" s="11">
        <v>1285.0646330396751</v>
      </c>
      <c r="AA85" s="11">
        <v>1371.0094193621505</v>
      </c>
      <c r="AB85" s="11"/>
      <c r="AD85" s="25">
        <v>1.8832630098452883</v>
      </c>
      <c r="AE85" s="25">
        <v>1.8715375351264552</v>
      </c>
      <c r="AF85" s="25">
        <v>1.8454454454454454</v>
      </c>
      <c r="AG85" s="25">
        <v>1.8413557962294425</v>
      </c>
      <c r="AH85" s="25">
        <v>1.8248792270531402</v>
      </c>
      <c r="AI85" s="25"/>
      <c r="AJ85" s="11">
        <v>2630.6890716236439</v>
      </c>
      <c r="AK85" s="11">
        <v>3125.7919696378799</v>
      </c>
      <c r="AL85" s="11">
        <v>3173.6047943164999</v>
      </c>
      <c r="AM85" s="11">
        <v>3160.6781522920473</v>
      </c>
      <c r="AN85" s="11">
        <v>3348.9117571011511</v>
      </c>
      <c r="AO85" s="11"/>
      <c r="AP85" s="11">
        <v>515.93166441136668</v>
      </c>
      <c r="AQ85" s="11">
        <v>516.1265223274695</v>
      </c>
      <c r="AR85" s="11">
        <v>565.0142083897158</v>
      </c>
      <c r="AS85" s="11">
        <v>562.94962559564328</v>
      </c>
      <c r="AT85" s="11">
        <v>562.74028629856855</v>
      </c>
      <c r="AU85" s="11"/>
      <c r="AV85" s="24">
        <v>0.6439622262407072</v>
      </c>
      <c r="AW85" s="24">
        <v>0.64351665997591334</v>
      </c>
      <c r="AX85" s="24">
        <v>0.64364364364364368</v>
      </c>
      <c r="AY85" s="24">
        <v>0.64440433212996395</v>
      </c>
      <c r="AZ85" s="24">
        <v>0.64130434782608692</v>
      </c>
      <c r="BB85" s="24">
        <v>0.29696604380148683</v>
      </c>
      <c r="BC85" s="24">
        <v>0.29666800481734246</v>
      </c>
      <c r="BD85" s="24">
        <v>0.29589589589589588</v>
      </c>
      <c r="BE85" s="24">
        <v>0.29462494985960691</v>
      </c>
      <c r="BF85" s="24">
        <v>0.29528985507246375</v>
      </c>
      <c r="BH85" s="24">
        <v>5.9071729957805907E-2</v>
      </c>
      <c r="BI85" s="24">
        <v>5.9815335206744279E-2</v>
      </c>
      <c r="BJ85" s="24">
        <v>6.0460460460460462E-2</v>
      </c>
      <c r="BK85" s="24">
        <v>6.0970718010429199E-2</v>
      </c>
      <c r="BL85" s="24">
        <v>6.3405797101449279E-2</v>
      </c>
      <c r="BN85" s="26"/>
      <c r="BO85" s="26"/>
      <c r="BP85" s="26"/>
      <c r="BQ85" s="26"/>
      <c r="BR85" s="26"/>
      <c r="BT85" s="26"/>
      <c r="BU85" s="26"/>
      <c r="BV85" s="26"/>
      <c r="BW85" s="26"/>
      <c r="BX85" s="26"/>
      <c r="BZ85" s="26">
        <v>0</v>
      </c>
      <c r="CA85" s="26">
        <v>0.14018528671483077</v>
      </c>
      <c r="CB85" s="26">
        <v>0.15760784678364992</v>
      </c>
      <c r="CC85" s="26">
        <v>0.15452643584849679</v>
      </c>
      <c r="CD85" s="26">
        <v>0.20577179471114149</v>
      </c>
      <c r="CF85" s="27">
        <v>-1.6965965758674994E-2</v>
      </c>
      <c r="CG85" s="12">
        <v>-253623</v>
      </c>
      <c r="CI85" s="13"/>
      <c r="CJ85" s="13"/>
      <c r="CK85" s="13">
        <v>0</v>
      </c>
      <c r="CL85" s="13">
        <v>0.21787603829305069</v>
      </c>
      <c r="CM85" s="13">
        <v>0.23276232791770379</v>
      </c>
      <c r="CN85" s="13">
        <v>0.23476441565625472</v>
      </c>
      <c r="CO85" s="13">
        <v>0.31233907015336859</v>
      </c>
      <c r="CQ85" s="27">
        <v>-8.3874246100772709E-2</v>
      </c>
      <c r="CR85" s="12">
        <v>-1293053.9834093358</v>
      </c>
      <c r="CS85" s="27">
        <v>1.6188500272493014</v>
      </c>
    </row>
    <row r="86" spans="1:97" x14ac:dyDescent="0.2">
      <c r="A86" s="7">
        <v>880</v>
      </c>
      <c r="B86" s="7" t="s">
        <v>83</v>
      </c>
      <c r="C86" s="42">
        <v>0.17645408758425063</v>
      </c>
      <c r="E86" s="24">
        <v>0.94719083612125965</v>
      </c>
      <c r="F86" s="24">
        <v>0.95295924864395964</v>
      </c>
      <c r="G86" s="24">
        <v>0.95343784059467396</v>
      </c>
      <c r="H86" s="24">
        <v>0.95415092653445266</v>
      </c>
      <c r="I86" s="24">
        <v>0.95708993406968357</v>
      </c>
      <c r="J86" s="24"/>
      <c r="K86" s="24"/>
      <c r="L86" s="24"/>
      <c r="M86" s="24"/>
      <c r="N86" s="24"/>
      <c r="P86" s="11">
        <v>1314.518210546142</v>
      </c>
      <c r="Q86" s="11">
        <v>1481.041706632056</v>
      </c>
      <c r="R86" s="11">
        <v>1481.1249032423791</v>
      </c>
      <c r="S86" s="11">
        <v>1494.8824679666941</v>
      </c>
      <c r="T86" s="11">
        <v>1597.6616965606113</v>
      </c>
      <c r="U86" s="11"/>
      <c r="W86" s="11">
        <v>1387.8071455263287</v>
      </c>
      <c r="X86" s="11">
        <v>1554.1500948120777</v>
      </c>
      <c r="Y86" s="11">
        <v>1553.4572262399179</v>
      </c>
      <c r="Z86" s="11">
        <v>1566.7148942528606</v>
      </c>
      <c r="AA86" s="11">
        <v>1669.2910871678741</v>
      </c>
      <c r="AB86" s="11"/>
      <c r="AD86" s="25">
        <v>1.8706197003312768</v>
      </c>
      <c r="AE86" s="25">
        <v>1.8662210392595728</v>
      </c>
      <c r="AF86" s="25">
        <v>1.8774422735346359</v>
      </c>
      <c r="AG86" s="25">
        <v>1.8822348110181939</v>
      </c>
      <c r="AH86" s="25">
        <v>1.8706927281368821</v>
      </c>
      <c r="AI86" s="25"/>
      <c r="AJ86" s="11">
        <v>4487.2493000175064</v>
      </c>
      <c r="AK86" s="11">
        <v>5098.6956307156534</v>
      </c>
      <c r="AL86" s="11">
        <v>5161.2476664448268</v>
      </c>
      <c r="AM86" s="11">
        <v>5203.62448921749</v>
      </c>
      <c r="AN86" s="11">
        <v>5540.5878338092607</v>
      </c>
      <c r="AO86" s="11"/>
      <c r="AP86" s="11">
        <v>1102.6136728480487</v>
      </c>
      <c r="AQ86" s="11">
        <v>1165.7663701165939</v>
      </c>
      <c r="AR86" s="11">
        <v>1179.4022026431719</v>
      </c>
      <c r="AS86" s="11">
        <v>1206.360964332893</v>
      </c>
      <c r="AT86" s="11">
        <v>1250.9697865353037</v>
      </c>
      <c r="AU86" s="11"/>
      <c r="AV86" s="24">
        <v>0.40133118560617576</v>
      </c>
      <c r="AW86" s="24">
        <v>0.40094368156796323</v>
      </c>
      <c r="AX86" s="24">
        <v>0.40184243008098264</v>
      </c>
      <c r="AY86" s="24">
        <v>0.40389053742169467</v>
      </c>
      <c r="AZ86" s="24">
        <v>0.40369534220532322</v>
      </c>
      <c r="BB86" s="24">
        <v>0.54903808163389356</v>
      </c>
      <c r="BC86" s="24">
        <v>0.54736555562276934</v>
      </c>
      <c r="BD86" s="24">
        <v>0.54670801095824428</v>
      </c>
      <c r="BE86" s="24">
        <v>0.54455534574228937</v>
      </c>
      <c r="BF86" s="24">
        <v>0.54271625475285168</v>
      </c>
      <c r="BH86" s="24">
        <v>4.9630732759930705E-2</v>
      </c>
      <c r="BI86" s="24">
        <v>5.1690762809267439E-2</v>
      </c>
      <c r="BJ86" s="24">
        <v>5.1449558960773099E-2</v>
      </c>
      <c r="BK86" s="24">
        <v>5.1554116836015948E-2</v>
      </c>
      <c r="BL86" s="24">
        <v>5.3588403041825092E-2</v>
      </c>
      <c r="BN86" s="26"/>
      <c r="BO86" s="26"/>
      <c r="BP86" s="26"/>
      <c r="BQ86" s="26"/>
      <c r="BR86" s="26"/>
      <c r="BT86" s="26"/>
      <c r="BU86" s="26"/>
      <c r="BV86" s="26"/>
      <c r="BW86" s="26"/>
      <c r="BX86" s="26"/>
      <c r="BZ86" s="26">
        <v>0</v>
      </c>
      <c r="CA86" s="26">
        <v>0.1294626741425855</v>
      </c>
      <c r="CB86" s="26">
        <v>0.14164498930216918</v>
      </c>
      <c r="CC86" s="26">
        <v>0.16026805974809477</v>
      </c>
      <c r="CD86" s="26">
        <v>0.24355612589391828</v>
      </c>
      <c r="CF86" s="27">
        <v>-3.701169705370326E-2</v>
      </c>
      <c r="CG86" s="12">
        <v>-3842776.5</v>
      </c>
      <c r="CI86" s="13"/>
      <c r="CJ86" s="13"/>
      <c r="CK86" s="13">
        <v>0</v>
      </c>
      <c r="CL86" s="13">
        <v>0.22822503935091598</v>
      </c>
      <c r="CM86" s="13">
        <v>0.27092453235281333</v>
      </c>
      <c r="CN86" s="13">
        <v>0.28608774648073254</v>
      </c>
      <c r="CO86" s="13">
        <v>0.41370573474182271</v>
      </c>
      <c r="CQ86" s="27">
        <v>-0.16480612155790803</v>
      </c>
      <c r="CR86" s="12">
        <v>-18484586.362232953</v>
      </c>
      <c r="CS86" s="27">
        <v>0.7935310054661997</v>
      </c>
    </row>
    <row r="87" spans="1:97" x14ac:dyDescent="0.2">
      <c r="A87" s="7">
        <v>881</v>
      </c>
      <c r="B87" s="7" t="s">
        <v>84</v>
      </c>
      <c r="C87" s="42">
        <v>0.24794547724657079</v>
      </c>
      <c r="E87" s="24">
        <v>1.1751305321126937</v>
      </c>
      <c r="F87" s="24">
        <v>1.1472989078532341</v>
      </c>
      <c r="G87" s="24">
        <v>1.1422475302691566</v>
      </c>
      <c r="H87" s="24">
        <v>1.1384128802873528</v>
      </c>
      <c r="I87" s="24">
        <v>1.1295291705848254</v>
      </c>
      <c r="J87" s="24"/>
      <c r="K87" s="24"/>
      <c r="L87" s="24"/>
      <c r="M87" s="24"/>
      <c r="N87" s="24"/>
      <c r="P87" s="11">
        <v>1314.518210546142</v>
      </c>
      <c r="Q87" s="11">
        <v>1523.7758214948572</v>
      </c>
      <c r="R87" s="11">
        <v>1573.5072595809613</v>
      </c>
      <c r="S87" s="11">
        <v>1602.7486608764548</v>
      </c>
      <c r="T87" s="11">
        <v>1702.8537504624444</v>
      </c>
      <c r="U87" s="11"/>
      <c r="W87" s="11">
        <v>1118.6146343954249</v>
      </c>
      <c r="X87" s="11">
        <v>1328.1419611442557</v>
      </c>
      <c r="Y87" s="11">
        <v>1377.5536544256602</v>
      </c>
      <c r="Z87" s="11">
        <v>1407.8799428831978</v>
      </c>
      <c r="AA87" s="11">
        <v>1507.5783740766733</v>
      </c>
      <c r="AB87" s="11"/>
      <c r="AD87" s="25">
        <v>1.9434355462935398</v>
      </c>
      <c r="AE87" s="25">
        <v>1.9317375886524824</v>
      </c>
      <c r="AF87" s="25">
        <v>1.9223367697594502</v>
      </c>
      <c r="AG87" s="25">
        <v>1.9389403190860746</v>
      </c>
      <c r="AH87" s="25">
        <v>1.9136067010811337</v>
      </c>
      <c r="AI87" s="25"/>
      <c r="AJ87" s="11">
        <v>3181.3134651930541</v>
      </c>
      <c r="AK87" s="11">
        <v>3838.3912196484393</v>
      </c>
      <c r="AL87" s="11">
        <v>3852.6268998803152</v>
      </c>
      <c r="AM87" s="11">
        <v>3989.1635519254978</v>
      </c>
      <c r="AN87" s="11">
        <v>4276.0568315000919</v>
      </c>
      <c r="AO87" s="11"/>
      <c r="AP87" s="11">
        <v>763.38394415357766</v>
      </c>
      <c r="AQ87" s="11">
        <v>767.08576414859135</v>
      </c>
      <c r="AR87" s="11">
        <v>928.11443530291695</v>
      </c>
      <c r="AS87" s="11">
        <v>927.48973460190291</v>
      </c>
      <c r="AT87" s="11">
        <v>922.96292682926833</v>
      </c>
      <c r="AU87" s="11"/>
      <c r="AV87" s="24">
        <v>0.56266746055373618</v>
      </c>
      <c r="AW87" s="24">
        <v>0.56008668242710791</v>
      </c>
      <c r="AX87" s="24">
        <v>0.56023564064801179</v>
      </c>
      <c r="AY87" s="24">
        <v>0.56007484735079771</v>
      </c>
      <c r="AZ87" s="24">
        <v>0.55283919353267752</v>
      </c>
      <c r="BB87" s="24">
        <v>0.39803512950282821</v>
      </c>
      <c r="BC87" s="24">
        <v>0.39509456264775411</v>
      </c>
      <c r="BD87" s="24">
        <v>0.39381443298969071</v>
      </c>
      <c r="BE87" s="24">
        <v>0.39334252511325585</v>
      </c>
      <c r="BF87" s="24">
        <v>0.3993376838414337</v>
      </c>
      <c r="BH87" s="24">
        <v>3.9297409943435543E-2</v>
      </c>
      <c r="BI87" s="24">
        <v>4.4818754925137906E-2</v>
      </c>
      <c r="BJ87" s="24">
        <v>4.59499263622975E-2</v>
      </c>
      <c r="BK87" s="24">
        <v>4.6582627535946428E-2</v>
      </c>
      <c r="BL87" s="24">
        <v>4.7823122625888767E-2</v>
      </c>
      <c r="BN87" s="26"/>
      <c r="BO87" s="26"/>
      <c r="BP87" s="26"/>
      <c r="BQ87" s="26"/>
      <c r="BR87" s="26"/>
      <c r="BT87" s="26"/>
      <c r="BU87" s="26"/>
      <c r="BV87" s="26"/>
      <c r="BW87" s="26"/>
      <c r="BX87" s="26"/>
      <c r="BZ87" s="26">
        <v>0</v>
      </c>
      <c r="CA87" s="26">
        <v>0.16078773433838434</v>
      </c>
      <c r="CB87" s="26">
        <v>0.1967164198273339</v>
      </c>
      <c r="CC87" s="26">
        <v>0.22574185478950559</v>
      </c>
      <c r="CD87" s="26">
        <v>0.29958768697173177</v>
      </c>
      <c r="CF87" s="27">
        <v>-2.9734750456358254E-2</v>
      </c>
      <c r="CG87" s="12">
        <v>-1004658.5</v>
      </c>
      <c r="CI87" s="13"/>
      <c r="CJ87" s="13"/>
      <c r="CK87" s="13">
        <v>0</v>
      </c>
      <c r="CL87" s="13">
        <v>0.22502134353579106</v>
      </c>
      <c r="CM87" s="13">
        <v>0.30295831662277717</v>
      </c>
      <c r="CN87" s="13">
        <v>0.3051248534952824</v>
      </c>
      <c r="CO87" s="13">
        <v>0.40294791894336934</v>
      </c>
      <c r="CQ87" s="27">
        <v>-0.11682770910900242</v>
      </c>
      <c r="CR87" s="12">
        <v>-4138522.1274641934</v>
      </c>
      <c r="CS87" s="27">
        <v>1.0552428299284475</v>
      </c>
    </row>
    <row r="88" spans="1:97" x14ac:dyDescent="0.2">
      <c r="A88" s="7">
        <v>882</v>
      </c>
      <c r="B88" s="7" t="s">
        <v>85</v>
      </c>
      <c r="C88" s="42">
        <v>0.22914231234164006</v>
      </c>
      <c r="E88" s="24">
        <v>0.86699647825854376</v>
      </c>
      <c r="F88" s="24">
        <v>0.8822062632511779</v>
      </c>
      <c r="G88" s="24">
        <v>0.88501068138862371</v>
      </c>
      <c r="H88" s="24">
        <v>0.88542605526609641</v>
      </c>
      <c r="I88" s="24">
        <v>0.89620362974576895</v>
      </c>
      <c r="J88" s="24"/>
      <c r="K88" s="24"/>
      <c r="L88" s="24"/>
      <c r="M88" s="24"/>
      <c r="N88" s="24"/>
      <c r="P88" s="11">
        <v>1314.518210546142</v>
      </c>
      <c r="Q88" s="11">
        <v>1506.7919846721504</v>
      </c>
      <c r="R88" s="11">
        <v>1552.6918522867097</v>
      </c>
      <c r="S88" s="11">
        <v>1566.3279463072497</v>
      </c>
      <c r="T88" s="11">
        <v>1748.5396331095137</v>
      </c>
      <c r="U88" s="11"/>
      <c r="W88" s="11">
        <v>1516.1747982950221</v>
      </c>
      <c r="X88" s="11">
        <v>1707.9815089038236</v>
      </c>
      <c r="Y88" s="11">
        <v>1754.4328954882924</v>
      </c>
      <c r="Z88" s="11">
        <v>1769.0104520772459</v>
      </c>
      <c r="AA88" s="11">
        <v>1951.0517198033797</v>
      </c>
      <c r="AB88" s="11"/>
      <c r="AD88" s="25">
        <v>1.833379849288306</v>
      </c>
      <c r="AE88" s="25">
        <v>1.8402040245947457</v>
      </c>
      <c r="AF88" s="25">
        <v>1.8317176930050909</v>
      </c>
      <c r="AG88" s="25">
        <v>1.8221927929183801</v>
      </c>
      <c r="AH88" s="25">
        <v>1.8229638403121298</v>
      </c>
      <c r="AI88" s="25"/>
      <c r="AJ88" s="11">
        <v>4136.7788639220453</v>
      </c>
      <c r="AK88" s="11">
        <v>4791.8629723230442</v>
      </c>
      <c r="AL88" s="11">
        <v>4901.1101206277917</v>
      </c>
      <c r="AM88" s="11">
        <v>4930.4292909290853</v>
      </c>
      <c r="AN88" s="11">
        <v>5518.0510321228467</v>
      </c>
      <c r="AO88" s="11"/>
      <c r="AP88" s="11">
        <v>1062.2325767263428</v>
      </c>
      <c r="AQ88" s="11">
        <v>1091.8470268542198</v>
      </c>
      <c r="AR88" s="11">
        <v>1136.9843350383633</v>
      </c>
      <c r="AS88" s="11">
        <v>1147.6061671193481</v>
      </c>
      <c r="AT88" s="11">
        <v>1172.893895813359</v>
      </c>
      <c r="AU88" s="11"/>
      <c r="AV88" s="24">
        <v>0.46608986882500697</v>
      </c>
      <c r="AW88" s="24">
        <v>0.46757965343767466</v>
      </c>
      <c r="AX88" s="24">
        <v>0.46802426947485876</v>
      </c>
      <c r="AY88" s="24">
        <v>0.46797239841081761</v>
      </c>
      <c r="AZ88" s="24">
        <v>0.46708005295060268</v>
      </c>
      <c r="BB88" s="24">
        <v>0.43650572146246164</v>
      </c>
      <c r="BC88" s="24">
        <v>0.43711570709893793</v>
      </c>
      <c r="BD88" s="24">
        <v>0.43629262849571099</v>
      </c>
      <c r="BE88" s="24">
        <v>0.43625845124416252</v>
      </c>
      <c r="BF88" s="24">
        <v>0.43600640980979588</v>
      </c>
      <c r="BH88" s="24">
        <v>9.7404409712531392E-2</v>
      </c>
      <c r="BI88" s="24">
        <v>9.5304639463387367E-2</v>
      </c>
      <c r="BJ88" s="24">
        <v>9.5683102029430228E-2</v>
      </c>
      <c r="BK88" s="24">
        <v>9.5769150345019871E-2</v>
      </c>
      <c r="BL88" s="24">
        <v>9.6913537239601472E-2</v>
      </c>
      <c r="BN88" s="26"/>
      <c r="BO88" s="26"/>
      <c r="BP88" s="26"/>
      <c r="BQ88" s="26"/>
      <c r="BR88" s="26"/>
      <c r="BT88" s="26"/>
      <c r="BU88" s="26"/>
      <c r="BV88" s="26"/>
      <c r="BW88" s="26"/>
      <c r="BX88" s="26"/>
      <c r="BZ88" s="26">
        <v>0</v>
      </c>
      <c r="CA88" s="26">
        <v>0.14893046395363729</v>
      </c>
      <c r="CB88" s="26">
        <v>0.18069253953927533</v>
      </c>
      <c r="CC88" s="26">
        <v>0.18552921132016875</v>
      </c>
      <c r="CD88" s="26">
        <v>0.32455610775654375</v>
      </c>
      <c r="CF88" s="27">
        <v>-3.3955848403540968E-2</v>
      </c>
      <c r="CG88" s="12">
        <v>-1595446.5</v>
      </c>
      <c r="CI88" s="13"/>
      <c r="CJ88" s="13"/>
      <c r="CK88" s="13">
        <v>0</v>
      </c>
      <c r="CL88" s="13">
        <v>0.21644724714739683</v>
      </c>
      <c r="CM88" s="13">
        <v>0.26388745783792</v>
      </c>
      <c r="CN88" s="13">
        <v>0.2754996275949102</v>
      </c>
      <c r="CO88" s="13">
        <v>0.49800756225403542</v>
      </c>
      <c r="CQ88" s="27">
        <v>-0.1225974237480134</v>
      </c>
      <c r="CR88" s="12">
        <v>-6132622.5230620755</v>
      </c>
      <c r="CS88" s="27">
        <v>0.94374686808498809</v>
      </c>
    </row>
    <row r="89" spans="1:97" x14ac:dyDescent="0.2">
      <c r="A89" s="7">
        <v>883</v>
      </c>
      <c r="B89" s="7" t="s">
        <v>86</v>
      </c>
      <c r="C89" s="42">
        <v>0.33690410448992125</v>
      </c>
      <c r="E89" s="24">
        <v>0.82060757073514423</v>
      </c>
      <c r="F89" s="24">
        <v>0.84151183316423883</v>
      </c>
      <c r="G89" s="24">
        <v>0.84727168869270697</v>
      </c>
      <c r="H89" s="24">
        <v>0.84906129560189536</v>
      </c>
      <c r="I89" s="24">
        <v>0.86680356291584193</v>
      </c>
      <c r="J89" s="24"/>
      <c r="K89" s="24"/>
      <c r="L89" s="24"/>
      <c r="M89" s="24"/>
      <c r="N89" s="24"/>
      <c r="P89" s="11">
        <v>1314.518210546142</v>
      </c>
      <c r="Q89" s="11">
        <v>1527.9422781822766</v>
      </c>
      <c r="R89" s="11">
        <v>1599.9804954361475</v>
      </c>
      <c r="S89" s="11">
        <v>1624.6527438573128</v>
      </c>
      <c r="T89" s="11">
        <v>1892.0608154631379</v>
      </c>
      <c r="U89" s="11"/>
      <c r="W89" s="11">
        <v>1601.8840886009937</v>
      </c>
      <c r="X89" s="11">
        <v>1815.710983453356</v>
      </c>
      <c r="Y89" s="11">
        <v>1888.3913115341174</v>
      </c>
      <c r="Z89" s="11">
        <v>1913.4693246211446</v>
      </c>
      <c r="AA89" s="11">
        <v>2182.8023054017353</v>
      </c>
      <c r="AB89" s="11"/>
      <c r="AD89" s="25">
        <v>1.64527637283237</v>
      </c>
      <c r="AE89" s="25">
        <v>1.6463933387636891</v>
      </c>
      <c r="AF89" s="25">
        <v>1.6362120256017307</v>
      </c>
      <c r="AG89" s="25">
        <v>1.6242494847208531</v>
      </c>
      <c r="AH89" s="25">
        <v>1.6040089086859688</v>
      </c>
      <c r="AI89" s="25"/>
      <c r="AJ89" s="11">
        <v>3791.5816102845979</v>
      </c>
      <c r="AK89" s="11">
        <v>4420.5775762845487</v>
      </c>
      <c r="AL89" s="11">
        <v>4523.1507636654878</v>
      </c>
      <c r="AM89" s="11">
        <v>4561.8409546499906</v>
      </c>
      <c r="AN89" s="11">
        <v>5197.0567630559835</v>
      </c>
      <c r="AO89" s="11"/>
      <c r="AP89" s="11">
        <v>898.31203263086354</v>
      </c>
      <c r="AQ89" s="11">
        <v>911.23779385171804</v>
      </c>
      <c r="AR89" s="11">
        <v>1019.1500904159132</v>
      </c>
      <c r="AS89" s="11">
        <v>1027.8846761453397</v>
      </c>
      <c r="AT89" s="11">
        <v>1053.4222322843559</v>
      </c>
      <c r="AU89" s="11"/>
      <c r="AV89" s="24">
        <v>0.43871929190751446</v>
      </c>
      <c r="AW89" s="24">
        <v>0.44103538781790208</v>
      </c>
      <c r="AX89" s="24">
        <v>0.44018750563418374</v>
      </c>
      <c r="AY89" s="24">
        <v>0.44246796307912895</v>
      </c>
      <c r="AZ89" s="24">
        <v>0.44298440979955456</v>
      </c>
      <c r="BB89" s="24">
        <v>0.39857297687861271</v>
      </c>
      <c r="BC89" s="24">
        <v>0.40039822608380848</v>
      </c>
      <c r="BD89" s="24">
        <v>0.39881006039844946</v>
      </c>
      <c r="BE89" s="24">
        <v>0.39707859127161932</v>
      </c>
      <c r="BF89" s="24">
        <v>0.39349665924276167</v>
      </c>
      <c r="BH89" s="24">
        <v>0.16270773121387283</v>
      </c>
      <c r="BI89" s="24">
        <v>0.15856638609828944</v>
      </c>
      <c r="BJ89" s="24">
        <v>0.1610024339673668</v>
      </c>
      <c r="BK89" s="24">
        <v>0.16045344564925174</v>
      </c>
      <c r="BL89" s="24">
        <v>0.16351893095768374</v>
      </c>
      <c r="BN89" s="26"/>
      <c r="BO89" s="26"/>
      <c r="BP89" s="26"/>
      <c r="BQ89" s="26"/>
      <c r="BR89" s="26"/>
      <c r="BT89" s="26"/>
      <c r="BU89" s="26"/>
      <c r="BV89" s="26"/>
      <c r="BW89" s="26"/>
      <c r="BX89" s="26"/>
      <c r="BZ89" s="26">
        <v>0</v>
      </c>
      <c r="CA89" s="26">
        <v>0.16073205130955981</v>
      </c>
      <c r="CB89" s="26">
        <v>0.21275126581021819</v>
      </c>
      <c r="CC89" s="26">
        <v>0.22972221465359133</v>
      </c>
      <c r="CD89" s="26">
        <v>0.42264542706178365</v>
      </c>
      <c r="CF89" s="27">
        <v>-3.0185978490234241E-2</v>
      </c>
      <c r="CG89" s="12">
        <v>-2120144</v>
      </c>
      <c r="CI89" s="13"/>
      <c r="CJ89" s="13"/>
      <c r="CK89" s="13">
        <v>0</v>
      </c>
      <c r="CL89" s="13">
        <v>0.21276885845374593</v>
      </c>
      <c r="CM89" s="13">
        <v>0.26221695490438024</v>
      </c>
      <c r="CN89" s="13">
        <v>0.27378588825764694</v>
      </c>
      <c r="CO89" s="13">
        <v>0.59192698005886046</v>
      </c>
      <c r="CQ89" s="27">
        <v>-0.10584985355212365</v>
      </c>
      <c r="CR89" s="12">
        <v>-7946481.1005489286</v>
      </c>
      <c r="CS89" s="27">
        <v>0.99368876358110814</v>
      </c>
    </row>
    <row r="90" spans="1:97" x14ac:dyDescent="0.2">
      <c r="A90" s="7">
        <v>884</v>
      </c>
      <c r="B90" s="7" t="s">
        <v>87</v>
      </c>
      <c r="C90" s="42">
        <v>0.18903083996872283</v>
      </c>
      <c r="E90" s="24">
        <v>0.97922291444616183</v>
      </c>
      <c r="F90" s="24">
        <v>0.98038148372516021</v>
      </c>
      <c r="G90" s="24">
        <v>0.98067141186273343</v>
      </c>
      <c r="H90" s="24">
        <v>0.98089501326993378</v>
      </c>
      <c r="I90" s="24">
        <v>0.98312152488732407</v>
      </c>
      <c r="J90" s="24"/>
      <c r="K90" s="24"/>
      <c r="L90" s="24"/>
      <c r="M90" s="24"/>
      <c r="N90" s="24"/>
      <c r="P90" s="11">
        <v>1314.518210546142</v>
      </c>
      <c r="Q90" s="11">
        <v>1397.5586455842731</v>
      </c>
      <c r="R90" s="11">
        <v>1420.6773510292605</v>
      </c>
      <c r="S90" s="11">
        <v>1445.0757192955436</v>
      </c>
      <c r="T90" s="11">
        <v>1647.3041515793357</v>
      </c>
      <c r="U90" s="11"/>
      <c r="W90" s="11">
        <v>1342.4095690097486</v>
      </c>
      <c r="X90" s="11">
        <v>1425.5253376205787</v>
      </c>
      <c r="Y90" s="11">
        <v>1448.6782563904449</v>
      </c>
      <c r="Z90" s="11">
        <v>1473.2215983830997</v>
      </c>
      <c r="AA90" s="11">
        <v>1675.5854793924218</v>
      </c>
      <c r="AB90" s="11"/>
      <c r="AD90" s="25">
        <v>1.9105501776743046</v>
      </c>
      <c r="AE90" s="25">
        <v>1.9114935464044254</v>
      </c>
      <c r="AF90" s="25">
        <v>1.8961054816261751</v>
      </c>
      <c r="AG90" s="25">
        <v>1.9077663909124583</v>
      </c>
      <c r="AH90" s="25">
        <v>1.8883703794670268</v>
      </c>
      <c r="AI90" s="25"/>
      <c r="AJ90" s="11">
        <v>3405.280781625228</v>
      </c>
      <c r="AK90" s="11">
        <v>3656.7960475911896</v>
      </c>
      <c r="AL90" s="11">
        <v>3721.5583035371264</v>
      </c>
      <c r="AM90" s="11">
        <v>3806.2994291527434</v>
      </c>
      <c r="AN90" s="11">
        <v>4346.4956449182901</v>
      </c>
      <c r="AO90" s="11"/>
      <c r="AP90" s="11">
        <v>901.66555924695456</v>
      </c>
      <c r="AQ90" s="11">
        <v>906.3066764490095</v>
      </c>
      <c r="AR90" s="11">
        <v>892.98331519767862</v>
      </c>
      <c r="AS90" s="11">
        <v>913.59016999260905</v>
      </c>
      <c r="AT90" s="11">
        <v>929.40280857354026</v>
      </c>
      <c r="AU90" s="11"/>
      <c r="AV90" s="24">
        <v>0.58473226320303884</v>
      </c>
      <c r="AW90" s="24">
        <v>0.58795328826060234</v>
      </c>
      <c r="AX90" s="24">
        <v>0.58686363081430837</v>
      </c>
      <c r="AY90" s="24">
        <v>0.58760340782812692</v>
      </c>
      <c r="AZ90" s="24">
        <v>0.58700724548692129</v>
      </c>
      <c r="BB90" s="24">
        <v>0.33194461463055996</v>
      </c>
      <c r="BC90" s="24">
        <v>0.33509526736324524</v>
      </c>
      <c r="BD90" s="24">
        <v>0.33658893907947746</v>
      </c>
      <c r="BE90" s="24">
        <v>0.33411532287936785</v>
      </c>
      <c r="BF90" s="24">
        <v>0.33230995947439518</v>
      </c>
      <c r="BH90" s="24">
        <v>8.332312216640117E-2</v>
      </c>
      <c r="BI90" s="24">
        <v>7.6951444376152422E-2</v>
      </c>
      <c r="BJ90" s="24">
        <v>7.6547430106214134E-2</v>
      </c>
      <c r="BK90" s="24">
        <v>7.8281269292505243E-2</v>
      </c>
      <c r="BL90" s="24">
        <v>8.068279503868353E-2</v>
      </c>
      <c r="BN90" s="26"/>
      <c r="BO90" s="26"/>
      <c r="BP90" s="26"/>
      <c r="BQ90" s="26"/>
      <c r="BR90" s="26"/>
      <c r="BT90" s="26"/>
      <c r="BU90" s="26"/>
      <c r="BV90" s="26"/>
      <c r="BW90" s="26"/>
      <c r="BX90" s="26"/>
      <c r="BZ90" s="26">
        <v>0</v>
      </c>
      <c r="CA90" s="26">
        <v>6.0307910496772088E-2</v>
      </c>
      <c r="CB90" s="26">
        <v>7.6530759839250839E-2</v>
      </c>
      <c r="CC90" s="26">
        <v>8.937840874199221E-2</v>
      </c>
      <c r="CD90" s="26">
        <v>0.2358819068427318</v>
      </c>
      <c r="CF90" s="27">
        <v>-2.6278692129268345E-2</v>
      </c>
      <c r="CG90" s="12">
        <v>-675835</v>
      </c>
      <c r="CI90" s="13"/>
      <c r="CJ90" s="13"/>
      <c r="CK90" s="13">
        <v>0</v>
      </c>
      <c r="CL90" s="13">
        <v>8.0358003371636899E-2</v>
      </c>
      <c r="CM90" s="13">
        <v>8.779172005618352E-2</v>
      </c>
      <c r="CN90" s="13">
        <v>9.7520330148658463E-2</v>
      </c>
      <c r="CO90" s="13">
        <v>0.29514817664596382</v>
      </c>
      <c r="CQ90" s="27">
        <v>-0.13670241332654298</v>
      </c>
      <c r="CR90" s="12">
        <v>-3714879.4174841982</v>
      </c>
      <c r="CS90" s="27">
        <v>0.9765327493322763</v>
      </c>
    </row>
    <row r="91" spans="1:97" x14ac:dyDescent="0.2">
      <c r="A91" s="7">
        <v>885</v>
      </c>
      <c r="B91" s="7" t="s">
        <v>88</v>
      </c>
      <c r="C91" s="42">
        <v>1.1746591919591758</v>
      </c>
      <c r="E91" s="24">
        <v>0.34613222327428722</v>
      </c>
      <c r="F91" s="24">
        <v>0.48419492113177814</v>
      </c>
      <c r="G91" s="24">
        <v>0.49806638982057738</v>
      </c>
      <c r="H91" s="24">
        <v>0.50103222574415074</v>
      </c>
      <c r="I91" s="24">
        <v>0.5551617320914084</v>
      </c>
      <c r="J91" s="24"/>
      <c r="K91" s="24"/>
      <c r="L91" s="24"/>
      <c r="M91" s="24"/>
      <c r="N91" s="24"/>
      <c r="P91" s="11">
        <v>1314.518210546142</v>
      </c>
      <c r="Q91" s="11">
        <v>2353.8037472933911</v>
      </c>
      <c r="R91" s="11">
        <v>2491.1341392412519</v>
      </c>
      <c r="S91" s="11">
        <v>2552.6538131130474</v>
      </c>
      <c r="T91" s="11">
        <v>3199.8065827562814</v>
      </c>
      <c r="U91" s="11"/>
      <c r="W91" s="11">
        <v>3797.7342823250297</v>
      </c>
      <c r="X91" s="11">
        <v>4861.2731042108171</v>
      </c>
      <c r="Y91" s="11">
        <v>5001.6106088560882</v>
      </c>
      <c r="Z91" s="11">
        <v>5094.7896800884528</v>
      </c>
      <c r="AA91" s="11">
        <v>5763.7376601985006</v>
      </c>
      <c r="AB91" s="11"/>
      <c r="AD91" s="25">
        <v>0.92022839869006634</v>
      </c>
      <c r="AE91" s="25">
        <v>0.90706226493940656</v>
      </c>
      <c r="AF91" s="25">
        <v>0.9001079465249523</v>
      </c>
      <c r="AG91" s="25">
        <v>0.88157786378983771</v>
      </c>
      <c r="AH91" s="25">
        <v>0.86187576126674792</v>
      </c>
      <c r="AI91" s="25"/>
      <c r="AJ91" s="11">
        <v>3930.2970229124571</v>
      </c>
      <c r="AK91" s="11">
        <v>5034.062374249841</v>
      </c>
      <c r="AL91" s="11">
        <v>5136.1823381528029</v>
      </c>
      <c r="AM91" s="11">
        <v>5135.5872588239972</v>
      </c>
      <c r="AN91" s="11">
        <v>5684.8942017045074</v>
      </c>
      <c r="AO91" s="11"/>
      <c r="AP91" s="11">
        <v>1035.1931486880467</v>
      </c>
      <c r="AQ91" s="11">
        <v>1060.7325072886297</v>
      </c>
      <c r="AR91" s="11">
        <v>1116.1807580174927</v>
      </c>
      <c r="AS91" s="11">
        <v>1129.4245487364622</v>
      </c>
      <c r="AT91" s="11">
        <v>1162.7301587301588</v>
      </c>
      <c r="AU91" s="11"/>
      <c r="AV91" s="24">
        <v>0.3841632378873121</v>
      </c>
      <c r="AW91" s="24">
        <v>0.38236523192645216</v>
      </c>
      <c r="AX91" s="24">
        <v>0.37997176783193559</v>
      </c>
      <c r="AY91" s="24">
        <v>0.37832496088281314</v>
      </c>
      <c r="AZ91" s="24">
        <v>0.37117336581404792</v>
      </c>
      <c r="BB91" s="24">
        <v>0.11520698631287261</v>
      </c>
      <c r="BC91" s="24">
        <v>0.11466778102799832</v>
      </c>
      <c r="BD91" s="24">
        <v>0.11392510171884082</v>
      </c>
      <c r="BE91" s="24">
        <v>0.11405748167668615</v>
      </c>
      <c r="BF91" s="24">
        <v>0.11254567600487211</v>
      </c>
      <c r="BH91" s="24">
        <v>0.50062977579981527</v>
      </c>
      <c r="BI91" s="24">
        <v>0.50296698704554954</v>
      </c>
      <c r="BJ91" s="24">
        <v>0.50610313044922361</v>
      </c>
      <c r="BK91" s="24">
        <v>0.50761755744050074</v>
      </c>
      <c r="BL91" s="24">
        <v>0.51628095818108</v>
      </c>
      <c r="BN91" s="26"/>
      <c r="BO91" s="26"/>
      <c r="BP91" s="26"/>
      <c r="BQ91" s="26"/>
      <c r="BR91" s="26"/>
      <c r="BT91" s="26"/>
      <c r="BU91" s="26"/>
      <c r="BV91" s="26"/>
      <c r="BW91" s="26"/>
      <c r="BX91" s="26"/>
      <c r="BZ91" s="26">
        <v>0</v>
      </c>
      <c r="CA91" s="26">
        <v>0.77330124532104216</v>
      </c>
      <c r="CB91" s="26">
        <v>0.87451474869543167</v>
      </c>
      <c r="CC91" s="26">
        <v>0.89688524437047668</v>
      </c>
      <c r="CD91" s="26">
        <v>1.3575736937865046</v>
      </c>
      <c r="CF91" s="27">
        <v>-9.0810819138624436E-3</v>
      </c>
      <c r="CG91" s="12">
        <v>-346536</v>
      </c>
      <c r="CI91" s="13"/>
      <c r="CJ91" s="13"/>
      <c r="CK91" s="13">
        <v>0</v>
      </c>
      <c r="CL91" s="13">
        <v>0.49825320735924716</v>
      </c>
      <c r="CM91" s="13">
        <v>0.53143274398128804</v>
      </c>
      <c r="CN91" s="13">
        <v>0.56074675731703172</v>
      </c>
      <c r="CO91" s="13">
        <v>0.90532879111836984</v>
      </c>
      <c r="CQ91" s="27">
        <v>-8.6156309768271322E-2</v>
      </c>
      <c r="CR91" s="12">
        <v>-3565846.9143193522</v>
      </c>
      <c r="CS91" s="27">
        <v>0.75969762169443888</v>
      </c>
    </row>
    <row r="92" spans="1:97" x14ac:dyDescent="0.2">
      <c r="A92" s="7">
        <v>980</v>
      </c>
      <c r="B92" s="7" t="s">
        <v>89</v>
      </c>
      <c r="C92" s="42">
        <v>0.39610066358278573</v>
      </c>
      <c r="E92" s="24">
        <v>0.61815345015876222</v>
      </c>
      <c r="F92" s="24">
        <v>0.66242671150412413</v>
      </c>
      <c r="G92" s="24">
        <v>0.67076312955002337</v>
      </c>
      <c r="H92" s="24">
        <v>0.67770839518559467</v>
      </c>
      <c r="I92" s="24">
        <v>0.70627995853572634</v>
      </c>
      <c r="J92" s="24"/>
      <c r="K92" s="24"/>
      <c r="L92" s="24"/>
      <c r="M92" s="24"/>
      <c r="N92" s="24"/>
      <c r="P92" s="11">
        <v>1314.518210546142</v>
      </c>
      <c r="Q92" s="11">
        <v>1596.7690031032448</v>
      </c>
      <c r="R92" s="11">
        <v>1651.8926944372586</v>
      </c>
      <c r="S92" s="11">
        <v>1703.6827469030577</v>
      </c>
      <c r="T92" s="11">
        <v>1945.9097703511816</v>
      </c>
      <c r="U92" s="11"/>
      <c r="W92" s="11">
        <v>2126.5241020793951</v>
      </c>
      <c r="X92" s="11">
        <v>2410.4840209078789</v>
      </c>
      <c r="Y92" s="11">
        <v>2462.7064632270694</v>
      </c>
      <c r="Z92" s="11">
        <v>2513.8876233582641</v>
      </c>
      <c r="AA92" s="11">
        <v>2755.1535999768143</v>
      </c>
      <c r="AB92" s="11"/>
      <c r="AD92" s="25">
        <v>1.6306190598510146</v>
      </c>
      <c r="AE92" s="25">
        <v>1.6153911540532118</v>
      </c>
      <c r="AF92" s="25">
        <v>1.6132634072069023</v>
      </c>
      <c r="AG92" s="25">
        <v>1.5943364704572034</v>
      </c>
      <c r="AH92" s="25">
        <v>1.5720671310261614</v>
      </c>
      <c r="AI92" s="25"/>
      <c r="AJ92" s="11">
        <v>4542.4687519105419</v>
      </c>
      <c r="AK92" s="11">
        <v>5183.6465237528791</v>
      </c>
      <c r="AL92" s="11">
        <v>5286.2058918907469</v>
      </c>
      <c r="AM92" s="11">
        <v>5382.9891928156849</v>
      </c>
      <c r="AN92" s="11">
        <v>5836.1322673340028</v>
      </c>
      <c r="AO92" s="11"/>
      <c r="AP92" s="11">
        <v>1053.7102945642271</v>
      </c>
      <c r="AQ92" s="11">
        <v>1099.0279923748369</v>
      </c>
      <c r="AR92" s="11">
        <v>1152.9365809742924</v>
      </c>
      <c r="AS92" s="11">
        <v>1158.8005842259006</v>
      </c>
      <c r="AT92" s="11">
        <v>1207.4682114132515</v>
      </c>
      <c r="AU92" s="11"/>
      <c r="AV92" s="24">
        <v>0.49855866655250164</v>
      </c>
      <c r="AW92" s="24">
        <v>0.49743575213215085</v>
      </c>
      <c r="AX92" s="24">
        <v>0.49608075339762026</v>
      </c>
      <c r="AY92" s="24">
        <v>0.49095060422119507</v>
      </c>
      <c r="AZ92" s="24">
        <v>0.48469807491910272</v>
      </c>
      <c r="BB92" s="24">
        <v>0.28195907183834235</v>
      </c>
      <c r="BC92" s="24">
        <v>0.28240727623041395</v>
      </c>
      <c r="BD92" s="24">
        <v>0.28187559916539784</v>
      </c>
      <c r="BE92" s="24">
        <v>0.28596090661023554</v>
      </c>
      <c r="BF92" s="24">
        <v>0.2864037733779411</v>
      </c>
      <c r="BH92" s="24">
        <v>0.21948226160915604</v>
      </c>
      <c r="BI92" s="24">
        <v>0.22015697163743519</v>
      </c>
      <c r="BJ92" s="24">
        <v>0.22204364743698191</v>
      </c>
      <c r="BK92" s="24">
        <v>0.22308848916856935</v>
      </c>
      <c r="BL92" s="24">
        <v>0.22889815170295619</v>
      </c>
      <c r="BN92" s="26"/>
      <c r="BO92" s="26"/>
      <c r="BP92" s="26"/>
      <c r="BQ92" s="26"/>
      <c r="BR92" s="26"/>
      <c r="BT92" s="26"/>
      <c r="BU92" s="26"/>
      <c r="BV92" s="26"/>
      <c r="BW92" s="26"/>
      <c r="BX92" s="26"/>
      <c r="BZ92" s="26">
        <v>0</v>
      </c>
      <c r="CA92" s="26">
        <v>0.21216666165682585</v>
      </c>
      <c r="CB92" s="26">
        <v>0.25850020554075748</v>
      </c>
      <c r="CC92" s="26">
        <v>0.29893210125860237</v>
      </c>
      <c r="CD92" s="26">
        <v>0.48537421063972297</v>
      </c>
      <c r="CF92" s="27">
        <v>-1.8240908848328397E-2</v>
      </c>
      <c r="CG92" s="12">
        <v>-2217664.5</v>
      </c>
      <c r="CI92" s="13"/>
      <c r="CJ92" s="13"/>
      <c r="CK92" s="13">
        <v>0</v>
      </c>
      <c r="CL92" s="13">
        <v>0.27517885046854507</v>
      </c>
      <c r="CM92" s="13">
        <v>0.33948983173056702</v>
      </c>
      <c r="CN92" s="13">
        <v>0.36596502791237184</v>
      </c>
      <c r="CO92" s="13">
        <v>0.56438624513798685</v>
      </c>
      <c r="CQ92" s="27">
        <v>-0.13883945698192604</v>
      </c>
      <c r="CR92" s="12">
        <v>-18305460.023442175</v>
      </c>
      <c r="CS92" s="27">
        <v>0.77789440672435817</v>
      </c>
    </row>
    <row r="93" spans="1:97" x14ac:dyDescent="0.2">
      <c r="A93" s="7">
        <v>1060</v>
      </c>
      <c r="B93" s="7" t="s">
        <v>90</v>
      </c>
      <c r="C93" s="42">
        <v>0.10088914101945434</v>
      </c>
      <c r="E93" s="24">
        <v>1.0650760096750764</v>
      </c>
      <c r="F93" s="24">
        <v>1.0581068855740565</v>
      </c>
      <c r="G93" s="24">
        <v>1.0568880710299011</v>
      </c>
      <c r="H93" s="24">
        <v>1.0559901348032736</v>
      </c>
      <c r="I93" s="24">
        <v>1.0573313487118137</v>
      </c>
      <c r="J93" s="24"/>
      <c r="K93" s="24"/>
      <c r="L93" s="24"/>
      <c r="M93" s="24"/>
      <c r="N93" s="24"/>
      <c r="P93" s="11">
        <v>1314.518210546142</v>
      </c>
      <c r="Q93" s="11">
        <v>1471.8798284263667</v>
      </c>
      <c r="R93" s="11">
        <v>1506.8357223015526</v>
      </c>
      <c r="S93" s="11">
        <v>1540.9815380444429</v>
      </c>
      <c r="T93" s="11">
        <v>1522.9878619769067</v>
      </c>
      <c r="U93" s="11"/>
      <c r="W93" s="11">
        <v>1234.201313901684</v>
      </c>
      <c r="X93" s="11">
        <v>1391.0502317805303</v>
      </c>
      <c r="Y93" s="11">
        <v>1425.7287631538813</v>
      </c>
      <c r="Z93" s="11">
        <v>1459.2764527402724</v>
      </c>
      <c r="AA93" s="11">
        <v>1440.407365044477</v>
      </c>
      <c r="AB93" s="11"/>
      <c r="AD93" s="25">
        <v>1.9771573604060915</v>
      </c>
      <c r="AE93" s="25">
        <v>1.9652031063321387</v>
      </c>
      <c r="AF93" s="25">
        <v>1.9576056127780266</v>
      </c>
      <c r="AG93" s="25">
        <v>1.9447266208544967</v>
      </c>
      <c r="AH93" s="25">
        <v>1.9221011789285181</v>
      </c>
      <c r="AI93" s="25"/>
      <c r="AJ93" s="11">
        <v>3445.9811198145126</v>
      </c>
      <c r="AK93" s="11">
        <v>3917.9382136353352</v>
      </c>
      <c r="AL93" s="11">
        <v>3961.1024641293843</v>
      </c>
      <c r="AM93" s="11">
        <v>4049.7635897157065</v>
      </c>
      <c r="AN93" s="11">
        <v>3937.5617748042232</v>
      </c>
      <c r="AO93" s="11"/>
      <c r="AP93" s="11">
        <v>726.72880658436213</v>
      </c>
      <c r="AQ93" s="11">
        <v>727.21604938271605</v>
      </c>
      <c r="AR93" s="11">
        <v>850.67860082304537</v>
      </c>
      <c r="AS93" s="11">
        <v>851.21011513157885</v>
      </c>
      <c r="AT93" s="11">
        <v>847.35589074602524</v>
      </c>
      <c r="AU93" s="11"/>
      <c r="AV93" s="24">
        <v>0.60152284263959388</v>
      </c>
      <c r="AW93" s="24">
        <v>0.60170250896057342</v>
      </c>
      <c r="AX93" s="24">
        <v>0.60143304970891176</v>
      </c>
      <c r="AY93" s="24">
        <v>0.60023902001792651</v>
      </c>
      <c r="AZ93" s="24">
        <v>0.59662736904939562</v>
      </c>
      <c r="BB93" s="24">
        <v>0.36279486413854883</v>
      </c>
      <c r="BC93" s="24">
        <v>0.36290322580645162</v>
      </c>
      <c r="BD93" s="24">
        <v>0.3627407075682938</v>
      </c>
      <c r="BE93" s="24">
        <v>0.36331042724828205</v>
      </c>
      <c r="BF93" s="24">
        <v>0.36606476645276825</v>
      </c>
      <c r="BH93" s="24">
        <v>3.5682293221857272E-2</v>
      </c>
      <c r="BI93" s="24">
        <v>3.5394265232974911E-2</v>
      </c>
      <c r="BJ93" s="24">
        <v>3.5826242722794444E-2</v>
      </c>
      <c r="BK93" s="24">
        <v>3.6450552733791455E-2</v>
      </c>
      <c r="BL93" s="24">
        <v>3.7307864497836143E-2</v>
      </c>
      <c r="BN93" s="26"/>
      <c r="BO93" s="26"/>
      <c r="BP93" s="26"/>
      <c r="BQ93" s="26"/>
      <c r="BR93" s="26"/>
      <c r="BT93" s="26"/>
      <c r="BU93" s="26"/>
      <c r="BV93" s="26"/>
      <c r="BW93" s="26"/>
      <c r="BX93" s="26"/>
      <c r="BZ93" s="26">
        <v>0</v>
      </c>
      <c r="CA93" s="26">
        <v>0.11260819494943908</v>
      </c>
      <c r="CB93" s="26">
        <v>0.13513653194582353</v>
      </c>
      <c r="CC93" s="26">
        <v>0.15236143794927037</v>
      </c>
      <c r="CD93" s="26">
        <v>0.12683238255359153</v>
      </c>
      <c r="CF93" s="27">
        <v>-3.0181787739050305E-2</v>
      </c>
      <c r="CG93" s="12">
        <v>-596839</v>
      </c>
      <c r="CI93" s="13"/>
      <c r="CJ93" s="13"/>
      <c r="CK93" s="13">
        <v>0</v>
      </c>
      <c r="CL93" s="13">
        <v>0.14819377586043969</v>
      </c>
      <c r="CM93" s="13">
        <v>0.1712008596845549</v>
      </c>
      <c r="CN93" s="13">
        <v>0.17277282367990576</v>
      </c>
      <c r="CO93" s="13">
        <v>0.13181894793861781</v>
      </c>
      <c r="CQ93" s="27">
        <v>-0.10219339043372135</v>
      </c>
      <c r="CR93" s="12">
        <v>-2122320.3146350747</v>
      </c>
      <c r="CS93" s="27">
        <v>1.3196342920604871</v>
      </c>
    </row>
    <row r="94" spans="1:97" x14ac:dyDescent="0.2">
      <c r="A94" s="7">
        <v>1080</v>
      </c>
      <c r="B94" s="7" t="s">
        <v>91</v>
      </c>
      <c r="C94" s="42">
        <v>0.23609534251271924</v>
      </c>
      <c r="E94" s="24">
        <v>0.8599019476913341</v>
      </c>
      <c r="F94" s="24">
        <v>0.8764281021755489</v>
      </c>
      <c r="G94" s="24">
        <v>0.87960490076096387</v>
      </c>
      <c r="H94" s="24">
        <v>0.88198774897034005</v>
      </c>
      <c r="I94" s="24">
        <v>0.89016648554042621</v>
      </c>
      <c r="J94" s="24"/>
      <c r="K94" s="24"/>
      <c r="L94" s="24"/>
      <c r="M94" s="24"/>
      <c r="N94" s="24"/>
      <c r="P94" s="11">
        <v>1314.518210546142</v>
      </c>
      <c r="Q94" s="11">
        <v>1506.9199634731958</v>
      </c>
      <c r="R94" s="11">
        <v>1539.0602292223157</v>
      </c>
      <c r="S94" s="11">
        <v>1557.2607321605033</v>
      </c>
      <c r="T94" s="11">
        <v>1682.1995637760713</v>
      </c>
      <c r="U94" s="11"/>
      <c r="W94" s="11">
        <v>1528.6838389834588</v>
      </c>
      <c r="X94" s="11">
        <v>1719.3880019736737</v>
      </c>
      <c r="Y94" s="11">
        <v>1749.7176606119904</v>
      </c>
      <c r="Z94" s="11">
        <v>1765.6262617916154</v>
      </c>
      <c r="AA94" s="11">
        <v>1889.7583666664291</v>
      </c>
      <c r="AB94" s="11"/>
      <c r="AD94" s="25">
        <v>1.8807785153892578</v>
      </c>
      <c r="AE94" s="25">
        <v>1.8902160178109393</v>
      </c>
      <c r="AF94" s="25">
        <v>1.8956264209644609</v>
      </c>
      <c r="AG94" s="25">
        <v>1.9085411267018202</v>
      </c>
      <c r="AH94" s="25">
        <v>1.9023012304779934</v>
      </c>
      <c r="AI94" s="25"/>
      <c r="AJ94" s="11">
        <v>4383.9247628230414</v>
      </c>
      <c r="AK94" s="11">
        <v>5065.5770857440075</v>
      </c>
      <c r="AL94" s="11">
        <v>5168.5761595057611</v>
      </c>
      <c r="AM94" s="11">
        <v>5281.8121974605865</v>
      </c>
      <c r="AN94" s="11">
        <v>5618.3247893884209</v>
      </c>
      <c r="AO94" s="11"/>
      <c r="AP94" s="11">
        <v>1111.3639514731367</v>
      </c>
      <c r="AQ94" s="11">
        <v>1161.4656458055922</v>
      </c>
      <c r="AR94" s="11">
        <v>1199.1574673181037</v>
      </c>
      <c r="AS94" s="11">
        <v>1224.913199045852</v>
      </c>
      <c r="AT94" s="11">
        <v>1279.4021536825312</v>
      </c>
      <c r="AU94" s="11"/>
      <c r="AV94" s="24">
        <v>0.44821967410983704</v>
      </c>
      <c r="AW94" s="24">
        <v>0.4493350983813707</v>
      </c>
      <c r="AX94" s="24">
        <v>0.44824697858083046</v>
      </c>
      <c r="AY94" s="24">
        <v>0.45187237465367774</v>
      </c>
      <c r="AZ94" s="24">
        <v>0.45243729294841456</v>
      </c>
      <c r="BB94" s="24">
        <v>0.45268557634278817</v>
      </c>
      <c r="BC94" s="24">
        <v>0.45189241229917565</v>
      </c>
      <c r="BD94" s="24">
        <v>0.45309321526863705</v>
      </c>
      <c r="BE94" s="24">
        <v>0.44960824619417883</v>
      </c>
      <c r="BF94" s="24">
        <v>0.44498343587316613</v>
      </c>
      <c r="BH94" s="24">
        <v>9.909474954737478E-2</v>
      </c>
      <c r="BI94" s="24">
        <v>9.8772489319453635E-2</v>
      </c>
      <c r="BJ94" s="24">
        <v>9.8659806150532492E-2</v>
      </c>
      <c r="BK94" s="24">
        <v>9.8519379152143469E-2</v>
      </c>
      <c r="BL94" s="24">
        <v>0.10257927117841931</v>
      </c>
      <c r="BN94" s="26"/>
      <c r="BO94" s="26"/>
      <c r="BP94" s="26"/>
      <c r="BQ94" s="26"/>
      <c r="BR94" s="26"/>
      <c r="BT94" s="26"/>
      <c r="BU94" s="26"/>
      <c r="BV94" s="26"/>
      <c r="BW94" s="26"/>
      <c r="BX94" s="26"/>
      <c r="BZ94" s="26">
        <v>0</v>
      </c>
      <c r="CA94" s="26">
        <v>0.15552605602150704</v>
      </c>
      <c r="CB94" s="26">
        <v>0.19031524624724616</v>
      </c>
      <c r="CC94" s="26">
        <v>0.21763919115422059</v>
      </c>
      <c r="CD94" s="26">
        <v>0.32044257381193963</v>
      </c>
      <c r="CF94" s="27">
        <v>-2.9415245400108096E-2</v>
      </c>
      <c r="CG94" s="12">
        <v>-3298211.5</v>
      </c>
      <c r="CI94" s="13"/>
      <c r="CJ94" s="13"/>
      <c r="CK94" s="13">
        <v>0</v>
      </c>
      <c r="CL94" s="13">
        <v>0.24749238272891483</v>
      </c>
      <c r="CM94" s="13">
        <v>0.30654962553581111</v>
      </c>
      <c r="CN94" s="13">
        <v>0.31619008282229455</v>
      </c>
      <c r="CO94" s="13">
        <v>0.45516520700052387</v>
      </c>
      <c r="CQ94" s="27">
        <v>-0.13782605984026008</v>
      </c>
      <c r="CR94" s="12">
        <v>-16570097.761333006</v>
      </c>
      <c r="CS94" s="27">
        <v>0.89481576498184789</v>
      </c>
    </row>
    <row r="95" spans="1:97" x14ac:dyDescent="0.2">
      <c r="A95" s="7">
        <v>1081</v>
      </c>
      <c r="B95" s="7" t="s">
        <v>92</v>
      </c>
      <c r="C95" s="42">
        <v>0.3462657818641226</v>
      </c>
      <c r="E95" s="24">
        <v>0.79558657778781106</v>
      </c>
      <c r="F95" s="24">
        <v>0.82600496188195305</v>
      </c>
      <c r="G95" s="24">
        <v>0.82924227176126075</v>
      </c>
      <c r="H95" s="24">
        <v>0.8332616719190048</v>
      </c>
      <c r="I95" s="24">
        <v>0.84737409102395034</v>
      </c>
      <c r="J95" s="24"/>
      <c r="K95" s="24"/>
      <c r="L95" s="24"/>
      <c r="M95" s="24"/>
      <c r="N95" s="24"/>
      <c r="P95" s="11">
        <v>1314.5182105461422</v>
      </c>
      <c r="Q95" s="11">
        <v>1603.7101154828638</v>
      </c>
      <c r="R95" s="11">
        <v>1643.9249707237129</v>
      </c>
      <c r="S95" s="11">
        <v>1698.1084225860593</v>
      </c>
      <c r="T95" s="11">
        <v>1907.2942290133069</v>
      </c>
      <c r="U95" s="11"/>
      <c r="W95" s="11">
        <v>1652.2629305804278</v>
      </c>
      <c r="X95" s="11">
        <v>1941.5260070944403</v>
      </c>
      <c r="Y95" s="11">
        <v>1982.4423171675935</v>
      </c>
      <c r="Z95" s="11">
        <v>2037.9053541192038</v>
      </c>
      <c r="AA95" s="11">
        <v>2250.8290602897355</v>
      </c>
      <c r="AB95" s="11"/>
      <c r="AD95" s="25">
        <v>1.7826114171256886</v>
      </c>
      <c r="AE95" s="25">
        <v>1.7783398913247142</v>
      </c>
      <c r="AF95" s="25">
        <v>1.7741008991008991</v>
      </c>
      <c r="AG95" s="25">
        <v>1.7636760124610591</v>
      </c>
      <c r="AH95" s="25">
        <v>1.7397166645955013</v>
      </c>
      <c r="AI95" s="25"/>
      <c r="AJ95" s="11">
        <v>3969.1790207436675</v>
      </c>
      <c r="AK95" s="11">
        <v>4750.3040545258928</v>
      </c>
      <c r="AL95" s="11">
        <v>4845.1375582596684</v>
      </c>
      <c r="AM95" s="11">
        <v>4991.4259337041476</v>
      </c>
      <c r="AN95" s="11">
        <v>5457.0748547840949</v>
      </c>
      <c r="AO95" s="11"/>
      <c r="AP95" s="11">
        <v>1012.4845610119048</v>
      </c>
      <c r="AQ95" s="11">
        <v>1049.254650297619</v>
      </c>
      <c r="AR95" s="11">
        <v>1083.6869419642858</v>
      </c>
      <c r="AS95" s="11">
        <v>1090.9097981107614</v>
      </c>
      <c r="AT95" s="11">
        <v>1112.4735376044569</v>
      </c>
      <c r="AU95" s="11"/>
      <c r="AV95" s="24">
        <v>0.5414997496244367</v>
      </c>
      <c r="AW95" s="24">
        <v>0.54125288863906063</v>
      </c>
      <c r="AX95" s="24">
        <v>0.5412712287712288</v>
      </c>
      <c r="AY95" s="24">
        <v>0.53987538940809965</v>
      </c>
      <c r="AZ95" s="24">
        <v>0.53964210264694923</v>
      </c>
      <c r="BB95" s="24">
        <v>0.33650475713570355</v>
      </c>
      <c r="BC95" s="24">
        <v>0.33576915870339141</v>
      </c>
      <c r="BD95" s="24">
        <v>0.33566433566433568</v>
      </c>
      <c r="BE95" s="24">
        <v>0.33638629283489097</v>
      </c>
      <c r="BF95" s="24">
        <v>0.33459674412824653</v>
      </c>
      <c r="BH95" s="24">
        <v>0.1219954932398598</v>
      </c>
      <c r="BI95" s="24">
        <v>0.12297795265754793</v>
      </c>
      <c r="BJ95" s="24">
        <v>0.12306443556443557</v>
      </c>
      <c r="BK95" s="24">
        <v>0.12373831775700934</v>
      </c>
      <c r="BL95" s="24">
        <v>0.12576115322480427</v>
      </c>
      <c r="BN95" s="26"/>
      <c r="BO95" s="26"/>
      <c r="BP95" s="26"/>
      <c r="BQ95" s="26"/>
      <c r="BR95" s="26"/>
      <c r="BT95" s="26"/>
      <c r="BU95" s="26"/>
      <c r="BV95" s="26"/>
      <c r="BW95" s="26"/>
      <c r="BX95" s="26"/>
      <c r="BZ95" s="26">
        <v>0</v>
      </c>
      <c r="CA95" s="26">
        <v>0.21974137024399631</v>
      </c>
      <c r="CB95" s="26">
        <v>0.24773692012705872</v>
      </c>
      <c r="CC95" s="26">
        <v>0.28400855831399308</v>
      </c>
      <c r="CD95" s="26">
        <v>0.42649046386304135</v>
      </c>
      <c r="CF95" s="27">
        <v>-2.4960749936619557E-2</v>
      </c>
      <c r="CG95" s="12">
        <v>-1384106.5</v>
      </c>
      <c r="CI95" s="13"/>
      <c r="CJ95" s="13"/>
      <c r="CK95" s="13">
        <v>0</v>
      </c>
      <c r="CL95" s="13">
        <v>0.27485335884174811</v>
      </c>
      <c r="CM95" s="13">
        <v>0.28445256811122088</v>
      </c>
      <c r="CN95" s="13">
        <v>0.29448612752463355</v>
      </c>
      <c r="CO95" s="13">
        <v>0.4811083990095395</v>
      </c>
      <c r="CQ95" s="27">
        <v>-0.11962667586322336</v>
      </c>
      <c r="CR95" s="12">
        <v>-7039155.5074595427</v>
      </c>
      <c r="CS95" s="27">
        <v>0.92060371256116091</v>
      </c>
    </row>
    <row r="96" spans="1:97" x14ac:dyDescent="0.2">
      <c r="A96" s="7">
        <v>1082</v>
      </c>
      <c r="B96" s="7" t="s">
        <v>93</v>
      </c>
      <c r="C96" s="42">
        <v>0.25038046980546724</v>
      </c>
      <c r="E96" s="24">
        <v>0.87697952844737803</v>
      </c>
      <c r="F96" s="24">
        <v>0.89456732919303106</v>
      </c>
      <c r="G96" s="24">
        <v>0.89611004930665783</v>
      </c>
      <c r="H96" s="24">
        <v>0.89712188664411496</v>
      </c>
      <c r="I96" s="24">
        <v>0.90470927697376802</v>
      </c>
      <c r="J96" s="24"/>
      <c r="K96" s="24"/>
      <c r="L96" s="24"/>
      <c r="M96" s="24"/>
      <c r="N96" s="24"/>
      <c r="P96" s="11">
        <v>1314.518210546142</v>
      </c>
      <c r="Q96" s="11">
        <v>1569.8665007211152</v>
      </c>
      <c r="R96" s="11">
        <v>1595.9258334300071</v>
      </c>
      <c r="S96" s="11">
        <v>1604.8889908380918</v>
      </c>
      <c r="T96" s="11">
        <v>1742.9064806545889</v>
      </c>
      <c r="U96" s="11"/>
      <c r="W96" s="11">
        <v>1498.9155024785939</v>
      </c>
      <c r="X96" s="11">
        <v>1754.88915086722</v>
      </c>
      <c r="Y96" s="11">
        <v>1780.9484835761118</v>
      </c>
      <c r="Z96" s="11">
        <v>1788.9308183546141</v>
      </c>
      <c r="AA96" s="11">
        <v>1926.4823794938541</v>
      </c>
      <c r="AB96" s="11"/>
      <c r="AD96" s="25">
        <v>1.8878220709771512</v>
      </c>
      <c r="AE96" s="25">
        <v>1.8707552870090634</v>
      </c>
      <c r="AF96" s="25">
        <v>1.8669199228171731</v>
      </c>
      <c r="AG96" s="25">
        <v>1.8725785104078931</v>
      </c>
      <c r="AH96" s="25">
        <v>1.8695704271763225</v>
      </c>
      <c r="AI96" s="25"/>
      <c r="AJ96" s="11">
        <v>4179.2411141078228</v>
      </c>
      <c r="AK96" s="11">
        <v>4980.4651834289689</v>
      </c>
      <c r="AL96" s="11">
        <v>5047.0196661141727</v>
      </c>
      <c r="AM96" s="11">
        <v>5091.0393609706953</v>
      </c>
      <c r="AN96" s="11">
        <v>5504.6429478162454</v>
      </c>
      <c r="AO96" s="11"/>
      <c r="AP96" s="11">
        <v>1054.8596312962693</v>
      </c>
      <c r="AQ96" s="11">
        <v>1089.9824080749818</v>
      </c>
      <c r="AR96" s="11">
        <v>1115.0441176470588</v>
      </c>
      <c r="AS96" s="11">
        <v>1138.3165923154411</v>
      </c>
      <c r="AT96" s="11">
        <v>1170.0014349261014</v>
      </c>
      <c r="AU96" s="11"/>
      <c r="AV96" s="24">
        <v>0.52139037433155078</v>
      </c>
      <c r="AW96" s="24">
        <v>0.52066465256797578</v>
      </c>
      <c r="AX96" s="24">
        <v>0.52104438012542209</v>
      </c>
      <c r="AY96" s="24">
        <v>0.52111659246781372</v>
      </c>
      <c r="AZ96" s="24">
        <v>0.52022047810197114</v>
      </c>
      <c r="BB96" s="24">
        <v>0.41863150218765194</v>
      </c>
      <c r="BC96" s="24">
        <v>0.41903323262839881</v>
      </c>
      <c r="BD96" s="24">
        <v>0.41823444283646888</v>
      </c>
      <c r="BE96" s="24">
        <v>0.41806040187703042</v>
      </c>
      <c r="BF96" s="24">
        <v>0.41753040560781257</v>
      </c>
      <c r="BH96" s="24">
        <v>5.9978123480797278E-2</v>
      </c>
      <c r="BI96" s="24">
        <v>6.0302114803625378E-2</v>
      </c>
      <c r="BJ96" s="24">
        <v>6.0721177038109024E-2</v>
      </c>
      <c r="BK96" s="24">
        <v>6.0823005655155818E-2</v>
      </c>
      <c r="BL96" s="24">
        <v>6.2249116290216282E-2</v>
      </c>
      <c r="BN96" s="26"/>
      <c r="BO96" s="26"/>
      <c r="BP96" s="26"/>
      <c r="BQ96" s="26"/>
      <c r="BR96" s="26"/>
      <c r="BT96" s="26"/>
      <c r="BU96" s="26"/>
      <c r="BV96" s="26"/>
      <c r="BW96" s="26"/>
      <c r="BX96" s="26"/>
      <c r="BZ96" s="26">
        <v>0</v>
      </c>
      <c r="CA96" s="26">
        <v>0.19021592476920968</v>
      </c>
      <c r="CB96" s="26">
        <v>0.20997316703454549</v>
      </c>
      <c r="CC96" s="26">
        <v>0.22325321586697289</v>
      </c>
      <c r="CD96" s="26">
        <v>0.33182243608866124</v>
      </c>
      <c r="CF96" s="27">
        <v>-2.9216218144001611E-2</v>
      </c>
      <c r="CG96" s="12">
        <v>-1639670.5</v>
      </c>
      <c r="CI96" s="13"/>
      <c r="CJ96" s="13"/>
      <c r="CK96" s="13">
        <v>0</v>
      </c>
      <c r="CL96" s="13">
        <v>0.27271452111292938</v>
      </c>
      <c r="CM96" s="13">
        <v>0.29943837415727326</v>
      </c>
      <c r="CN96" s="13">
        <v>0.30132487591780421</v>
      </c>
      <c r="CO96" s="13">
        <v>0.47770475287196801</v>
      </c>
      <c r="CQ96" s="27">
        <v>-0.12755194473820924</v>
      </c>
      <c r="CR96" s="12">
        <v>-7610433.8933373839</v>
      </c>
      <c r="CS96" s="27">
        <v>0.93645297686132112</v>
      </c>
    </row>
    <row r="97" spans="1:97" x14ac:dyDescent="0.2">
      <c r="A97" s="7">
        <v>1083</v>
      </c>
      <c r="B97" s="7" t="s">
        <v>94</v>
      </c>
      <c r="C97" s="42">
        <v>0.45784512925586895</v>
      </c>
      <c r="E97" s="24">
        <v>0.67981842710309948</v>
      </c>
      <c r="F97" s="24">
        <v>0.7275969483217869</v>
      </c>
      <c r="G97" s="24">
        <v>0.74158882579405405</v>
      </c>
      <c r="H97" s="24">
        <v>0.74092948754982613</v>
      </c>
      <c r="I97" s="24">
        <v>0.77104293922431455</v>
      </c>
      <c r="J97" s="24"/>
      <c r="K97" s="24"/>
      <c r="L97" s="24"/>
      <c r="M97" s="24"/>
      <c r="N97" s="24"/>
      <c r="P97" s="11">
        <v>1314.518210546142</v>
      </c>
      <c r="Q97" s="11">
        <v>1649.1600439574354</v>
      </c>
      <c r="R97" s="11">
        <v>1773.9896890292121</v>
      </c>
      <c r="S97" s="11">
        <v>1774.5379432393556</v>
      </c>
      <c r="T97" s="11">
        <v>2087.178211009767</v>
      </c>
      <c r="U97" s="11"/>
      <c r="W97" s="11">
        <v>1933.6313317479191</v>
      </c>
      <c r="X97" s="11">
        <v>2266.5846080872761</v>
      </c>
      <c r="Y97" s="11">
        <v>2392.1472753175826</v>
      </c>
      <c r="Z97" s="11">
        <v>2395.0159536875249</v>
      </c>
      <c r="AA97" s="11">
        <v>2706.9545739041619</v>
      </c>
      <c r="AB97" s="11"/>
      <c r="AD97" s="25">
        <v>1.6230821190774871</v>
      </c>
      <c r="AE97" s="25">
        <v>1.6220427005193307</v>
      </c>
      <c r="AF97" s="25">
        <v>1.6146841752132657</v>
      </c>
      <c r="AG97" s="25">
        <v>1.6101890050849084</v>
      </c>
      <c r="AH97" s="25">
        <v>1.5929086082669701</v>
      </c>
      <c r="AI97" s="25"/>
      <c r="AJ97" s="11">
        <v>3715.2730561387693</v>
      </c>
      <c r="AK97" s="11">
        <v>4451.7745987912795</v>
      </c>
      <c r="AL97" s="11">
        <v>4691.7793993149553</v>
      </c>
      <c r="AM97" s="11">
        <v>4704.3520358415308</v>
      </c>
      <c r="AN97" s="11">
        <v>5288.799064034396</v>
      </c>
      <c r="AO97" s="11"/>
      <c r="AP97" s="11">
        <v>946.1702401372213</v>
      </c>
      <c r="AQ97" s="11">
        <v>964.12392795883363</v>
      </c>
      <c r="AR97" s="11">
        <v>1047.843910806175</v>
      </c>
      <c r="AS97" s="11">
        <v>1059.871147260274</v>
      </c>
      <c r="AT97" s="11">
        <v>1091.0573630136987</v>
      </c>
      <c r="AU97" s="11"/>
      <c r="AV97" s="24">
        <v>0.53700665830358008</v>
      </c>
      <c r="AW97" s="24">
        <v>0.5363531448355453</v>
      </c>
      <c r="AX97" s="24">
        <v>0.53647081376401806</v>
      </c>
      <c r="AY97" s="24">
        <v>0.53449102945409188</v>
      </c>
      <c r="AZ97" s="24">
        <v>0.53204398938187336</v>
      </c>
      <c r="BB97" s="24">
        <v>0.22503136157483355</v>
      </c>
      <c r="BC97" s="24">
        <v>0.22427389882669743</v>
      </c>
      <c r="BD97" s="24">
        <v>0.22352151825936931</v>
      </c>
      <c r="BE97" s="24">
        <v>0.22411973520099779</v>
      </c>
      <c r="BF97" s="24">
        <v>0.22146378460371635</v>
      </c>
      <c r="BH97" s="24">
        <v>0.23796198012158642</v>
      </c>
      <c r="BI97" s="24">
        <v>0.23937295633775726</v>
      </c>
      <c r="BJ97" s="24">
        <v>0.24000766797661266</v>
      </c>
      <c r="BK97" s="24">
        <v>0.2413892353449103</v>
      </c>
      <c r="BL97" s="24">
        <v>0.24649222601441031</v>
      </c>
      <c r="BN97" s="26"/>
      <c r="BO97" s="26"/>
      <c r="BP97" s="26"/>
      <c r="BQ97" s="26"/>
      <c r="BR97" s="26"/>
      <c r="BT97" s="26"/>
      <c r="BU97" s="26"/>
      <c r="BV97" s="26"/>
      <c r="BW97" s="26"/>
      <c r="BX97" s="26"/>
      <c r="BZ97" s="26">
        <v>0</v>
      </c>
      <c r="CA97" s="26">
        <v>0.25800481018987509</v>
      </c>
      <c r="CB97" s="26">
        <v>0.35162211560792955</v>
      </c>
      <c r="CC97" s="26">
        <v>0.34698353173458907</v>
      </c>
      <c r="CD97" s="26">
        <v>0.58609031884477725</v>
      </c>
      <c r="CF97" s="27">
        <v>-1.5991975103105169E-2</v>
      </c>
      <c r="CG97" s="12">
        <v>-582122.5</v>
      </c>
      <c r="CI97" s="13"/>
      <c r="CJ97" s="13"/>
      <c r="CK97" s="13">
        <v>0</v>
      </c>
      <c r="CL97" s="13">
        <v>0.27051849727342425</v>
      </c>
      <c r="CM97" s="13">
        <v>0.29674278593930503</v>
      </c>
      <c r="CN97" s="13">
        <v>0.31362392136561357</v>
      </c>
      <c r="CO97" s="13">
        <v>0.59230995028788125</v>
      </c>
      <c r="CQ97" s="27">
        <v>-0.1136716912334749</v>
      </c>
      <c r="CR97" s="12">
        <v>-4380589.8445595726</v>
      </c>
      <c r="CS97" s="27">
        <v>0.94612038793306263</v>
      </c>
    </row>
    <row r="98" spans="1:97" x14ac:dyDescent="0.2">
      <c r="A98" s="7">
        <v>1214</v>
      </c>
      <c r="B98" s="7" t="s">
        <v>95</v>
      </c>
      <c r="C98" s="42">
        <v>0.34409200288852659</v>
      </c>
      <c r="E98" s="24">
        <v>0.94796103758692152</v>
      </c>
      <c r="F98" s="24">
        <v>0.95705790371286958</v>
      </c>
      <c r="G98" s="24">
        <v>0.95753385189167184</v>
      </c>
      <c r="H98" s="24">
        <v>0.95858609712473208</v>
      </c>
      <c r="I98" s="24">
        <v>0.96293856095780417</v>
      </c>
      <c r="J98" s="24"/>
      <c r="K98" s="24"/>
      <c r="L98" s="24"/>
      <c r="M98" s="24"/>
      <c r="N98" s="24"/>
      <c r="P98" s="11">
        <v>1314.518210546142</v>
      </c>
      <c r="Q98" s="11">
        <v>1604.6098787577739</v>
      </c>
      <c r="R98" s="11">
        <v>1610.9262711313393</v>
      </c>
      <c r="S98" s="11">
        <v>1656.9180497431612</v>
      </c>
      <c r="T98" s="11">
        <v>1862.1608466594164</v>
      </c>
      <c r="U98" s="11"/>
      <c r="W98" s="11">
        <v>1386.6795769289301</v>
      </c>
      <c r="X98" s="11">
        <v>1676.6068934102641</v>
      </c>
      <c r="Y98" s="11">
        <v>1682.37004670785</v>
      </c>
      <c r="Z98" s="11">
        <v>1728.5020664425112</v>
      </c>
      <c r="AA98" s="11">
        <v>1933.8314220246666</v>
      </c>
      <c r="AB98" s="11"/>
      <c r="AD98" s="25">
        <v>2.2380790190735693</v>
      </c>
      <c r="AE98" s="25">
        <v>2.2447171097477847</v>
      </c>
      <c r="AF98" s="25">
        <v>2.2624850860746548</v>
      </c>
      <c r="AG98" s="25">
        <v>2.2306785654150532</v>
      </c>
      <c r="AH98" s="25">
        <v>2.2234918501092253</v>
      </c>
      <c r="AI98" s="25"/>
      <c r="AJ98" s="11">
        <v>3787.0788294336467</v>
      </c>
      <c r="AK98" s="11">
        <v>4640.2848237041499</v>
      </c>
      <c r="AL98" s="11">
        <v>4684.5370326439488</v>
      </c>
      <c r="AM98" s="11">
        <v>4765.0567972895105</v>
      </c>
      <c r="AN98" s="11">
        <v>5317.9183577592876</v>
      </c>
      <c r="AO98" s="11"/>
      <c r="AP98" s="11">
        <v>745.14698596201481</v>
      </c>
      <c r="AQ98" s="11">
        <v>748.76713459950452</v>
      </c>
      <c r="AR98" s="11">
        <v>899.99504541701072</v>
      </c>
      <c r="AS98" s="11">
        <v>902.07584501236602</v>
      </c>
      <c r="AT98" s="11">
        <v>913.20559210526312</v>
      </c>
      <c r="AU98" s="11"/>
      <c r="AV98" s="24">
        <v>0.7578337874659401</v>
      </c>
      <c r="AW98" s="24">
        <v>0.75835037491479207</v>
      </c>
      <c r="AX98" s="24">
        <v>0.75865007670018747</v>
      </c>
      <c r="AY98" s="24">
        <v>0.7607341303249705</v>
      </c>
      <c r="AZ98" s="24">
        <v>0.75802386153587631</v>
      </c>
      <c r="BB98" s="24">
        <v>0.20623297002724797</v>
      </c>
      <c r="BC98" s="24">
        <v>0.20637355146557601</v>
      </c>
      <c r="BD98" s="24">
        <v>0.20640872677688768</v>
      </c>
      <c r="BE98" s="24">
        <v>0.20424313857551776</v>
      </c>
      <c r="BF98" s="24">
        <v>0.20433540581414888</v>
      </c>
      <c r="BH98" s="24">
        <v>3.5933242506811992E-2</v>
      </c>
      <c r="BI98" s="24">
        <v>3.5276073619631899E-2</v>
      </c>
      <c r="BJ98" s="24">
        <v>3.4941196522924836E-2</v>
      </c>
      <c r="BK98" s="24">
        <v>3.5022731099511699E-2</v>
      </c>
      <c r="BL98" s="24">
        <v>3.7640732649974792E-2</v>
      </c>
      <c r="BN98" s="26"/>
      <c r="BO98" s="26"/>
      <c r="BP98" s="26"/>
      <c r="BQ98" s="26"/>
      <c r="BR98" s="26"/>
      <c r="BT98" s="26"/>
      <c r="BU98" s="26"/>
      <c r="BV98" s="26"/>
      <c r="BW98" s="26"/>
      <c r="BX98" s="26"/>
      <c r="BZ98" s="26">
        <v>0</v>
      </c>
      <c r="CA98" s="26">
        <v>0.22346940590427855</v>
      </c>
      <c r="CB98" s="26">
        <v>0.23779694819142261</v>
      </c>
      <c r="CC98" s="26">
        <v>0.27064221111335729</v>
      </c>
      <c r="CD98" s="26">
        <v>0.42631225412591078</v>
      </c>
      <c r="CF98" s="27">
        <v>-1.2210609284029551E-2</v>
      </c>
      <c r="CG98" s="12">
        <v>-313798.5</v>
      </c>
      <c r="CI98" s="13"/>
      <c r="CJ98" s="13"/>
      <c r="CK98" s="13">
        <v>0</v>
      </c>
      <c r="CL98" s="13">
        <v>0.3269961289975758</v>
      </c>
      <c r="CM98" s="13">
        <v>0.35044134432643026</v>
      </c>
      <c r="CN98" s="13">
        <v>0.38752057034839016</v>
      </c>
      <c r="CO98" s="13">
        <v>0.62181515859153524</v>
      </c>
      <c r="CQ98" s="27">
        <v>-0.12380708198493613</v>
      </c>
      <c r="CR98" s="12">
        <v>-3326040.8119624425</v>
      </c>
      <c r="CS98" s="27">
        <v>1.0155413399328495</v>
      </c>
    </row>
    <row r="99" spans="1:97" x14ac:dyDescent="0.2">
      <c r="A99" s="7">
        <v>1230</v>
      </c>
      <c r="B99" s="7" t="s">
        <v>96</v>
      </c>
      <c r="C99" s="42">
        <v>0.15022905495363759</v>
      </c>
      <c r="E99" s="24">
        <v>0.77045203494423198</v>
      </c>
      <c r="F99" s="24">
        <v>0.78751093157036256</v>
      </c>
      <c r="G99" s="24">
        <v>0.78966149403855113</v>
      </c>
      <c r="H99" s="24">
        <v>0.79484198670111594</v>
      </c>
      <c r="I99" s="24">
        <v>0.80612974782539704</v>
      </c>
      <c r="J99" s="24"/>
      <c r="K99" s="24"/>
      <c r="L99" s="24"/>
      <c r="M99" s="24"/>
      <c r="N99" s="24"/>
      <c r="P99" s="11">
        <v>1314.518210546142</v>
      </c>
      <c r="Q99" s="11">
        <v>1413.6257556122343</v>
      </c>
      <c r="R99" s="11">
        <v>1415.8319842524434</v>
      </c>
      <c r="S99" s="11">
        <v>1440.9769310274087</v>
      </c>
      <c r="T99" s="11">
        <v>1539.9438991773411</v>
      </c>
      <c r="U99" s="11"/>
      <c r="W99" s="11">
        <v>1706.1648888256768</v>
      </c>
      <c r="X99" s="11">
        <v>1795.0554067780959</v>
      </c>
      <c r="Y99" s="11">
        <v>1792.9606482538234</v>
      </c>
      <c r="Z99" s="11">
        <v>1812.9099306995447</v>
      </c>
      <c r="AA99" s="11">
        <v>1910.292857113225</v>
      </c>
      <c r="AB99" s="11"/>
      <c r="AD99" s="25">
        <v>2.4106285714285716</v>
      </c>
      <c r="AE99" s="25">
        <v>2.4712460063897765</v>
      </c>
      <c r="AF99" s="25">
        <v>2.4940225435500398</v>
      </c>
      <c r="AG99" s="25">
        <v>2.498144190754696</v>
      </c>
      <c r="AH99" s="25">
        <v>2.4967539735840609</v>
      </c>
      <c r="AI99" s="25"/>
      <c r="AJ99" s="11">
        <v>5600.4327502790156</v>
      </c>
      <c r="AK99" s="11">
        <v>6033.3594379628612</v>
      </c>
      <c r="AL99" s="11">
        <v>6113.1853609118079</v>
      </c>
      <c r="AM99" s="11">
        <v>6178.3148535865075</v>
      </c>
      <c r="AN99" s="11">
        <v>6541.2024146130143</v>
      </c>
      <c r="AO99" s="11"/>
      <c r="AP99" s="11">
        <v>983.19879969992496</v>
      </c>
      <c r="AQ99" s="11">
        <v>1064.052513128282</v>
      </c>
      <c r="AR99" s="11">
        <v>1093.3293323330834</v>
      </c>
      <c r="AS99" s="11">
        <v>1141.6124060150375</v>
      </c>
      <c r="AT99" s="11">
        <v>1177.2614814814815</v>
      </c>
      <c r="AU99" s="11"/>
      <c r="AV99" s="24">
        <v>0.69462857142857137</v>
      </c>
      <c r="AW99" s="24">
        <v>0.69523048836147883</v>
      </c>
      <c r="AX99" s="24">
        <v>0.69588978708869409</v>
      </c>
      <c r="AY99" s="24">
        <v>0.70025868856146667</v>
      </c>
      <c r="AZ99" s="24">
        <v>0.69722408775464517</v>
      </c>
      <c r="BB99" s="24">
        <v>0.30468571428571428</v>
      </c>
      <c r="BC99" s="24">
        <v>0.30419899589228661</v>
      </c>
      <c r="BD99" s="24">
        <v>0.30354093134464305</v>
      </c>
      <c r="BE99" s="24">
        <v>0.29917894500056236</v>
      </c>
      <c r="BF99" s="24">
        <v>0.30221625251846879</v>
      </c>
      <c r="BH99" s="24">
        <v>6.857142857142857E-4</v>
      </c>
      <c r="BI99" s="24">
        <v>5.705157462345961E-4</v>
      </c>
      <c r="BJ99" s="24">
        <v>5.6928156666287151E-4</v>
      </c>
      <c r="BK99" s="24">
        <v>5.6236643797098187E-4</v>
      </c>
      <c r="BL99" s="24">
        <v>5.596597268860533E-4</v>
      </c>
      <c r="BN99" s="26"/>
      <c r="BO99" s="26"/>
      <c r="BP99" s="26"/>
      <c r="BQ99" s="26"/>
      <c r="BR99" s="26"/>
      <c r="BT99" s="26"/>
      <c r="BU99" s="26"/>
      <c r="BV99" s="26"/>
      <c r="BW99" s="26"/>
      <c r="BX99" s="26"/>
      <c r="BZ99" s="26">
        <v>0</v>
      </c>
      <c r="CA99" s="26">
        <v>0.10420024458035049</v>
      </c>
      <c r="CB99" s="26">
        <v>0.11853613013759889</v>
      </c>
      <c r="CC99" s="26">
        <v>0.15430394694609562</v>
      </c>
      <c r="CD99" s="26">
        <v>0.23885830864476909</v>
      </c>
      <c r="CF99" s="27">
        <v>-1.3623167347368738E-2</v>
      </c>
      <c r="CG99" s="12">
        <v>-508109.5</v>
      </c>
      <c r="CI99" s="13"/>
      <c r="CJ99" s="13"/>
      <c r="CK99" s="13">
        <v>0</v>
      </c>
      <c r="CL99" s="13">
        <v>0.32466424945406369</v>
      </c>
      <c r="CM99" s="13">
        <v>0.35476824715243827</v>
      </c>
      <c r="CN99" s="13">
        <v>0.37399004447421347</v>
      </c>
      <c r="CO99" s="13">
        <v>0.50235368704773609</v>
      </c>
      <c r="CQ99" s="27">
        <v>-9.3729766821621693E-2</v>
      </c>
      <c r="CR99" s="12">
        <v>-3756429.2520369967</v>
      </c>
      <c r="CS99" s="27">
        <v>1.4716142920592408</v>
      </c>
    </row>
    <row r="100" spans="1:97" x14ac:dyDescent="0.2">
      <c r="A100" s="7">
        <v>1231</v>
      </c>
      <c r="B100" s="7" t="s">
        <v>97</v>
      </c>
      <c r="C100" s="42">
        <v>0.13192203585898099</v>
      </c>
      <c r="E100" s="24">
        <v>0.98226245376877075</v>
      </c>
      <c r="F100" s="24">
        <v>0.98349575363558084</v>
      </c>
      <c r="G100" s="24">
        <v>0.98360686632939709</v>
      </c>
      <c r="H100" s="24">
        <v>0.98387828483038753</v>
      </c>
      <c r="I100" s="24">
        <v>0.98480763380949532</v>
      </c>
      <c r="J100" s="24"/>
      <c r="K100" s="24"/>
      <c r="L100" s="24"/>
      <c r="M100" s="24"/>
      <c r="N100" s="24"/>
      <c r="P100" s="11">
        <v>1314.5182105461417</v>
      </c>
      <c r="Q100" s="11">
        <v>1384.2316434952618</v>
      </c>
      <c r="R100" s="11">
        <v>1372.1789661507119</v>
      </c>
      <c r="S100" s="11">
        <v>1375.3605809040721</v>
      </c>
      <c r="T100" s="11">
        <v>1451.0561240985203</v>
      </c>
      <c r="U100" s="11"/>
      <c r="W100" s="11">
        <v>1338.2555807794174</v>
      </c>
      <c r="X100" s="11">
        <v>1407.4607219993829</v>
      </c>
      <c r="Y100" s="11">
        <v>1395.0481773997569</v>
      </c>
      <c r="Z100" s="11">
        <v>1397.8970794554866</v>
      </c>
      <c r="AA100" s="11">
        <v>1473.4411820971097</v>
      </c>
      <c r="AB100" s="11"/>
      <c r="AD100" s="25">
        <v>2.3076251455180441</v>
      </c>
      <c r="AE100" s="25">
        <v>2.3564054093354661</v>
      </c>
      <c r="AF100" s="25">
        <v>2.3913990992299867</v>
      </c>
      <c r="AG100" s="25">
        <v>2.3769745268251032</v>
      </c>
      <c r="AH100" s="25">
        <v>2.4220077776177447</v>
      </c>
      <c r="AI100" s="25"/>
      <c r="AJ100" s="11">
        <v>5713.6008377619755</v>
      </c>
      <c r="AK100" s="11">
        <v>6187.0017027440445</v>
      </c>
      <c r="AL100" s="11">
        <v>6228.3302660242362</v>
      </c>
      <c r="AM100" s="11">
        <v>6299.1032577037731</v>
      </c>
      <c r="AN100" s="11">
        <v>6706.5064740623566</v>
      </c>
      <c r="AO100" s="11"/>
      <c r="AP100" s="11">
        <v>1141.5464396284831</v>
      </c>
      <c r="AQ100" s="11">
        <v>1207.1904024767803</v>
      </c>
      <c r="AR100" s="11">
        <v>1216.938854489164</v>
      </c>
      <c r="AS100" s="11">
        <v>1206.1628607277289</v>
      </c>
      <c r="AT100" s="11">
        <v>1293.0255493101686</v>
      </c>
      <c r="AU100" s="11"/>
      <c r="AV100" s="24">
        <v>0.43568102444703144</v>
      </c>
      <c r="AW100" s="24">
        <v>0.4362367311327614</v>
      </c>
      <c r="AX100" s="24">
        <v>0.43672817085573151</v>
      </c>
      <c r="AY100" s="24">
        <v>0.43275935676675681</v>
      </c>
      <c r="AZ100" s="24">
        <v>0.43612271352441306</v>
      </c>
      <c r="BB100" s="24">
        <v>0.56402793946449359</v>
      </c>
      <c r="BC100" s="24">
        <v>0.5636178566235277</v>
      </c>
      <c r="BD100" s="24">
        <v>0.56312654365828851</v>
      </c>
      <c r="BE100" s="24">
        <v>0.56709833499359608</v>
      </c>
      <c r="BF100" s="24">
        <v>0.56373325651735562</v>
      </c>
      <c r="BH100" s="24">
        <v>2.9103608847497089E-4</v>
      </c>
      <c r="BI100" s="24">
        <v>1.4541224371092046E-4</v>
      </c>
      <c r="BJ100" s="24">
        <v>1.4528548597995061E-4</v>
      </c>
      <c r="BK100" s="24">
        <v>1.4230823964707557E-4</v>
      </c>
      <c r="BL100" s="24">
        <v>1.4402995823131211E-4</v>
      </c>
      <c r="BN100" s="26"/>
      <c r="BO100" s="26"/>
      <c r="BP100" s="26"/>
      <c r="BQ100" s="26"/>
      <c r="BR100" s="26"/>
      <c r="BT100" s="26"/>
      <c r="BU100" s="26"/>
      <c r="BV100" s="26"/>
      <c r="BW100" s="26"/>
      <c r="BX100" s="26"/>
      <c r="BZ100" s="26">
        <v>0</v>
      </c>
      <c r="CA100" s="26">
        <v>7.6075609924983079E-2</v>
      </c>
      <c r="CB100" s="26">
        <v>8.349164875952364E-2</v>
      </c>
      <c r="CC100" s="26">
        <v>0.10203663895781534</v>
      </c>
      <c r="CD100" s="26">
        <v>0.1705551732923225</v>
      </c>
      <c r="CF100" s="27">
        <v>-3.1626145940227807E-2</v>
      </c>
      <c r="CG100" s="12">
        <v>-798388.5</v>
      </c>
      <c r="CI100" s="13"/>
      <c r="CJ100" s="13"/>
      <c r="CK100" s="13">
        <v>0</v>
      </c>
      <c r="CL100" s="13">
        <v>0.27450364401918681</v>
      </c>
      <c r="CM100" s="13">
        <v>0.31420893915280801</v>
      </c>
      <c r="CN100" s="13">
        <v>0.33370744109692829</v>
      </c>
      <c r="CO100" s="13">
        <v>0.38739890187002812</v>
      </c>
      <c r="CQ100" s="27">
        <v>-0.14559025095892891</v>
      </c>
      <c r="CR100" s="12">
        <v>-3954042.317054118</v>
      </c>
      <c r="CS100" s="27">
        <v>0.99707125667864371</v>
      </c>
    </row>
    <row r="101" spans="1:97" x14ac:dyDescent="0.2">
      <c r="A101" s="7">
        <v>1233</v>
      </c>
      <c r="B101" s="7" t="s">
        <v>98</v>
      </c>
      <c r="C101" s="42">
        <v>0.16118396494941223</v>
      </c>
      <c r="E101" s="24">
        <v>0.61175436484264134</v>
      </c>
      <c r="F101" s="24">
        <v>0.63707141666989286</v>
      </c>
      <c r="G101" s="24">
        <v>0.64071195892345634</v>
      </c>
      <c r="H101" s="24">
        <v>0.64844044990460525</v>
      </c>
      <c r="I101" s="24">
        <v>0.66910475205818121</v>
      </c>
      <c r="J101" s="24"/>
      <c r="K101" s="24"/>
      <c r="L101" s="24"/>
      <c r="M101" s="24"/>
      <c r="N101" s="24"/>
      <c r="P101" s="11">
        <v>1314.518210546142</v>
      </c>
      <c r="Q101" s="11">
        <v>1452.6385306659938</v>
      </c>
      <c r="R101" s="11">
        <v>1457.5451504869493</v>
      </c>
      <c r="S101" s="11">
        <v>1504.5231633011338</v>
      </c>
      <c r="T101" s="11">
        <v>1638.7951123863943</v>
      </c>
      <c r="U101" s="11"/>
      <c r="W101" s="11">
        <v>2148.7680122793554</v>
      </c>
      <c r="X101" s="11">
        <v>2280.1816133256189</v>
      </c>
      <c r="Y101" s="11">
        <v>2274.8836355980629</v>
      </c>
      <c r="Z101" s="11">
        <v>2320.2179375491928</v>
      </c>
      <c r="AA101" s="11">
        <v>2449.2355006378652</v>
      </c>
      <c r="AB101" s="11"/>
      <c r="AD101" s="25">
        <v>2.1544312169312168</v>
      </c>
      <c r="AE101" s="25">
        <v>2.1463398692810456</v>
      </c>
      <c r="AF101" s="25">
        <v>2.1630993429184828</v>
      </c>
      <c r="AG101" s="25">
        <v>2.1470645098923762</v>
      </c>
      <c r="AH101" s="25">
        <v>2.1392025518341309</v>
      </c>
      <c r="AI101" s="25"/>
      <c r="AJ101" s="11">
        <v>5467.015678396815</v>
      </c>
      <c r="AK101" s="11">
        <v>5825.6109889365944</v>
      </c>
      <c r="AL101" s="11">
        <v>5896.480718841055</v>
      </c>
      <c r="AM101" s="11">
        <v>6005.568490884345</v>
      </c>
      <c r="AN101" s="11">
        <v>6327.2032417389009</v>
      </c>
      <c r="AO101" s="11"/>
      <c r="AP101" s="11">
        <v>1081.056921675774</v>
      </c>
      <c r="AQ101" s="11">
        <v>1130.5591637010675</v>
      </c>
      <c r="AR101" s="11">
        <v>1158.5190602836878</v>
      </c>
      <c r="AS101" s="11">
        <v>1169.9125162407968</v>
      </c>
      <c r="AT101" s="11">
        <v>1186.436303080766</v>
      </c>
      <c r="AU101" s="11"/>
      <c r="AV101" s="24">
        <v>0.71805555555555556</v>
      </c>
      <c r="AW101" s="24">
        <v>0.71993464052287581</v>
      </c>
      <c r="AX101" s="24">
        <v>0.72168369006570821</v>
      </c>
      <c r="AY101" s="24">
        <v>0.72153122381903723</v>
      </c>
      <c r="AZ101" s="24">
        <v>0.72057416267942587</v>
      </c>
      <c r="BB101" s="24">
        <v>0.14523809523809525</v>
      </c>
      <c r="BC101" s="24">
        <v>0.14692810457516339</v>
      </c>
      <c r="BD101" s="24">
        <v>0.14676989135384816</v>
      </c>
      <c r="BE101" s="24">
        <v>0.1488045369594638</v>
      </c>
      <c r="BF101" s="24">
        <v>0.15323763955342903</v>
      </c>
      <c r="BH101" s="24">
        <v>0.13670634920634919</v>
      </c>
      <c r="BI101" s="24">
        <v>0.13313725490196079</v>
      </c>
      <c r="BJ101" s="24">
        <v>0.13154641858044369</v>
      </c>
      <c r="BK101" s="24">
        <v>0.129664239221499</v>
      </c>
      <c r="BL101" s="24">
        <v>0.12618819776714513</v>
      </c>
      <c r="BN101" s="26"/>
      <c r="BO101" s="26"/>
      <c r="BP101" s="26"/>
      <c r="BQ101" s="26"/>
      <c r="BR101" s="26"/>
      <c r="BT101" s="26"/>
      <c r="BU101" s="26"/>
      <c r="BV101" s="26"/>
      <c r="BW101" s="26"/>
      <c r="BX101" s="26"/>
      <c r="BZ101" s="26">
        <v>0</v>
      </c>
      <c r="CA101" s="26">
        <v>0.11402888572594683</v>
      </c>
      <c r="CB101" s="26">
        <v>0.13174757718807339</v>
      </c>
      <c r="CC101" s="26">
        <v>0.17057892410557085</v>
      </c>
      <c r="CD101" s="26">
        <v>0.28331445525559218</v>
      </c>
      <c r="CF101" s="27">
        <v>-7.4099961808762292E-3</v>
      </c>
      <c r="CG101" s="12">
        <v>-469569.5</v>
      </c>
      <c r="CI101" s="13"/>
      <c r="CJ101" s="13"/>
      <c r="CK101" s="13">
        <v>0</v>
      </c>
      <c r="CL101" s="13">
        <v>0.50079505437523042</v>
      </c>
      <c r="CM101" s="13">
        <v>0.5207014882803338</v>
      </c>
      <c r="CN101" s="13">
        <v>0.53581924883971999</v>
      </c>
      <c r="CO101" s="13">
        <v>0.60200175380242515</v>
      </c>
      <c r="CQ101" s="27">
        <v>-8.3063220201461091E-2</v>
      </c>
      <c r="CR101" s="12">
        <v>-5705251.1935914066</v>
      </c>
      <c r="CS101" s="27">
        <v>1.5175476682201521</v>
      </c>
    </row>
    <row r="102" spans="1:97" x14ac:dyDescent="0.2">
      <c r="A102" s="7">
        <v>1256</v>
      </c>
      <c r="B102" s="7" t="s">
        <v>99</v>
      </c>
      <c r="C102" s="42">
        <v>0.19184748641157512</v>
      </c>
      <c r="E102" s="24">
        <v>1.1363348543355798</v>
      </c>
      <c r="F102" s="24">
        <v>1.1190779017421457</v>
      </c>
      <c r="G102" s="24">
        <v>1.1183498808001231</v>
      </c>
      <c r="H102" s="24">
        <v>1.1174696466111376</v>
      </c>
      <c r="I102" s="24">
        <v>1.1082709482479556</v>
      </c>
      <c r="J102" s="24"/>
      <c r="K102" s="24"/>
      <c r="L102" s="24"/>
      <c r="M102" s="24"/>
      <c r="N102" s="24"/>
      <c r="P102" s="11">
        <v>1314.5182105461417</v>
      </c>
      <c r="Q102" s="11">
        <v>1501.8873934312335</v>
      </c>
      <c r="R102" s="11">
        <v>1524.2971867128399</v>
      </c>
      <c r="S102" s="11">
        <v>1529.4313997763134</v>
      </c>
      <c r="T102" s="11">
        <v>1649.5952134453278</v>
      </c>
      <c r="U102" s="11"/>
      <c r="W102" s="11">
        <v>1156.8053250595281</v>
      </c>
      <c r="X102" s="11">
        <v>1342.0758207209183</v>
      </c>
      <c r="Y102" s="11">
        <v>1362.9877490774907</v>
      </c>
      <c r="Z102" s="11">
        <v>1368.6558775126464</v>
      </c>
      <c r="AA102" s="11">
        <v>1488.4403638416593</v>
      </c>
      <c r="AB102" s="11"/>
      <c r="AD102" s="25">
        <v>2.0324094442000291</v>
      </c>
      <c r="AE102" s="25">
        <v>2.0051312124321945</v>
      </c>
      <c r="AF102" s="25">
        <v>1.9838945827232797</v>
      </c>
      <c r="AG102" s="25">
        <v>1.9936940900425282</v>
      </c>
      <c r="AH102" s="25">
        <v>1.9875439624853459</v>
      </c>
      <c r="AI102" s="25"/>
      <c r="AJ102" s="11">
        <v>3035.6690421656049</v>
      </c>
      <c r="AK102" s="11">
        <v>3512.4415902215219</v>
      </c>
      <c r="AL102" s="11">
        <v>3558.3259849751166</v>
      </c>
      <c r="AM102" s="11">
        <v>3600.8843659549811</v>
      </c>
      <c r="AN102" s="11">
        <v>3902.1655267001829</v>
      </c>
      <c r="AO102" s="11"/>
      <c r="AP102" s="11">
        <v>680.27710206240067</v>
      </c>
      <c r="AQ102" s="11">
        <v>681.08725542041248</v>
      </c>
      <c r="AR102" s="11">
        <v>652.52776308831301</v>
      </c>
      <c r="AS102" s="11">
        <v>650.18201058201055</v>
      </c>
      <c r="AT102" s="11">
        <v>649.76694915254234</v>
      </c>
      <c r="AU102" s="11"/>
      <c r="AV102" s="24">
        <v>0.64950872561959228</v>
      </c>
      <c r="AW102" s="24">
        <v>0.6497580999853394</v>
      </c>
      <c r="AX102" s="24">
        <v>0.64948755490483168</v>
      </c>
      <c r="AY102" s="24">
        <v>0.6487754802757002</v>
      </c>
      <c r="AZ102" s="24">
        <v>0.64859320046893321</v>
      </c>
      <c r="BB102" s="24">
        <v>0.27731338905997949</v>
      </c>
      <c r="BC102" s="24">
        <v>0.27723207740800471</v>
      </c>
      <c r="BD102" s="24">
        <v>0.27686676427525625</v>
      </c>
      <c r="BE102" s="24">
        <v>0.27716673999120106</v>
      </c>
      <c r="BF102" s="24">
        <v>0.27667057444314186</v>
      </c>
      <c r="BH102" s="24">
        <v>7.317788532042821E-2</v>
      </c>
      <c r="BI102" s="24">
        <v>7.3009822606655922E-2</v>
      </c>
      <c r="BJ102" s="24">
        <v>7.3645680819912157E-2</v>
      </c>
      <c r="BK102" s="24">
        <v>7.4057779733098697E-2</v>
      </c>
      <c r="BL102" s="24">
        <v>7.4736225087924976E-2</v>
      </c>
      <c r="BN102" s="26"/>
      <c r="BO102" s="26"/>
      <c r="BP102" s="26"/>
      <c r="BQ102" s="26"/>
      <c r="BR102" s="26"/>
      <c r="BT102" s="26"/>
      <c r="BU102" s="26"/>
      <c r="BV102" s="26"/>
      <c r="BW102" s="26"/>
      <c r="BX102" s="26"/>
      <c r="BZ102" s="26">
        <v>0</v>
      </c>
      <c r="CA102" s="26">
        <v>0.12753418314053033</v>
      </c>
      <c r="CB102" s="26">
        <v>0.13373209569690103</v>
      </c>
      <c r="CC102" s="26">
        <v>0.14132863207813062</v>
      </c>
      <c r="CD102" s="26">
        <v>0.22810259154792467</v>
      </c>
      <c r="CF102" s="27">
        <v>-1.6304300247996357E-2</v>
      </c>
      <c r="CG102" s="12">
        <v>-369269</v>
      </c>
      <c r="CI102" s="13"/>
      <c r="CJ102" s="13"/>
      <c r="CK102" s="13">
        <v>0</v>
      </c>
      <c r="CL102" s="13">
        <v>0.1787218516089164</v>
      </c>
      <c r="CM102" s="13">
        <v>0.16359759479814984</v>
      </c>
      <c r="CN102" s="13">
        <v>0.16586749877145723</v>
      </c>
      <c r="CO102" s="13">
        <v>0.27190549606760883</v>
      </c>
      <c r="CQ102" s="27">
        <v>-9.7438707216365328E-2</v>
      </c>
      <c r="CR102" s="12">
        <v>-2277655.451970296</v>
      </c>
      <c r="CS102" s="27">
        <v>1.4345986054423898</v>
      </c>
    </row>
    <row r="103" spans="1:97" x14ac:dyDescent="0.2">
      <c r="A103" s="7">
        <v>1257</v>
      </c>
      <c r="B103" s="7" t="s">
        <v>100</v>
      </c>
      <c r="C103" s="42">
        <v>0.38687046467737574</v>
      </c>
      <c r="E103" s="24">
        <v>0.86943402424587823</v>
      </c>
      <c r="F103" s="24">
        <v>0.89544424104063425</v>
      </c>
      <c r="G103" s="24">
        <v>0.89734908481018727</v>
      </c>
      <c r="H103" s="24">
        <v>0.90054655755993152</v>
      </c>
      <c r="I103" s="24">
        <v>0.90585834361503437</v>
      </c>
      <c r="J103" s="24"/>
      <c r="K103" s="24"/>
      <c r="L103" s="24"/>
      <c r="M103" s="24"/>
      <c r="N103" s="24"/>
      <c r="P103" s="11">
        <v>1314.518210546142</v>
      </c>
      <c r="Q103" s="11">
        <v>1685.0047179662297</v>
      </c>
      <c r="R103" s="11">
        <v>1714.389757275316</v>
      </c>
      <c r="S103" s="11">
        <v>1774.1563989369215</v>
      </c>
      <c r="T103" s="11">
        <v>1888.0562109395296</v>
      </c>
      <c r="U103" s="11"/>
      <c r="W103" s="11">
        <v>1511.924049310489</v>
      </c>
      <c r="X103" s="11">
        <v>1881.752811328613</v>
      </c>
      <c r="Y103" s="11">
        <v>1910.5048261546444</v>
      </c>
      <c r="Z103" s="11">
        <v>1970.0884802048126</v>
      </c>
      <c r="AA103" s="11">
        <v>2084.2731363546432</v>
      </c>
      <c r="AB103" s="11"/>
      <c r="AD103" s="25">
        <v>1.7540773318673264</v>
      </c>
      <c r="AE103" s="25">
        <v>1.7367088607594936</v>
      </c>
      <c r="AF103" s="25">
        <v>1.7372881355932204</v>
      </c>
      <c r="AG103" s="25">
        <v>1.7267681289167414</v>
      </c>
      <c r="AH103" s="25">
        <v>1.7129135538954108</v>
      </c>
      <c r="AI103" s="25"/>
      <c r="AJ103" s="11">
        <v>3261.4912921006653</v>
      </c>
      <c r="AK103" s="11">
        <v>4112.1782639967332</v>
      </c>
      <c r="AL103" s="11">
        <v>4146.3160689248352</v>
      </c>
      <c r="AM103" s="11">
        <v>4276.6240509416975</v>
      </c>
      <c r="AN103" s="11">
        <v>4480.3018991872013</v>
      </c>
      <c r="AO103" s="11"/>
      <c r="AP103" s="11">
        <v>789.07836734693865</v>
      </c>
      <c r="AQ103" s="11">
        <v>775.30584467574045</v>
      </c>
      <c r="AR103" s="11">
        <v>878.75500400320254</v>
      </c>
      <c r="AS103" s="11">
        <v>884.64528899445759</v>
      </c>
      <c r="AT103" s="11">
        <v>878.57857701329158</v>
      </c>
      <c r="AU103" s="11"/>
      <c r="AV103" s="24">
        <v>0.58512002932013929</v>
      </c>
      <c r="AW103" s="24">
        <v>0.57992766726943945</v>
      </c>
      <c r="AX103" s="24">
        <v>0.58005769924269746</v>
      </c>
      <c r="AY103" s="24">
        <v>0.57994628469113696</v>
      </c>
      <c r="AZ103" s="24">
        <v>0.57755247242974028</v>
      </c>
      <c r="BB103" s="24">
        <v>0.22448231629100238</v>
      </c>
      <c r="BC103" s="24">
        <v>0.22585895117540686</v>
      </c>
      <c r="BD103" s="24">
        <v>0.22520735665344394</v>
      </c>
      <c r="BE103" s="24">
        <v>0.22614145031333929</v>
      </c>
      <c r="BF103" s="24">
        <v>0.22749911063678407</v>
      </c>
      <c r="BH103" s="24">
        <v>0.19039765438885833</v>
      </c>
      <c r="BI103" s="24">
        <v>0.19421338155515372</v>
      </c>
      <c r="BJ103" s="24">
        <v>0.19473494410385864</v>
      </c>
      <c r="BK103" s="24">
        <v>0.19391226499552372</v>
      </c>
      <c r="BL103" s="24">
        <v>0.19494841693347564</v>
      </c>
      <c r="BN103" s="26"/>
      <c r="BO103" s="26"/>
      <c r="BP103" s="26"/>
      <c r="BQ103" s="26"/>
      <c r="BR103" s="26"/>
      <c r="BT103" s="26"/>
      <c r="BU103" s="26"/>
      <c r="BV103" s="26"/>
      <c r="BW103" s="26"/>
      <c r="BX103" s="26"/>
      <c r="BZ103" s="26">
        <v>0</v>
      </c>
      <c r="CA103" s="26">
        <v>0.28612735579214954</v>
      </c>
      <c r="CB103" s="26">
        <v>0.31278010201229534</v>
      </c>
      <c r="CC103" s="26">
        <v>0.3598149350730675</v>
      </c>
      <c r="CD103" s="26">
        <v>0.44501351881794537</v>
      </c>
      <c r="CF103" s="27">
        <v>-1.673483643711169E-2</v>
      </c>
      <c r="CG103" s="12">
        <v>-314363.5</v>
      </c>
      <c r="CI103" s="13"/>
      <c r="CJ103" s="13"/>
      <c r="CK103" s="13">
        <v>0</v>
      </c>
      <c r="CL103" s="13">
        <v>0.37248752419684239</v>
      </c>
      <c r="CM103" s="13">
        <v>0.44945094626673066</v>
      </c>
      <c r="CN103" s="13">
        <v>0.46447104370526904</v>
      </c>
      <c r="CO103" s="13">
        <v>0.56192438153758717</v>
      </c>
      <c r="CQ103" s="27">
        <v>-9.0262858119902617E-2</v>
      </c>
      <c r="CR103" s="12">
        <v>-1797295.0255671716</v>
      </c>
      <c r="CS103" s="27">
        <v>1.2721496947428939</v>
      </c>
    </row>
    <row r="104" spans="1:97" x14ac:dyDescent="0.2">
      <c r="A104" s="7">
        <v>1260</v>
      </c>
      <c r="B104" s="7" t="s">
        <v>101</v>
      </c>
      <c r="C104" s="42">
        <v>0.3455755211993754</v>
      </c>
      <c r="E104" s="24">
        <v>1.0435124263931306</v>
      </c>
      <c r="F104" s="24">
        <v>1.0331142065972481</v>
      </c>
      <c r="G104" s="24">
        <v>1.0328044945534447</v>
      </c>
      <c r="H104" s="24">
        <v>1.0322468622267618</v>
      </c>
      <c r="I104" s="24">
        <v>1.0303562865759595</v>
      </c>
      <c r="J104" s="24"/>
      <c r="K104" s="24"/>
      <c r="L104" s="24"/>
      <c r="M104" s="24"/>
      <c r="N104" s="24"/>
      <c r="P104" s="11">
        <v>1314.518210546142</v>
      </c>
      <c r="Q104" s="11">
        <v>1691.6888825746546</v>
      </c>
      <c r="R104" s="11">
        <v>1685.6719646065189</v>
      </c>
      <c r="S104" s="11">
        <v>1704.787203761261</v>
      </c>
      <c r="T104" s="11">
        <v>1805.2147941888863</v>
      </c>
      <c r="U104" s="11"/>
      <c r="W104" s="11">
        <v>1259.7053732170059</v>
      </c>
      <c r="X104" s="11">
        <v>1637.4655113363929</v>
      </c>
      <c r="Y104" s="11">
        <v>1632.1307406154888</v>
      </c>
      <c r="Z104" s="11">
        <v>1651.5305264127383</v>
      </c>
      <c r="AA104" s="11">
        <v>1752.0296791587568</v>
      </c>
      <c r="AB104" s="11"/>
      <c r="AD104" s="25">
        <v>2.3129404228058936</v>
      </c>
      <c r="AE104" s="25">
        <v>2.3328539469479068</v>
      </c>
      <c r="AF104" s="25">
        <v>2.3610667518364741</v>
      </c>
      <c r="AG104" s="25">
        <v>2.3676330041414464</v>
      </c>
      <c r="AH104" s="25">
        <v>2.3662957074721782</v>
      </c>
      <c r="AI104" s="25"/>
      <c r="AJ104" s="11">
        <v>3741.0010930800872</v>
      </c>
      <c r="AK104" s="11">
        <v>5037.0273011630998</v>
      </c>
      <c r="AL104" s="11">
        <v>5066.6065024824984</v>
      </c>
      <c r="AM104" s="11">
        <v>5177.1224911702466</v>
      </c>
      <c r="AN104" s="11">
        <v>5483.3180707706815</v>
      </c>
      <c r="AO104" s="11"/>
      <c r="AP104" s="11">
        <v>923.03550640279411</v>
      </c>
      <c r="AQ104" s="11">
        <v>930.42549476135059</v>
      </c>
      <c r="AR104" s="11">
        <v>1038.9022118742723</v>
      </c>
      <c r="AS104" s="11">
        <v>1044.9146836912362</v>
      </c>
      <c r="AT104" s="11">
        <v>1058.8222996515678</v>
      </c>
      <c r="AU104" s="11"/>
      <c r="AV104" s="24">
        <v>0.72117232543241516</v>
      </c>
      <c r="AW104" s="24">
        <v>0.72115691914349633</v>
      </c>
      <c r="AX104" s="24">
        <v>0.72133503672947941</v>
      </c>
      <c r="AY104" s="24">
        <v>0.72140809174896459</v>
      </c>
      <c r="AZ104" s="24">
        <v>0.72114467408585059</v>
      </c>
      <c r="BB104" s="24">
        <v>0.27514413837283791</v>
      </c>
      <c r="BC104" s="24">
        <v>0.27452860338766377</v>
      </c>
      <c r="BD104" s="24">
        <v>0.27435324177579046</v>
      </c>
      <c r="BE104" s="24">
        <v>0.27445046193055112</v>
      </c>
      <c r="BF104" s="24">
        <v>0.2737678855325914</v>
      </c>
      <c r="BH104" s="24">
        <v>3.6835361947469571E-3</v>
      </c>
      <c r="BI104" s="24">
        <v>4.314477468839885E-3</v>
      </c>
      <c r="BJ104" s="24">
        <v>4.3117214947301181E-3</v>
      </c>
      <c r="BK104" s="24">
        <v>4.1414463204842303E-3</v>
      </c>
      <c r="BL104" s="24">
        <v>5.0874403815580286E-3</v>
      </c>
      <c r="BN104" s="26"/>
      <c r="BO104" s="26"/>
      <c r="BP104" s="26"/>
      <c r="BQ104" s="26"/>
      <c r="BR104" s="26"/>
      <c r="BT104" s="26"/>
      <c r="BU104" s="26"/>
      <c r="BV104" s="26"/>
      <c r="BW104" s="26"/>
      <c r="BX104" s="26"/>
      <c r="BZ104" s="26">
        <v>0</v>
      </c>
      <c r="CA104" s="26">
        <v>0.30091720140708089</v>
      </c>
      <c r="CB104" s="26">
        <v>0.3128056741406755</v>
      </c>
      <c r="CC104" s="26">
        <v>0.33478686994699225</v>
      </c>
      <c r="CD104" s="26">
        <v>0.41531985010367989</v>
      </c>
      <c r="CF104" s="27">
        <v>-1.6242794170251287E-2</v>
      </c>
      <c r="CG104" s="12">
        <v>-456662</v>
      </c>
      <c r="CI104" s="13"/>
      <c r="CJ104" s="13"/>
      <c r="CK104" s="13">
        <v>0</v>
      </c>
      <c r="CL104" s="13">
        <v>0.47842402380258653</v>
      </c>
      <c r="CM104" s="13">
        <v>0.47487066443680148</v>
      </c>
      <c r="CN104" s="13">
        <v>0.48061274944403087</v>
      </c>
      <c r="CO104" s="13">
        <v>0.56591641755136113</v>
      </c>
      <c r="CQ104" s="27">
        <v>-9.9762337897520023E-2</v>
      </c>
      <c r="CR104" s="12">
        <v>-2929325.9540153425</v>
      </c>
      <c r="CS104" s="27">
        <v>1.2247428095027546</v>
      </c>
    </row>
    <row r="105" spans="1:97" x14ac:dyDescent="0.2">
      <c r="A105" s="7">
        <v>1261</v>
      </c>
      <c r="B105" s="7" t="s">
        <v>102</v>
      </c>
      <c r="C105" s="42">
        <v>0.19841684071767318</v>
      </c>
      <c r="E105" s="24">
        <v>0.7988181002103093</v>
      </c>
      <c r="F105" s="24">
        <v>0.81779297775791537</v>
      </c>
      <c r="G105" s="24">
        <v>0.82148207694813469</v>
      </c>
      <c r="H105" s="24">
        <v>0.8270415328417613</v>
      </c>
      <c r="I105" s="24">
        <v>0.83959118334887362</v>
      </c>
      <c r="J105" s="24"/>
      <c r="K105" s="24"/>
      <c r="L105" s="24"/>
      <c r="M105" s="24"/>
      <c r="N105" s="24"/>
      <c r="P105" s="11">
        <v>1314.518210546142</v>
      </c>
      <c r="Q105" s="11">
        <v>1460.5312570117931</v>
      </c>
      <c r="R105" s="11">
        <v>1475.1436599235105</v>
      </c>
      <c r="S105" s="11">
        <v>1514.4445820721457</v>
      </c>
      <c r="T105" s="11">
        <v>1639.7016817989484</v>
      </c>
      <c r="U105" s="11"/>
      <c r="W105" s="11">
        <v>1645.578899877283</v>
      </c>
      <c r="X105" s="11">
        <v>1785.9425266967041</v>
      </c>
      <c r="Y105" s="11">
        <v>1795.7100968091427</v>
      </c>
      <c r="Z105" s="11">
        <v>1831.1590433293341</v>
      </c>
      <c r="AA105" s="11">
        <v>1952.9762988442515</v>
      </c>
      <c r="AB105" s="11"/>
      <c r="AD105" s="25">
        <v>2.3026928191489362</v>
      </c>
      <c r="AE105" s="25">
        <v>2.3323955316508069</v>
      </c>
      <c r="AF105" s="25">
        <v>2.3538170450806186</v>
      </c>
      <c r="AG105" s="25">
        <v>2.3783362076045003</v>
      </c>
      <c r="AH105" s="25">
        <v>2.3682763083393996</v>
      </c>
      <c r="AI105" s="25"/>
      <c r="AJ105" s="11">
        <v>4889.8788678203036</v>
      </c>
      <c r="AK105" s="11">
        <v>5425.2340058299787</v>
      </c>
      <c r="AL105" s="11">
        <v>5490.2894862009889</v>
      </c>
      <c r="AM105" s="11">
        <v>5713.6804789384942</v>
      </c>
      <c r="AN105" s="11">
        <v>6079.3767216828246</v>
      </c>
      <c r="AO105" s="11"/>
      <c r="AP105" s="11">
        <v>1002.148844375963</v>
      </c>
      <c r="AQ105" s="11">
        <v>1057.0493066255779</v>
      </c>
      <c r="AR105" s="11">
        <v>1124.8539291217257</v>
      </c>
      <c r="AS105" s="11">
        <v>1140.040303030303</v>
      </c>
      <c r="AT105" s="11">
        <v>1176.4625890736343</v>
      </c>
      <c r="AU105" s="11"/>
      <c r="AV105" s="24">
        <v>0.69365026595744683</v>
      </c>
      <c r="AW105" s="24">
        <v>0.69557302441042612</v>
      </c>
      <c r="AX105" s="24">
        <v>0.69759789404409345</v>
      </c>
      <c r="AY105" s="24">
        <v>0.69360269360269355</v>
      </c>
      <c r="AZ105" s="24">
        <v>0.69384453611582952</v>
      </c>
      <c r="BB105" s="24">
        <v>0.26969747340425532</v>
      </c>
      <c r="BC105" s="24">
        <v>0.26851468762929254</v>
      </c>
      <c r="BD105" s="24">
        <v>0.26694636393550508</v>
      </c>
      <c r="BE105" s="24">
        <v>0.27100271002710025</v>
      </c>
      <c r="BF105" s="24">
        <v>0.27242578662137024</v>
      </c>
      <c r="BH105" s="24">
        <v>3.6652260638297872E-2</v>
      </c>
      <c r="BI105" s="24">
        <v>3.5912287960281342E-2</v>
      </c>
      <c r="BJ105" s="24">
        <v>3.545574202040145E-2</v>
      </c>
      <c r="BK105" s="24">
        <v>3.5394596370206123E-2</v>
      </c>
      <c r="BL105" s="24">
        <v>3.3729677262800288E-2</v>
      </c>
      <c r="BN105" s="26"/>
      <c r="BO105" s="26"/>
      <c r="BP105" s="26"/>
      <c r="BQ105" s="26"/>
      <c r="BR105" s="26"/>
      <c r="BT105" s="26"/>
      <c r="BU105" s="26"/>
      <c r="BV105" s="26"/>
      <c r="BW105" s="26"/>
      <c r="BX105" s="26"/>
      <c r="BZ105" s="26">
        <v>0</v>
      </c>
      <c r="CA105" s="26">
        <v>0.13036649051055993</v>
      </c>
      <c r="CB105" s="26">
        <v>0.15893018665071135</v>
      </c>
      <c r="CC105" s="26">
        <v>0.20427730681044598</v>
      </c>
      <c r="CD105" s="26">
        <v>0.31819798961045498</v>
      </c>
      <c r="CF105" s="27">
        <v>-1.3175079390488125E-2</v>
      </c>
      <c r="CG105" s="12">
        <v>-679046.5</v>
      </c>
      <c r="CI105" s="13"/>
      <c r="CJ105" s="13"/>
      <c r="CK105" s="13">
        <v>0</v>
      </c>
      <c r="CL105" s="13">
        <v>0.38475578288255652</v>
      </c>
      <c r="CM105" s="13">
        <v>0.42530934017371225</v>
      </c>
      <c r="CN105" s="13">
        <v>0.43379347922000422</v>
      </c>
      <c r="CO105" s="13">
        <v>0.54773435075124666</v>
      </c>
      <c r="CQ105" s="27">
        <v>-0.10394884603842471</v>
      </c>
      <c r="CR105" s="12">
        <v>-5807631.2173231076</v>
      </c>
      <c r="CS105" s="27">
        <v>1.2645632540725964</v>
      </c>
    </row>
    <row r="106" spans="1:97" x14ac:dyDescent="0.2">
      <c r="A106" s="7">
        <v>1262</v>
      </c>
      <c r="B106" s="7" t="s">
        <v>103</v>
      </c>
      <c r="C106" s="42">
        <v>0.11919908383930533</v>
      </c>
      <c r="E106" s="24">
        <v>0.78536087662370146</v>
      </c>
      <c r="F106" s="24">
        <v>0.79879426666461018</v>
      </c>
      <c r="G106" s="24">
        <v>0.80259806457832128</v>
      </c>
      <c r="H106" s="24">
        <v>0.80754557825527917</v>
      </c>
      <c r="I106" s="24">
        <v>0.81942778112681436</v>
      </c>
      <c r="J106" s="24"/>
      <c r="K106" s="24"/>
      <c r="L106" s="24"/>
      <c r="M106" s="24"/>
      <c r="N106" s="24"/>
      <c r="P106" s="11">
        <v>1314.518210546142</v>
      </c>
      <c r="Q106" s="11">
        <v>1394.4898692574095</v>
      </c>
      <c r="R106" s="11">
        <v>1388.7554454537792</v>
      </c>
      <c r="S106" s="11">
        <v>1402.7787719613561</v>
      </c>
      <c r="T106" s="11">
        <v>1479.6401413624917</v>
      </c>
      <c r="U106" s="11"/>
      <c r="W106" s="11">
        <v>1673.7760304502428</v>
      </c>
      <c r="X106" s="11">
        <v>1745.7434629321319</v>
      </c>
      <c r="Y106" s="11">
        <v>1730.3249369077662</v>
      </c>
      <c r="Z106" s="11">
        <v>1737.0892860215913</v>
      </c>
      <c r="AA106" s="11">
        <v>1805.6992640984222</v>
      </c>
      <c r="AB106" s="11"/>
      <c r="AD106" s="25">
        <v>2.4152655134873595</v>
      </c>
      <c r="AE106" s="25">
        <v>2.4300333174678723</v>
      </c>
      <c r="AF106" s="25">
        <v>2.4739074095888798</v>
      </c>
      <c r="AG106" s="25">
        <v>2.451108064884624</v>
      </c>
      <c r="AH106" s="25">
        <v>2.5209121118368283</v>
      </c>
      <c r="AI106" s="25"/>
      <c r="AJ106" s="11">
        <v>5440.5276147215973</v>
      </c>
      <c r="AK106" s="11">
        <v>5732.7303432264389</v>
      </c>
      <c r="AL106" s="11">
        <v>5867.4387410727168</v>
      </c>
      <c r="AM106" s="11">
        <v>5889.2789482850021</v>
      </c>
      <c r="AN106" s="11">
        <v>6237.3927503105424</v>
      </c>
      <c r="AO106" s="11"/>
      <c r="AP106" s="11">
        <v>982.14967105263156</v>
      </c>
      <c r="AQ106" s="11">
        <v>1017.6618357487922</v>
      </c>
      <c r="AR106" s="11">
        <v>1014.5182998819363</v>
      </c>
      <c r="AS106" s="11">
        <v>992.18075911311541</v>
      </c>
      <c r="AT106" s="11">
        <v>1104.7149980820866</v>
      </c>
      <c r="AU106" s="11"/>
      <c r="AV106" s="24">
        <v>0.69626224749002052</v>
      </c>
      <c r="AW106" s="24">
        <v>0.69419324131366011</v>
      </c>
      <c r="AX106" s="24">
        <v>0.69054069972906118</v>
      </c>
      <c r="AY106" s="24">
        <v>0.68631482750742523</v>
      </c>
      <c r="AZ106" s="24">
        <v>0.69118826629998853</v>
      </c>
      <c r="BB106" s="24">
        <v>0.29418168622232976</v>
      </c>
      <c r="BC106" s="24">
        <v>0.29557353641123274</v>
      </c>
      <c r="BD106" s="24">
        <v>0.29932854282012017</v>
      </c>
      <c r="BE106" s="24">
        <v>0.30397532556545581</v>
      </c>
      <c r="BF106" s="24">
        <v>0.29872808525266414</v>
      </c>
      <c r="BH106" s="24">
        <v>9.5560662876496907E-3</v>
      </c>
      <c r="BI106" s="24">
        <v>1.0233222275107092E-2</v>
      </c>
      <c r="BJ106" s="24">
        <v>1.0130757450818706E-2</v>
      </c>
      <c r="BK106" s="24">
        <v>9.709846927119032E-3</v>
      </c>
      <c r="BL106" s="24">
        <v>1.0083648447347313E-2</v>
      </c>
      <c r="BN106" s="26"/>
      <c r="BO106" s="26"/>
      <c r="BP106" s="26"/>
      <c r="BQ106" s="26"/>
      <c r="BR106" s="26"/>
      <c r="BT106" s="26"/>
      <c r="BU106" s="26"/>
      <c r="BV106" s="26"/>
      <c r="BW106" s="26"/>
      <c r="BX106" s="26"/>
      <c r="BZ106" s="26">
        <v>0</v>
      </c>
      <c r="CA106" s="26">
        <v>8.5011173308130905E-2</v>
      </c>
      <c r="CB106" s="26">
        <v>0.11118488419803119</v>
      </c>
      <c r="CC106" s="26">
        <v>0.1467764386598418</v>
      </c>
      <c r="CD106" s="26">
        <v>0.24022179970696267</v>
      </c>
      <c r="CF106" s="27">
        <v>-1.3321824504365733E-2</v>
      </c>
      <c r="CG106" s="12">
        <v>-473557</v>
      </c>
      <c r="CI106" s="13"/>
      <c r="CJ106" s="13"/>
      <c r="CK106" s="13">
        <v>0</v>
      </c>
      <c r="CL106" s="13">
        <v>0.38155001741216599</v>
      </c>
      <c r="CM106" s="13">
        <v>0.41728669545036845</v>
      </c>
      <c r="CN106" s="13">
        <v>0.44062166397056957</v>
      </c>
      <c r="CO106" s="13">
        <v>0.61714931033481002</v>
      </c>
      <c r="CQ106" s="27">
        <v>-3.9310843404668221E-2</v>
      </c>
      <c r="CR106" s="12">
        <v>-1522883.5515529816</v>
      </c>
      <c r="CS106" s="27">
        <v>3.1124886787156769</v>
      </c>
    </row>
    <row r="107" spans="1:97" x14ac:dyDescent="0.2">
      <c r="A107" s="7">
        <v>1263</v>
      </c>
      <c r="B107" s="7" t="s">
        <v>104</v>
      </c>
      <c r="C107" s="42">
        <v>0.17512386202578867</v>
      </c>
      <c r="E107" s="24">
        <v>0.76044602643265125</v>
      </c>
      <c r="F107" s="24">
        <v>0.7787288744528672</v>
      </c>
      <c r="G107" s="24">
        <v>0.78199410299894578</v>
      </c>
      <c r="H107" s="24">
        <v>0.78731480179546709</v>
      </c>
      <c r="I107" s="24">
        <v>0.79974361048030462</v>
      </c>
      <c r="J107" s="24"/>
      <c r="K107" s="24"/>
      <c r="L107" s="24"/>
      <c r="M107" s="24"/>
      <c r="N107" s="24"/>
      <c r="P107" s="11">
        <v>1314.518210546142</v>
      </c>
      <c r="Q107" s="11">
        <v>1443.1457025851905</v>
      </c>
      <c r="R107" s="11">
        <v>1445.3548053926297</v>
      </c>
      <c r="S107" s="11">
        <v>1478.5645205631372</v>
      </c>
      <c r="T107" s="11">
        <v>1596.1682864787297</v>
      </c>
      <c r="U107" s="11"/>
      <c r="W107" s="11">
        <v>1728.6147403685093</v>
      </c>
      <c r="X107" s="11">
        <v>1853.206873315364</v>
      </c>
      <c r="Y107" s="11">
        <v>1848.2937401314114</v>
      </c>
      <c r="Z107" s="11">
        <v>1877.9838981704384</v>
      </c>
      <c r="AA107" s="11">
        <v>1995.8500018776188</v>
      </c>
      <c r="AB107" s="11"/>
      <c r="AD107" s="25">
        <v>2.4030188679245281</v>
      </c>
      <c r="AE107" s="25">
        <v>2.4157275231655397</v>
      </c>
      <c r="AF107" s="25">
        <v>2.4587351283656855</v>
      </c>
      <c r="AG107" s="25">
        <v>2.462513987318165</v>
      </c>
      <c r="AH107" s="25">
        <v>2.4590632376692758</v>
      </c>
      <c r="AI107" s="25"/>
      <c r="AJ107" s="11">
        <v>5428.0860408385224</v>
      </c>
      <c r="AK107" s="11">
        <v>5926.541083216508</v>
      </c>
      <c r="AL107" s="11">
        <v>5993.1463128540445</v>
      </c>
      <c r="AM107" s="11">
        <v>6094.4393806489697</v>
      </c>
      <c r="AN107" s="11">
        <v>6467.910124863226</v>
      </c>
      <c r="AO107" s="11"/>
      <c r="AP107" s="11">
        <v>959.29184149184152</v>
      </c>
      <c r="AQ107" s="11">
        <v>1009.9361305361306</v>
      </c>
      <c r="AR107" s="11">
        <v>1090.2503496503496</v>
      </c>
      <c r="AS107" s="11">
        <v>1146.4125874125873</v>
      </c>
      <c r="AT107" s="11">
        <v>1208.8350419384901</v>
      </c>
      <c r="AU107" s="11"/>
      <c r="AV107" s="24">
        <v>0.71723270440251574</v>
      </c>
      <c r="AW107" s="24">
        <v>0.71875782619584272</v>
      </c>
      <c r="AX107" s="24">
        <v>0.71884783969943644</v>
      </c>
      <c r="AY107" s="24">
        <v>0.72062663185378595</v>
      </c>
      <c r="AZ107" s="24">
        <v>0.72033793017766179</v>
      </c>
      <c r="BB107" s="24">
        <v>0.26981132075471698</v>
      </c>
      <c r="BC107" s="24">
        <v>0.26859504132231404</v>
      </c>
      <c r="BD107" s="24">
        <v>0.2686286787726988</v>
      </c>
      <c r="BE107" s="24">
        <v>0.26669153301007087</v>
      </c>
      <c r="BF107" s="24">
        <v>0.26661697105230464</v>
      </c>
      <c r="BH107" s="24">
        <v>1.2955974842767295E-2</v>
      </c>
      <c r="BI107" s="24">
        <v>1.2647132481843225E-2</v>
      </c>
      <c r="BJ107" s="24">
        <v>1.2523481527864746E-2</v>
      </c>
      <c r="BK107" s="24">
        <v>1.2681835136143229E-2</v>
      </c>
      <c r="BL107" s="24">
        <v>1.3045098770033545E-2</v>
      </c>
      <c r="BN107" s="26"/>
      <c r="BO107" s="26"/>
      <c r="BP107" s="26"/>
      <c r="BQ107" s="26"/>
      <c r="BR107" s="26"/>
      <c r="BT107" s="26"/>
      <c r="BU107" s="26"/>
      <c r="BV107" s="26"/>
      <c r="BW107" s="26"/>
      <c r="BX107" s="26"/>
      <c r="BZ107" s="26">
        <v>0</v>
      </c>
      <c r="CA107" s="26">
        <v>0.10865524845371133</v>
      </c>
      <c r="CB107" s="26">
        <v>0.12997860567208619</v>
      </c>
      <c r="CC107" s="26">
        <v>0.16612777359517317</v>
      </c>
      <c r="CD107" s="26">
        <v>0.25805429870552321</v>
      </c>
      <c r="CF107" s="27">
        <v>-1.3257158804498698E-2</v>
      </c>
      <c r="CG107" s="12">
        <v>-452647</v>
      </c>
      <c r="CI107" s="13"/>
      <c r="CJ107" s="13"/>
      <c r="CK107" s="13">
        <v>0</v>
      </c>
      <c r="CL107" s="13">
        <v>0.39304623714264575</v>
      </c>
      <c r="CM107" s="13">
        <v>0.43399829801928913</v>
      </c>
      <c r="CN107" s="13">
        <v>0.44408854616314342</v>
      </c>
      <c r="CO107" s="13">
        <v>0.51393943785303775</v>
      </c>
      <c r="CQ107" s="27">
        <v>-9.1671580457027904E-2</v>
      </c>
      <c r="CR107" s="12">
        <v>-3366732.3147510495</v>
      </c>
      <c r="CS107" s="27">
        <v>1.4538203652402357</v>
      </c>
    </row>
    <row r="108" spans="1:97" x14ac:dyDescent="0.2">
      <c r="A108" s="7">
        <v>1264</v>
      </c>
      <c r="B108" s="7" t="s">
        <v>105</v>
      </c>
      <c r="C108" s="42">
        <v>0.30647638997042392</v>
      </c>
      <c r="E108" s="24">
        <v>0.7574246990581821</v>
      </c>
      <c r="F108" s="24">
        <v>0.7935271629674906</v>
      </c>
      <c r="G108" s="24">
        <v>0.79561589649491715</v>
      </c>
      <c r="H108" s="24">
        <v>0.79922614726558128</v>
      </c>
      <c r="I108" s="24">
        <v>0.81280740493214843</v>
      </c>
      <c r="J108" s="24"/>
      <c r="K108" s="24"/>
      <c r="L108" s="24"/>
      <c r="M108" s="24"/>
      <c r="N108" s="24"/>
      <c r="P108" s="11">
        <v>1314.518210546142</v>
      </c>
      <c r="Q108" s="11">
        <v>1619.8371783424975</v>
      </c>
      <c r="R108" s="11">
        <v>1637.5992589663276</v>
      </c>
      <c r="S108" s="11">
        <v>1659.7175671279779</v>
      </c>
      <c r="T108" s="11">
        <v>1813.415218780905</v>
      </c>
      <c r="U108" s="11"/>
      <c r="W108" s="11">
        <v>1735.5100938491662</v>
      </c>
      <c r="X108" s="11">
        <v>2041.3128295254833</v>
      </c>
      <c r="Y108" s="11">
        <v>2058.2787073269465</v>
      </c>
      <c r="Z108" s="11">
        <v>2076.6557410645587</v>
      </c>
      <c r="AA108" s="11">
        <v>2231.0515477307754</v>
      </c>
      <c r="AB108" s="11"/>
      <c r="AD108" s="25">
        <v>2.2198741007194243</v>
      </c>
      <c r="AE108" s="25">
        <v>2.2087190206031653</v>
      </c>
      <c r="AF108" s="25">
        <v>2.1991097922848666</v>
      </c>
      <c r="AG108" s="25">
        <v>2.2064030687518441</v>
      </c>
      <c r="AH108" s="25">
        <v>2.1920422845397152</v>
      </c>
      <c r="AI108" s="25"/>
      <c r="AJ108" s="11">
        <v>4625.1606990913169</v>
      </c>
      <c r="AK108" s="11">
        <v>5483.4039642702382</v>
      </c>
      <c r="AL108" s="11">
        <v>5487.693577914979</v>
      </c>
      <c r="AM108" s="11">
        <v>5576.5751224208134</v>
      </c>
      <c r="AN108" s="11">
        <v>5947.8931631345986</v>
      </c>
      <c r="AO108" s="11"/>
      <c r="AP108" s="11">
        <v>1021.3177339901476</v>
      </c>
      <c r="AQ108" s="11">
        <v>1029.6836569579286</v>
      </c>
      <c r="AR108" s="11">
        <v>1096.3705501618124</v>
      </c>
      <c r="AS108" s="11">
        <v>1121.2618855761482</v>
      </c>
      <c r="AT108" s="11">
        <v>1172.4494382022472</v>
      </c>
      <c r="AU108" s="11"/>
      <c r="AV108" s="24">
        <v>0.76273980815347719</v>
      </c>
      <c r="AW108" s="24">
        <v>0.76142131979695427</v>
      </c>
      <c r="AX108" s="24">
        <v>0.76231454005934718</v>
      </c>
      <c r="AY108" s="24">
        <v>0.76276187665978168</v>
      </c>
      <c r="AZ108" s="24">
        <v>0.76347085596828657</v>
      </c>
      <c r="BB108" s="24">
        <v>0.18255395683453238</v>
      </c>
      <c r="BC108" s="24">
        <v>0.18453269632726188</v>
      </c>
      <c r="BD108" s="24">
        <v>0.18338278931750743</v>
      </c>
      <c r="BE108" s="24">
        <v>0.18309235762761877</v>
      </c>
      <c r="BF108" s="24">
        <v>0.1829393627954779</v>
      </c>
      <c r="BH108" s="24">
        <v>5.4706235011990408E-2</v>
      </c>
      <c r="BI108" s="24">
        <v>5.4045983875783819E-2</v>
      </c>
      <c r="BJ108" s="24">
        <v>5.4302670623145401E-2</v>
      </c>
      <c r="BK108" s="24">
        <v>5.4145765712599589E-2</v>
      </c>
      <c r="BL108" s="24">
        <v>5.3589781236235499E-2</v>
      </c>
      <c r="BN108" s="26"/>
      <c r="BO108" s="26"/>
      <c r="BP108" s="26"/>
      <c r="BQ108" s="26"/>
      <c r="BR108" s="26"/>
      <c r="BT108" s="26"/>
      <c r="BU108" s="26"/>
      <c r="BV108" s="26"/>
      <c r="BW108" s="26"/>
      <c r="BX108" s="26"/>
      <c r="BZ108" s="26">
        <v>0</v>
      </c>
      <c r="CA108" s="26">
        <v>0.23085243205062622</v>
      </c>
      <c r="CB108" s="26">
        <v>0.24670428788857901</v>
      </c>
      <c r="CC108" s="26">
        <v>0.2748809134878798</v>
      </c>
      <c r="CD108" s="26">
        <v>0.39061232749582264</v>
      </c>
      <c r="CF108" s="27">
        <v>-1.0534981355655648E-2</v>
      </c>
      <c r="CG108" s="12">
        <v>-307159</v>
      </c>
      <c r="CI108" s="13"/>
      <c r="CJ108" s="13"/>
      <c r="CK108" s="13">
        <v>0</v>
      </c>
      <c r="CL108" s="13">
        <v>0.40085513228305514</v>
      </c>
      <c r="CM108" s="13">
        <v>0.42782617516284294</v>
      </c>
      <c r="CN108" s="13">
        <v>0.44298997354312064</v>
      </c>
      <c r="CO108" s="13">
        <v>0.55265546938754695</v>
      </c>
      <c r="CQ108" s="27">
        <v>-0.16564888155486926</v>
      </c>
      <c r="CR108" s="12">
        <v>-5097446.2113885768</v>
      </c>
      <c r="CS108" s="27">
        <v>0.77132333902840855</v>
      </c>
    </row>
    <row r="109" spans="1:97" x14ac:dyDescent="0.2">
      <c r="A109" s="7">
        <v>1265</v>
      </c>
      <c r="B109" s="7" t="s">
        <v>106</v>
      </c>
      <c r="C109" s="42">
        <v>0.38787666810884858</v>
      </c>
      <c r="E109" s="24">
        <v>0.79228827552505765</v>
      </c>
      <c r="F109" s="24">
        <v>0.82449539307413044</v>
      </c>
      <c r="G109" s="24">
        <v>0.82863790494339851</v>
      </c>
      <c r="H109" s="24">
        <v>0.83328648923444593</v>
      </c>
      <c r="I109" s="24">
        <v>0.85016864778188772</v>
      </c>
      <c r="J109" s="24"/>
      <c r="K109" s="24"/>
      <c r="L109" s="24"/>
      <c r="M109" s="24"/>
      <c r="N109" s="24"/>
      <c r="P109" s="11">
        <v>1314.518210546142</v>
      </c>
      <c r="Q109" s="11">
        <v>1606.555945710189</v>
      </c>
      <c r="R109" s="11">
        <v>1648.1051245269114</v>
      </c>
      <c r="S109" s="11">
        <v>1711.4804194184946</v>
      </c>
      <c r="T109" s="11">
        <v>1933.9144857603917</v>
      </c>
      <c r="U109" s="11"/>
      <c r="W109" s="11">
        <v>1659.1413140311804</v>
      </c>
      <c r="X109" s="11">
        <v>1948.5323498535831</v>
      </c>
      <c r="Y109" s="11">
        <v>1988.9328193832598</v>
      </c>
      <c r="Z109" s="11">
        <v>2053.8919585638068</v>
      </c>
      <c r="AA109" s="11">
        <v>2274.7421829845471</v>
      </c>
      <c r="AB109" s="11"/>
      <c r="AD109" s="25">
        <v>1.8727841501564129</v>
      </c>
      <c r="AE109" s="25">
        <v>1.885508907177831</v>
      </c>
      <c r="AF109" s="25">
        <v>1.8832313595354142</v>
      </c>
      <c r="AG109" s="25">
        <v>1.8797836938435941</v>
      </c>
      <c r="AH109" s="25">
        <v>1.8608463981965366</v>
      </c>
      <c r="AI109" s="25"/>
      <c r="AJ109" s="11">
        <v>3543.2156671709099</v>
      </c>
      <c r="AK109" s="11">
        <v>4228.438396088949</v>
      </c>
      <c r="AL109" s="11">
        <v>4285.3938587780531</v>
      </c>
      <c r="AM109" s="11">
        <v>4445.1595099238293</v>
      </c>
      <c r="AN109" s="11">
        <v>4866.2666905305214</v>
      </c>
      <c r="AO109" s="11"/>
      <c r="AP109" s="11">
        <v>962.30679327976623</v>
      </c>
      <c r="AQ109" s="11">
        <v>981.08254200146087</v>
      </c>
      <c r="AR109" s="11">
        <v>1085.413566739606</v>
      </c>
      <c r="AS109" s="11">
        <v>1098.4708454810495</v>
      </c>
      <c r="AT109" s="11">
        <v>1135.952380952381</v>
      </c>
      <c r="AU109" s="11"/>
      <c r="AV109" s="24">
        <v>0.68748696558915534</v>
      </c>
      <c r="AW109" s="24">
        <v>0.68965517241379315</v>
      </c>
      <c r="AX109" s="24">
        <v>0.69086383905423621</v>
      </c>
      <c r="AY109" s="24">
        <v>0.68999584026622296</v>
      </c>
      <c r="AZ109" s="24">
        <v>0.69402602725689111</v>
      </c>
      <c r="BB109" s="24">
        <v>0.14275286757038583</v>
      </c>
      <c r="BC109" s="24">
        <v>0.14261902281487654</v>
      </c>
      <c r="BD109" s="24">
        <v>0.14217567147153376</v>
      </c>
      <c r="BE109" s="24">
        <v>0.14267886855241266</v>
      </c>
      <c r="BF109" s="24">
        <v>0.14202274823240085</v>
      </c>
      <c r="BH109" s="24">
        <v>0.1697601668404588</v>
      </c>
      <c r="BI109" s="24">
        <v>0.16772580477133034</v>
      </c>
      <c r="BJ109" s="24">
        <v>0.16696048947423001</v>
      </c>
      <c r="BK109" s="24">
        <v>0.16732529118136438</v>
      </c>
      <c r="BL109" s="24">
        <v>0.16395122451070807</v>
      </c>
      <c r="BN109" s="26"/>
      <c r="BO109" s="26"/>
      <c r="BP109" s="26"/>
      <c r="BQ109" s="26"/>
      <c r="BR109" s="26"/>
      <c r="BT109" s="26"/>
      <c r="BU109" s="26"/>
      <c r="BV109" s="26"/>
      <c r="BW109" s="26"/>
      <c r="BX109" s="26"/>
      <c r="BZ109" s="26">
        <v>0</v>
      </c>
      <c r="CA109" s="26">
        <v>0.23162216045503747</v>
      </c>
      <c r="CB109" s="26">
        <v>0.26773305603888509</v>
      </c>
      <c r="CC109" s="26">
        <v>0.31039228727129009</v>
      </c>
      <c r="CD109" s="26">
        <v>0.48757945392266588</v>
      </c>
      <c r="CF109" s="27">
        <v>-8.8528499072176321E-3</v>
      </c>
      <c r="CG109" s="12">
        <v>-326435.5</v>
      </c>
      <c r="CI109" s="13"/>
      <c r="CJ109" s="13"/>
      <c r="CK109" s="13">
        <v>0</v>
      </c>
      <c r="CL109" s="13">
        <v>0.31423968765591037</v>
      </c>
      <c r="CM109" s="13">
        <v>0.34299502854136565</v>
      </c>
      <c r="CN109" s="13">
        <v>0.35616524764171786</v>
      </c>
      <c r="CO109" s="13">
        <v>0.57685043073739894</v>
      </c>
      <c r="CQ109" s="27">
        <v>-0.11757879124010336</v>
      </c>
      <c r="CR109" s="12">
        <v>-4541453.1597474311</v>
      </c>
      <c r="CS109" s="27">
        <v>1.0483495474119975</v>
      </c>
    </row>
    <row r="110" spans="1:97" x14ac:dyDescent="0.2">
      <c r="A110" s="7">
        <v>1266</v>
      </c>
      <c r="B110" s="7" t="s">
        <v>107</v>
      </c>
      <c r="C110" s="42">
        <v>0.36642455382172656</v>
      </c>
      <c r="E110" s="24">
        <v>0.82800359016827774</v>
      </c>
      <c r="F110" s="24">
        <v>0.85864143192090769</v>
      </c>
      <c r="G110" s="24">
        <v>0.86223022213667022</v>
      </c>
      <c r="H110" s="24">
        <v>0.86689636551296223</v>
      </c>
      <c r="I110" s="24">
        <v>0.87570890333350815</v>
      </c>
      <c r="J110" s="24"/>
      <c r="K110" s="24"/>
      <c r="L110" s="24"/>
      <c r="M110" s="24"/>
      <c r="N110" s="24"/>
      <c r="P110" s="11">
        <v>1314.518210546142</v>
      </c>
      <c r="Q110" s="11">
        <v>1644.6482323930456</v>
      </c>
      <c r="R110" s="11">
        <v>1690.0695225126335</v>
      </c>
      <c r="S110" s="11">
        <v>1749.429104233715</v>
      </c>
      <c r="T110" s="11">
        <v>1889.7135979614854</v>
      </c>
      <c r="U110" s="11"/>
      <c r="W110" s="11">
        <v>1587.5754962354551</v>
      </c>
      <c r="X110" s="11">
        <v>1915.4074928736256</v>
      </c>
      <c r="Y110" s="11">
        <v>1960.1139917416908</v>
      </c>
      <c r="Z110" s="11">
        <v>2018.0371885612165</v>
      </c>
      <c r="AA110" s="11">
        <v>2157.9243864805153</v>
      </c>
      <c r="AB110" s="11"/>
      <c r="AD110" s="25">
        <v>1.8609094382881162</v>
      </c>
      <c r="AE110" s="25">
        <v>1.8688483003551497</v>
      </c>
      <c r="AF110" s="25">
        <v>1.8575380359612725</v>
      </c>
      <c r="AG110" s="25">
        <v>1.8530255770430444</v>
      </c>
      <c r="AH110" s="25">
        <v>1.8467842066054134</v>
      </c>
      <c r="AI110" s="25"/>
      <c r="AJ110" s="11">
        <v>3493.3030694277659</v>
      </c>
      <c r="AK110" s="11">
        <v>4323.6547235351372</v>
      </c>
      <c r="AL110" s="11">
        <v>4371.1012028830655</v>
      </c>
      <c r="AM110" s="11">
        <v>4561.9660252659642</v>
      </c>
      <c r="AN110" s="11">
        <v>4839.3465750221703</v>
      </c>
      <c r="AO110" s="11"/>
      <c r="AP110" s="11">
        <v>938.33505821474773</v>
      </c>
      <c r="AQ110" s="11">
        <v>945.64578005115095</v>
      </c>
      <c r="AR110" s="11">
        <v>1086.3035826524199</v>
      </c>
      <c r="AS110" s="11">
        <v>1063.0078644888083</v>
      </c>
      <c r="AT110" s="11">
        <v>1107.7800729040098</v>
      </c>
      <c r="AU110" s="11"/>
      <c r="AV110" s="24">
        <v>0.63596994013501462</v>
      </c>
      <c r="AW110" s="24">
        <v>0.63635210553018773</v>
      </c>
      <c r="AX110" s="24">
        <v>0.63548346535898403</v>
      </c>
      <c r="AY110" s="24">
        <v>0.62919525888958205</v>
      </c>
      <c r="AZ110" s="24">
        <v>0.63012167866898439</v>
      </c>
      <c r="BB110" s="24">
        <v>0.19691759011590881</v>
      </c>
      <c r="BC110" s="24">
        <v>0.19837645865043124</v>
      </c>
      <c r="BD110" s="24">
        <v>0.20005029548598013</v>
      </c>
      <c r="BE110" s="24">
        <v>0.20623830318153463</v>
      </c>
      <c r="BF110" s="24">
        <v>0.20437049913086666</v>
      </c>
      <c r="BH110" s="24">
        <v>0.16711246974907656</v>
      </c>
      <c r="BI110" s="24">
        <v>0.16527143581938103</v>
      </c>
      <c r="BJ110" s="24">
        <v>0.16446623915503583</v>
      </c>
      <c r="BK110" s="24">
        <v>0.16456643792888334</v>
      </c>
      <c r="BL110" s="24">
        <v>0.16550782220014901</v>
      </c>
      <c r="BN110" s="26"/>
      <c r="BO110" s="26"/>
      <c r="BP110" s="26"/>
      <c r="BQ110" s="26"/>
      <c r="BR110" s="26"/>
      <c r="BT110" s="26"/>
      <c r="BU110" s="26"/>
      <c r="BV110" s="26"/>
      <c r="BW110" s="26"/>
      <c r="BX110" s="26"/>
      <c r="BZ110" s="26">
        <v>0</v>
      </c>
      <c r="CA110" s="26">
        <v>0.2617603191838207</v>
      </c>
      <c r="CB110" s="26">
        <v>0.30003919181586935</v>
      </c>
      <c r="CC110" s="26">
        <v>0.35289616291256465</v>
      </c>
      <c r="CD110" s="26">
        <v>0.46354790524275713</v>
      </c>
      <c r="CF110" s="27">
        <v>-1.3105499074779894E-2</v>
      </c>
      <c r="CG110" s="12">
        <v>-383120</v>
      </c>
      <c r="CI110" s="13"/>
      <c r="CJ110" s="13"/>
      <c r="CK110" s="13">
        <v>0</v>
      </c>
      <c r="CL110" s="13">
        <v>0.38292081117354293</v>
      </c>
      <c r="CM110" s="13">
        <v>0.43846168188832668</v>
      </c>
      <c r="CN110" s="13">
        <v>0.47596981186708187</v>
      </c>
      <c r="CO110" s="13">
        <v>0.59237355895098331</v>
      </c>
      <c r="CQ110" s="27">
        <v>-0.11079404920208161</v>
      </c>
      <c r="CR110" s="12">
        <v>-3412645.3889565542</v>
      </c>
      <c r="CS110" s="27">
        <v>1.0967081260818956</v>
      </c>
    </row>
    <row r="111" spans="1:97" x14ac:dyDescent="0.2">
      <c r="A111" s="7">
        <v>1267</v>
      </c>
      <c r="B111" s="7" t="s">
        <v>108</v>
      </c>
      <c r="C111" s="42">
        <v>0.34080177771381059</v>
      </c>
      <c r="E111" s="24">
        <v>0.75009022749102194</v>
      </c>
      <c r="F111" s="24">
        <v>0.79521335489198419</v>
      </c>
      <c r="G111" s="24">
        <v>0.79885232506827564</v>
      </c>
      <c r="H111" s="24">
        <v>0.80269684684925791</v>
      </c>
      <c r="I111" s="24">
        <v>0.81467786120225927</v>
      </c>
      <c r="J111" s="24"/>
      <c r="K111" s="24"/>
      <c r="L111" s="24"/>
      <c r="M111" s="24"/>
      <c r="N111" s="24"/>
      <c r="P111" s="11">
        <v>1314.518210546142</v>
      </c>
      <c r="Q111" s="11">
        <v>1684.5959493420469</v>
      </c>
      <c r="R111" s="11">
        <v>1701.9712861393996</v>
      </c>
      <c r="S111" s="11">
        <v>1722.8762823024592</v>
      </c>
      <c r="T111" s="11">
        <v>1851.7757037671015</v>
      </c>
      <c r="U111" s="11"/>
      <c r="W111" s="11">
        <v>1752.4801182160129</v>
      </c>
      <c r="X111" s="11">
        <v>2118.4200931470391</v>
      </c>
      <c r="Y111" s="11">
        <v>2130.5205389418338</v>
      </c>
      <c r="Z111" s="11">
        <v>2146.3598481358003</v>
      </c>
      <c r="AA111" s="11">
        <v>2273.015865478837</v>
      </c>
      <c r="AB111" s="11"/>
      <c r="AD111" s="25">
        <v>1.822722820763957</v>
      </c>
      <c r="AE111" s="25">
        <v>1.8369591786849182</v>
      </c>
      <c r="AF111" s="25">
        <v>1.8507480841746746</v>
      </c>
      <c r="AG111" s="25">
        <v>1.8631413359148112</v>
      </c>
      <c r="AH111" s="25">
        <v>1.8455943722427566</v>
      </c>
      <c r="AI111" s="25"/>
      <c r="AJ111" s="11">
        <v>3714.9547061904482</v>
      </c>
      <c r="AK111" s="11">
        <v>4615.0444905855993</v>
      </c>
      <c r="AL111" s="11">
        <v>4673.2103415988058</v>
      </c>
      <c r="AM111" s="11">
        <v>4762.5434564121488</v>
      </c>
      <c r="AN111" s="11">
        <v>5023.2728065587962</v>
      </c>
      <c r="AO111" s="11"/>
      <c r="AP111" s="11">
        <v>997.16520467836278</v>
      </c>
      <c r="AQ111" s="11">
        <v>1012.1076040172167</v>
      </c>
      <c r="AR111" s="11">
        <v>1072.8565279770444</v>
      </c>
      <c r="AS111" s="11">
        <v>1084.6250896057347</v>
      </c>
      <c r="AT111" s="11">
        <v>1051.7866306549629</v>
      </c>
      <c r="AU111" s="11"/>
      <c r="AV111" s="24">
        <v>0.63467189030362392</v>
      </c>
      <c r="AW111" s="24">
        <v>0.63395257883158151</v>
      </c>
      <c r="AX111" s="24">
        <v>0.63544580951222474</v>
      </c>
      <c r="AY111" s="24">
        <v>0.63746369796708613</v>
      </c>
      <c r="AZ111" s="24">
        <v>0.63228806486228684</v>
      </c>
      <c r="BB111" s="24">
        <v>0.16748285994123407</v>
      </c>
      <c r="BC111" s="24">
        <v>0.17037399168907358</v>
      </c>
      <c r="BD111" s="24">
        <v>0.16956574625957913</v>
      </c>
      <c r="BE111" s="24">
        <v>0.16880445304937078</v>
      </c>
      <c r="BF111" s="24">
        <v>0.17658280672469298</v>
      </c>
      <c r="BH111" s="24">
        <v>0.19784524975514201</v>
      </c>
      <c r="BI111" s="24">
        <v>0.19567342947934491</v>
      </c>
      <c r="BJ111" s="24">
        <v>0.19498844422819608</v>
      </c>
      <c r="BK111" s="24">
        <v>0.19373184898354306</v>
      </c>
      <c r="BL111" s="24">
        <v>0.19112912841302016</v>
      </c>
      <c r="BN111" s="26"/>
      <c r="BO111" s="26"/>
      <c r="BP111" s="26"/>
      <c r="BQ111" s="26"/>
      <c r="BR111" s="26"/>
      <c r="BT111" s="26"/>
      <c r="BU111" s="26"/>
      <c r="BV111" s="26"/>
      <c r="BW111" s="26"/>
      <c r="BX111" s="26"/>
      <c r="BZ111" s="26">
        <v>0</v>
      </c>
      <c r="CA111" s="26">
        <v>0.29375417892803579</v>
      </c>
      <c r="CB111" s="26">
        <v>0.32318697896724502</v>
      </c>
      <c r="CC111" s="26">
        <v>0.35546165152350362</v>
      </c>
      <c r="CD111" s="26">
        <v>0.46463131280334835</v>
      </c>
      <c r="CF111" s="27">
        <v>-1.1032484659204244E-2</v>
      </c>
      <c r="CG111" s="12">
        <v>-335882</v>
      </c>
      <c r="CI111" s="13"/>
      <c r="CJ111" s="13"/>
      <c r="CK111" s="13">
        <v>0</v>
      </c>
      <c r="CL111" s="13">
        <v>0.43533306886243128</v>
      </c>
      <c r="CM111" s="13">
        <v>0.47136924420832615</v>
      </c>
      <c r="CN111" s="13">
        <v>0.49036757050675228</v>
      </c>
      <c r="CO111" s="13">
        <v>0.62548305535304749</v>
      </c>
      <c r="CQ111" s="27">
        <v>-0.10585303109171119</v>
      </c>
      <c r="CR111" s="12">
        <v>-3408628.6336895982</v>
      </c>
      <c r="CS111" s="27">
        <v>1.1545069111215875</v>
      </c>
    </row>
    <row r="112" spans="1:97" x14ac:dyDescent="0.2">
      <c r="A112" s="7">
        <v>1270</v>
      </c>
      <c r="B112" s="7" t="s">
        <v>109</v>
      </c>
      <c r="C112" s="42">
        <v>0.4322919551241533</v>
      </c>
      <c r="E112" s="24">
        <v>0.8150147162652287</v>
      </c>
      <c r="F112" s="24">
        <v>0.84816747599906717</v>
      </c>
      <c r="G112" s="24">
        <v>0.85079392041023894</v>
      </c>
      <c r="H112" s="24">
        <v>0.8573469952900975</v>
      </c>
      <c r="I112" s="24">
        <v>0.86966602728665665</v>
      </c>
      <c r="J112" s="24"/>
      <c r="K112" s="24"/>
      <c r="L112" s="24"/>
      <c r="M112" s="24"/>
      <c r="N112" s="24"/>
      <c r="P112" s="11">
        <v>1314.518210546142</v>
      </c>
      <c r="Q112" s="11">
        <v>1657.5928206422016</v>
      </c>
      <c r="R112" s="11">
        <v>1676.8253913822514</v>
      </c>
      <c r="S112" s="11">
        <v>1768.7295799439207</v>
      </c>
      <c r="T112" s="11">
        <v>1963.117353985537</v>
      </c>
      <c r="U112" s="11"/>
      <c r="W112" s="11">
        <v>1612.8766564729867</v>
      </c>
      <c r="X112" s="11">
        <v>1954.3225454261874</v>
      </c>
      <c r="Y112" s="11">
        <v>1970.894891413556</v>
      </c>
      <c r="Z112" s="11">
        <v>2063.0265104567629</v>
      </c>
      <c r="AA112" s="11">
        <v>2257.3232624832203</v>
      </c>
      <c r="AB112" s="11"/>
      <c r="AD112" s="25">
        <v>1.8384027677670463</v>
      </c>
      <c r="AE112" s="25">
        <v>1.8500937815611023</v>
      </c>
      <c r="AF112" s="25">
        <v>1.8641406137444172</v>
      </c>
      <c r="AG112" s="25">
        <v>1.8621633299726343</v>
      </c>
      <c r="AH112" s="25">
        <v>1.8648882480173035</v>
      </c>
      <c r="AI112" s="25"/>
      <c r="AJ112" s="11">
        <v>3620.6913024291653</v>
      </c>
      <c r="AK112" s="11">
        <v>4480.4417447487695</v>
      </c>
      <c r="AL112" s="11">
        <v>4520.2450190173231</v>
      </c>
      <c r="AM112" s="11">
        <v>4768.6648929092562</v>
      </c>
      <c r="AN112" s="11">
        <v>5249.5430700853449</v>
      </c>
      <c r="AO112" s="11"/>
      <c r="AP112" s="11">
        <v>859.03642384105956</v>
      </c>
      <c r="AQ112" s="11">
        <v>861.72251655629134</v>
      </c>
      <c r="AR112" s="11">
        <v>978.41258278145699</v>
      </c>
      <c r="AS112" s="11">
        <v>982.62078093977493</v>
      </c>
      <c r="AT112" s="11">
        <v>993.18223989396949</v>
      </c>
      <c r="AU112" s="11"/>
      <c r="AV112" s="24">
        <v>0.6458123107971746</v>
      </c>
      <c r="AW112" s="24">
        <v>0.64637137498196506</v>
      </c>
      <c r="AX112" s="24">
        <v>0.64616049560582045</v>
      </c>
      <c r="AY112" s="24">
        <v>0.6459743626674348</v>
      </c>
      <c r="AZ112" s="24">
        <v>0.64614275414563804</v>
      </c>
      <c r="BB112" s="24">
        <v>0.21767334582672626</v>
      </c>
      <c r="BC112" s="24">
        <v>0.21786178040686768</v>
      </c>
      <c r="BD112" s="24">
        <v>0.21754790376026509</v>
      </c>
      <c r="BE112" s="24">
        <v>0.21762926688751261</v>
      </c>
      <c r="BF112" s="24">
        <v>0.21759192501802452</v>
      </c>
      <c r="BH112" s="24">
        <v>0.13651434337609919</v>
      </c>
      <c r="BI112" s="24">
        <v>0.13576684461116723</v>
      </c>
      <c r="BJ112" s="24">
        <v>0.13629160063391443</v>
      </c>
      <c r="BK112" s="24">
        <v>0.13639637044505257</v>
      </c>
      <c r="BL112" s="24">
        <v>0.13626532083633741</v>
      </c>
      <c r="BN112" s="26"/>
      <c r="BO112" s="26"/>
      <c r="BP112" s="26"/>
      <c r="BQ112" s="26"/>
      <c r="BR112" s="26"/>
      <c r="BT112" s="26"/>
      <c r="BU112" s="26"/>
      <c r="BV112" s="26"/>
      <c r="BW112" s="26"/>
      <c r="BX112" s="26"/>
      <c r="BZ112" s="26">
        <v>0</v>
      </c>
      <c r="CA112" s="26">
        <v>0.26791030818858497</v>
      </c>
      <c r="CB112" s="26">
        <v>0.294224413703146</v>
      </c>
      <c r="CC112" s="26">
        <v>0.36410376555144786</v>
      </c>
      <c r="CD112" s="26">
        <v>0.51449056879111077</v>
      </c>
      <c r="CF112" s="27">
        <v>-1.4804314912441973E-2</v>
      </c>
      <c r="CG112" s="12">
        <v>-391443</v>
      </c>
      <c r="CI112" s="13"/>
      <c r="CJ112" s="13"/>
      <c r="CK112" s="13">
        <v>0</v>
      </c>
      <c r="CL112" s="13">
        <v>0.31875387430807356</v>
      </c>
      <c r="CM112" s="13">
        <v>0.34918512021580161</v>
      </c>
      <c r="CN112" s="13">
        <v>0.36216443369930928</v>
      </c>
      <c r="CO112" s="13">
        <v>0.54346897371268343</v>
      </c>
      <c r="CQ112" s="27">
        <v>-0.12977361090093786</v>
      </c>
      <c r="CR112" s="12">
        <v>-3585523.339441251</v>
      </c>
      <c r="CS112" s="27">
        <v>0.90402118398398379</v>
      </c>
    </row>
    <row r="113" spans="1:97" x14ac:dyDescent="0.2">
      <c r="A113" s="7">
        <v>1272</v>
      </c>
      <c r="B113" s="7" t="s">
        <v>110</v>
      </c>
      <c r="C113" s="42">
        <v>0.28799047257913202</v>
      </c>
      <c r="E113" s="24">
        <v>0.94732613317303094</v>
      </c>
      <c r="F113" s="24">
        <v>0.95546638069155099</v>
      </c>
      <c r="G113" s="24">
        <v>0.955867193127938</v>
      </c>
      <c r="H113" s="24">
        <v>0.95646053487482541</v>
      </c>
      <c r="I113" s="24">
        <v>0.96089771464291363</v>
      </c>
      <c r="J113" s="24"/>
      <c r="K113" s="24"/>
      <c r="L113" s="24"/>
      <c r="M113" s="24"/>
      <c r="N113" s="24"/>
      <c r="P113" s="11">
        <v>1314.518210546142</v>
      </c>
      <c r="Q113" s="11">
        <v>1559.9399606914828</v>
      </c>
      <c r="R113" s="11">
        <v>1567.4520570436086</v>
      </c>
      <c r="S113" s="11">
        <v>1588.3754368475759</v>
      </c>
      <c r="T113" s="11">
        <v>1765.1808558425075</v>
      </c>
      <c r="U113" s="11"/>
      <c r="W113" s="11">
        <v>1387.6089390073257</v>
      </c>
      <c r="X113" s="11">
        <v>1632.6476705150251</v>
      </c>
      <c r="Y113" s="11">
        <v>1639.8220048899755</v>
      </c>
      <c r="Z113" s="11">
        <v>1660.6805810920894</v>
      </c>
      <c r="AA113" s="11">
        <v>1837.0122323565727</v>
      </c>
      <c r="AB113" s="11"/>
      <c r="AD113" s="25">
        <v>2.131029643922119</v>
      </c>
      <c r="AE113" s="25">
        <v>2.1415044713308786</v>
      </c>
      <c r="AF113" s="25">
        <v>2.1503680336487907</v>
      </c>
      <c r="AG113" s="25">
        <v>2.1269483893314858</v>
      </c>
      <c r="AH113" s="25">
        <v>2.1547847306954853</v>
      </c>
      <c r="AI113" s="25"/>
      <c r="AJ113" s="11">
        <v>3726.7376789556683</v>
      </c>
      <c r="AK113" s="11">
        <v>4477.4817755253125</v>
      </c>
      <c r="AL113" s="11">
        <v>4532.5462176846722</v>
      </c>
      <c r="AM113" s="11">
        <v>4561.2517557135498</v>
      </c>
      <c r="AN113" s="11">
        <v>5149.0646244924719</v>
      </c>
      <c r="AO113" s="11"/>
      <c r="AP113" s="11">
        <v>812.14265734265746</v>
      </c>
      <c r="AQ113" s="11">
        <v>815.3202797202797</v>
      </c>
      <c r="AR113" s="11">
        <v>809.5468531468531</v>
      </c>
      <c r="AS113" s="11">
        <v>810.28111888111891</v>
      </c>
      <c r="AT113" s="11">
        <v>805.93199167244973</v>
      </c>
      <c r="AU113" s="11"/>
      <c r="AV113" s="24">
        <v>0.71724258901947024</v>
      </c>
      <c r="AW113" s="24">
        <v>0.71839382780992456</v>
      </c>
      <c r="AX113" s="24">
        <v>0.71801612337889942</v>
      </c>
      <c r="AY113" s="24">
        <v>0.72116383789400762</v>
      </c>
      <c r="AZ113" s="24">
        <v>0.71675091511242806</v>
      </c>
      <c r="BB113" s="24">
        <v>0.25083318716014735</v>
      </c>
      <c r="BC113" s="24">
        <v>0.25074522181308084</v>
      </c>
      <c r="BD113" s="24">
        <v>0.25061338941465122</v>
      </c>
      <c r="BE113" s="24">
        <v>0.24766193280221682</v>
      </c>
      <c r="BF113" s="24">
        <v>0.25117657312184066</v>
      </c>
      <c r="BH113" s="24">
        <v>3.1924223820382389E-2</v>
      </c>
      <c r="BI113" s="24">
        <v>3.0860950376994566E-2</v>
      </c>
      <c r="BJ113" s="24">
        <v>3.1370487206449353E-2</v>
      </c>
      <c r="BK113" s="24">
        <v>3.1174229303775544E-2</v>
      </c>
      <c r="BL113" s="24">
        <v>3.2072511765731219E-2</v>
      </c>
      <c r="BN113" s="26"/>
      <c r="BO113" s="26"/>
      <c r="BP113" s="26"/>
      <c r="BQ113" s="26"/>
      <c r="BR113" s="26"/>
      <c r="BT113" s="26"/>
      <c r="BU113" s="26"/>
      <c r="BV113" s="26"/>
      <c r="BW113" s="26"/>
      <c r="BX113" s="26"/>
      <c r="BZ113" s="26">
        <v>0</v>
      </c>
      <c r="CA113" s="26">
        <v>0.19295236243508773</v>
      </c>
      <c r="CB113" s="26">
        <v>0.20429169074593023</v>
      </c>
      <c r="CC113" s="26">
        <v>0.22146142127489155</v>
      </c>
      <c r="CD113" s="26">
        <v>0.36637783671277879</v>
      </c>
      <c r="CF113" s="27">
        <v>-1.5088556902869818E-2</v>
      </c>
      <c r="CG113" s="12">
        <v>-341794</v>
      </c>
      <c r="CI113" s="13"/>
      <c r="CJ113" s="13"/>
      <c r="CK113" s="13">
        <v>0</v>
      </c>
      <c r="CL113" s="13">
        <v>0.24125642720394813</v>
      </c>
      <c r="CM113" s="13">
        <v>0.24480445587731792</v>
      </c>
      <c r="CN113" s="13">
        <v>0.25501612996077982</v>
      </c>
      <c r="CO113" s="13">
        <v>0.42231280220681588</v>
      </c>
      <c r="CQ113" s="27">
        <v>-0.11828485244186375</v>
      </c>
      <c r="CR113" s="12">
        <v>-2790643.4619987709</v>
      </c>
      <c r="CS113" s="27">
        <v>1.091890071354366</v>
      </c>
    </row>
    <row r="114" spans="1:97" x14ac:dyDescent="0.2">
      <c r="A114" s="7">
        <v>1273</v>
      </c>
      <c r="B114" s="7" t="s">
        <v>111</v>
      </c>
      <c r="C114" s="42">
        <v>0.28110372089147972</v>
      </c>
      <c r="E114" s="24">
        <v>1.0897519633917139</v>
      </c>
      <c r="F114" s="24">
        <v>1.0757819259461909</v>
      </c>
      <c r="G114" s="24">
        <v>1.0747458529831386</v>
      </c>
      <c r="H114" s="24">
        <v>1.0739091159732976</v>
      </c>
      <c r="I114" s="24">
        <v>1.0652371894113661</v>
      </c>
      <c r="J114" s="24"/>
      <c r="K114" s="24"/>
      <c r="L114" s="24"/>
      <c r="M114" s="24"/>
      <c r="N114" s="24"/>
      <c r="P114" s="11">
        <v>1314.518210546142</v>
      </c>
      <c r="Q114" s="11">
        <v>1532.752441412347</v>
      </c>
      <c r="R114" s="11">
        <v>1553.4846946399923</v>
      </c>
      <c r="S114" s="11">
        <v>1562.1835171124126</v>
      </c>
      <c r="T114" s="11">
        <v>1759.1539039362563</v>
      </c>
      <c r="U114" s="11"/>
      <c r="W114" s="11">
        <v>1206.2545007534302</v>
      </c>
      <c r="X114" s="11">
        <v>1424.7798781934666</v>
      </c>
      <c r="Y114" s="11">
        <v>1445.4437673130194</v>
      </c>
      <c r="Z114" s="11">
        <v>1454.6701335117966</v>
      </c>
      <c r="AA114" s="11">
        <v>1651.4199104411082</v>
      </c>
      <c r="AB114" s="11"/>
      <c r="AD114" s="25">
        <v>1.9389512532677227</v>
      </c>
      <c r="AE114" s="25">
        <v>1.9361408882082696</v>
      </c>
      <c r="AF114" s="25">
        <v>1.9322526380180456</v>
      </c>
      <c r="AG114" s="25">
        <v>1.9337496192506853</v>
      </c>
      <c r="AH114" s="25">
        <v>1.9289085096666159</v>
      </c>
      <c r="AI114" s="25"/>
      <c r="AJ114" s="11">
        <v>3042.869794544104</v>
      </c>
      <c r="AK114" s="11">
        <v>3647.4634127391814</v>
      </c>
      <c r="AL114" s="11">
        <v>3675.5190268841616</v>
      </c>
      <c r="AM114" s="11">
        <v>3712.3819854194849</v>
      </c>
      <c r="AN114" s="11">
        <v>4263.9260772325506</v>
      </c>
      <c r="AO114" s="11"/>
      <c r="AP114" s="11">
        <v>681.3349567099566</v>
      </c>
      <c r="AQ114" s="11">
        <v>675.65452597750402</v>
      </c>
      <c r="AR114" s="11">
        <v>752.14193893947504</v>
      </c>
      <c r="AS114" s="11">
        <v>750.84960000000001</v>
      </c>
      <c r="AT114" s="11">
        <v>747.4848966613672</v>
      </c>
      <c r="AU114" s="11"/>
      <c r="AV114" s="24">
        <v>0.6289404890050746</v>
      </c>
      <c r="AW114" s="24">
        <v>0.62771822358346097</v>
      </c>
      <c r="AX114" s="24">
        <v>0.62823061630218691</v>
      </c>
      <c r="AY114" s="24">
        <v>0.6279317697228145</v>
      </c>
      <c r="AZ114" s="24">
        <v>0.62444816562642713</v>
      </c>
      <c r="BB114" s="24">
        <v>0.28417653390742736</v>
      </c>
      <c r="BC114" s="24">
        <v>0.28591117917304748</v>
      </c>
      <c r="BD114" s="24">
        <v>0.28551766325126166</v>
      </c>
      <c r="BE114" s="24">
        <v>0.28556198598842519</v>
      </c>
      <c r="BF114" s="24">
        <v>0.28725833460191808</v>
      </c>
      <c r="BH114" s="24">
        <v>8.6882977087498078E-2</v>
      </c>
      <c r="BI114" s="24">
        <v>8.6370597243491581E-2</v>
      </c>
      <c r="BJ114" s="24">
        <v>8.6251720446551466E-2</v>
      </c>
      <c r="BK114" s="24">
        <v>8.6506244288760276E-2</v>
      </c>
      <c r="BL114" s="24">
        <v>8.8293499771654738E-2</v>
      </c>
      <c r="BN114" s="26"/>
      <c r="BO114" s="26"/>
      <c r="BP114" s="26"/>
      <c r="BQ114" s="26"/>
      <c r="BR114" s="26"/>
      <c r="BT114" s="26"/>
      <c r="BU114" s="26"/>
      <c r="BV114" s="26"/>
      <c r="BW114" s="26"/>
      <c r="BX114" s="26"/>
      <c r="BZ114" s="26">
        <v>0</v>
      </c>
      <c r="CA114" s="26">
        <v>0.16916256888460635</v>
      </c>
      <c r="CB114" s="26">
        <v>0.1842270403002304</v>
      </c>
      <c r="CC114" s="26">
        <v>0.19670173064526408</v>
      </c>
      <c r="CD114" s="26">
        <v>0.34483026962272723</v>
      </c>
      <c r="CF114" s="27">
        <v>-1.8137781670163767E-2</v>
      </c>
      <c r="CG114" s="12">
        <v>-413300</v>
      </c>
      <c r="CI114" s="13"/>
      <c r="CJ114" s="13"/>
      <c r="CK114" s="13">
        <v>0</v>
      </c>
      <c r="CL114" s="13">
        <v>0.2521984597156397</v>
      </c>
      <c r="CM114" s="13">
        <v>0.26363625592417073</v>
      </c>
      <c r="CN114" s="13">
        <v>0.27483767772511847</v>
      </c>
      <c r="CO114" s="13">
        <v>0.50477251184834127</v>
      </c>
      <c r="CQ114" s="27">
        <v>-8.1851992878699126E-2</v>
      </c>
      <c r="CR114" s="12">
        <v>-1938734.7764357137</v>
      </c>
      <c r="CS114" s="27">
        <v>1.4982476498088424</v>
      </c>
    </row>
    <row r="115" spans="1:97" x14ac:dyDescent="0.2">
      <c r="A115" s="7">
        <v>1275</v>
      </c>
      <c r="B115" s="7" t="s">
        <v>112</v>
      </c>
      <c r="C115" s="42">
        <v>0.22211418737586897</v>
      </c>
      <c r="E115" s="24">
        <v>1.2261341657478082</v>
      </c>
      <c r="F115" s="24">
        <v>1.185563148214112</v>
      </c>
      <c r="G115" s="24">
        <v>1.181729387277783</v>
      </c>
      <c r="H115" s="24">
        <v>1.1795255242949509</v>
      </c>
      <c r="I115" s="24">
        <v>1.1711672462680249</v>
      </c>
      <c r="J115" s="24"/>
      <c r="K115" s="24"/>
      <c r="L115" s="24"/>
      <c r="M115" s="24"/>
      <c r="N115" s="24"/>
      <c r="P115" s="11">
        <v>1314.5182105461417</v>
      </c>
      <c r="Q115" s="11">
        <v>1535.1415425808721</v>
      </c>
      <c r="R115" s="11">
        <v>1562.682087917636</v>
      </c>
      <c r="S115" s="11">
        <v>1566.5557692675548</v>
      </c>
      <c r="T115" s="11">
        <v>1602.4441262231007</v>
      </c>
      <c r="U115" s="11"/>
      <c r="W115" s="11">
        <v>1072.0835021707669</v>
      </c>
      <c r="X115" s="11">
        <v>1294.8627366609294</v>
      </c>
      <c r="Y115" s="11">
        <v>1322.3688136565772</v>
      </c>
      <c r="Z115" s="11">
        <v>1328.1236709175473</v>
      </c>
      <c r="AA115" s="11">
        <v>1368.2453392795592</v>
      </c>
      <c r="AB115" s="11"/>
      <c r="AD115" s="25">
        <v>1.9558448910274555</v>
      </c>
      <c r="AE115" s="25">
        <v>1.9717194570135748</v>
      </c>
      <c r="AF115" s="25">
        <v>1.9708792762227876</v>
      </c>
      <c r="AG115" s="25">
        <v>1.975260050604442</v>
      </c>
      <c r="AH115" s="25">
        <v>2.0126617895329209</v>
      </c>
      <c r="AI115" s="25"/>
      <c r="AJ115" s="11">
        <v>3254.9734695572961</v>
      </c>
      <c r="AK115" s="11">
        <v>4080.0540496430031</v>
      </c>
      <c r="AL115" s="11">
        <v>4110.8315226181812</v>
      </c>
      <c r="AM115" s="11">
        <v>4123.4044778397838</v>
      </c>
      <c r="AN115" s="11">
        <v>4362.2869401567714</v>
      </c>
      <c r="AO115" s="11"/>
      <c r="AP115" s="11">
        <v>693.44892648015616</v>
      </c>
      <c r="AQ115" s="11">
        <v>694.71372804163957</v>
      </c>
      <c r="AR115" s="11">
        <v>761.86467143786592</v>
      </c>
      <c r="AS115" s="11">
        <v>762.79765777488615</v>
      </c>
      <c r="AT115" s="11">
        <v>764.125</v>
      </c>
      <c r="AU115" s="11"/>
      <c r="AV115" s="24">
        <v>0.52080384941975655</v>
      </c>
      <c r="AW115" s="24">
        <v>0.52092760180995479</v>
      </c>
      <c r="AX115" s="24">
        <v>0.52106304778060508</v>
      </c>
      <c r="AY115" s="24">
        <v>0.52403710992409336</v>
      </c>
      <c r="AZ115" s="24">
        <v>0.52419808666291501</v>
      </c>
      <c r="BB115" s="24">
        <v>0.43504104160769885</v>
      </c>
      <c r="BC115" s="24">
        <v>0.43467194570135748</v>
      </c>
      <c r="BD115" s="24">
        <v>0.43454905286966355</v>
      </c>
      <c r="BE115" s="24">
        <v>0.4321057070565083</v>
      </c>
      <c r="BF115" s="24">
        <v>0.43218908272369161</v>
      </c>
      <c r="BH115" s="24">
        <v>4.4155108972544578E-2</v>
      </c>
      <c r="BI115" s="24">
        <v>4.4400452488687785E-2</v>
      </c>
      <c r="BJ115" s="24">
        <v>4.4387899349731412E-2</v>
      </c>
      <c r="BK115" s="24">
        <v>4.3857183019398373E-2</v>
      </c>
      <c r="BL115" s="24">
        <v>4.3612830613393362E-2</v>
      </c>
      <c r="BN115" s="26"/>
      <c r="BO115" s="26"/>
      <c r="BP115" s="26"/>
      <c r="BQ115" s="26"/>
      <c r="BR115" s="26"/>
      <c r="BT115" s="26"/>
      <c r="BU115" s="26"/>
      <c r="BV115" s="26"/>
      <c r="BW115" s="26"/>
      <c r="BX115" s="26"/>
      <c r="BZ115" s="26">
        <v>0</v>
      </c>
      <c r="CA115" s="26">
        <v>0.1783143004022818</v>
      </c>
      <c r="CB115" s="26">
        <v>0.19928130172946168</v>
      </c>
      <c r="CC115" s="26">
        <v>0.21173974089033853</v>
      </c>
      <c r="CD115" s="26">
        <v>0.26190443376902284</v>
      </c>
      <c r="CF115" s="27">
        <v>-2.9652819378893906E-2</v>
      </c>
      <c r="CG115" s="12">
        <v>-343852</v>
      </c>
      <c r="CI115" s="13"/>
      <c r="CJ115" s="13"/>
      <c r="CK115" s="13">
        <v>0</v>
      </c>
      <c r="CL115" s="13">
        <v>0.25094914351720821</v>
      </c>
      <c r="CM115" s="13">
        <v>0.27908278460154845</v>
      </c>
      <c r="CN115" s="13">
        <v>0.28545058898259779</v>
      </c>
      <c r="CO115" s="13">
        <v>0.36431912186143234</v>
      </c>
      <c r="CQ115" s="27">
        <v>-9.2555006497987577E-2</v>
      </c>
      <c r="CR115" s="12">
        <v>-1121543.3938119628</v>
      </c>
      <c r="CS115" s="27">
        <v>1.3517410958973426</v>
      </c>
    </row>
    <row r="116" spans="1:97" x14ac:dyDescent="0.2">
      <c r="A116" s="7">
        <v>1276</v>
      </c>
      <c r="B116" s="7" t="s">
        <v>113</v>
      </c>
      <c r="C116" s="42">
        <v>0.33277933741248944</v>
      </c>
      <c r="E116" s="24">
        <v>1.0457051757318694</v>
      </c>
      <c r="F116" s="24">
        <v>1.0353840322011538</v>
      </c>
      <c r="G116" s="24">
        <v>1.0344784865919932</v>
      </c>
      <c r="H116" s="24">
        <v>1.0336912811894958</v>
      </c>
      <c r="I116" s="24">
        <v>1.032198031253881</v>
      </c>
      <c r="J116" s="24"/>
      <c r="K116" s="24"/>
      <c r="L116" s="24"/>
      <c r="M116" s="24"/>
      <c r="N116" s="24"/>
      <c r="P116" s="11">
        <v>1314.518210546142</v>
      </c>
      <c r="Q116" s="11">
        <v>1674.0810127446048</v>
      </c>
      <c r="R116" s="11">
        <v>1708.0675012168383</v>
      </c>
      <c r="S116" s="11">
        <v>1736.2698160131981</v>
      </c>
      <c r="T116" s="11">
        <v>1804.6506594074483</v>
      </c>
      <c r="U116" s="11"/>
      <c r="W116" s="11">
        <v>1257.0638847858197</v>
      </c>
      <c r="X116" s="11">
        <v>1616.8696451553594</v>
      </c>
      <c r="Y116" s="11">
        <v>1651.138736431272</v>
      </c>
      <c r="Z116" s="11">
        <v>1679.6792694383828</v>
      </c>
      <c r="AA116" s="11">
        <v>1748.3570058888959</v>
      </c>
      <c r="AB116" s="11"/>
      <c r="AD116" s="25">
        <v>1.9673083908463493</v>
      </c>
      <c r="AE116" s="25">
        <v>1.96875</v>
      </c>
      <c r="AF116" s="25">
        <v>1.9711503786512803</v>
      </c>
      <c r="AG116" s="25">
        <v>1.977937649880096</v>
      </c>
      <c r="AH116" s="25">
        <v>1.9650432515700913</v>
      </c>
      <c r="AI116" s="25"/>
      <c r="AJ116" s="11">
        <v>3328.8739849317017</v>
      </c>
      <c r="AK116" s="11">
        <v>4421.6373226752467</v>
      </c>
      <c r="AL116" s="11">
        <v>4457.7796850221721</v>
      </c>
      <c r="AM116" s="11">
        <v>4569.8028667281997</v>
      </c>
      <c r="AN116" s="11">
        <v>4745.0237375344377</v>
      </c>
      <c r="AO116" s="11"/>
      <c r="AP116" s="11">
        <v>903.9286494357483</v>
      </c>
      <c r="AQ116" s="11">
        <v>908.51401528940676</v>
      </c>
      <c r="AR116" s="11">
        <v>1040.3374590462322</v>
      </c>
      <c r="AS116" s="11">
        <v>1043.1051867972433</v>
      </c>
      <c r="AT116" s="11">
        <v>1032.7974459028023</v>
      </c>
      <c r="AU116" s="11"/>
      <c r="AV116" s="24">
        <v>0.59305000605400171</v>
      </c>
      <c r="AW116" s="24">
        <v>0.59350868725868722</v>
      </c>
      <c r="AX116" s="24">
        <v>0.59322033898305082</v>
      </c>
      <c r="AY116" s="24">
        <v>0.59280575539568348</v>
      </c>
      <c r="AZ116" s="24">
        <v>0.58893233795473399</v>
      </c>
      <c r="BB116" s="24">
        <v>0.33260685312991889</v>
      </c>
      <c r="BC116" s="24">
        <v>0.3314430501930502</v>
      </c>
      <c r="BD116" s="24">
        <v>0.330207957687222</v>
      </c>
      <c r="BE116" s="24">
        <v>0.33057553956834534</v>
      </c>
      <c r="BF116" s="24">
        <v>0.334044318047162</v>
      </c>
      <c r="BH116" s="24">
        <v>7.4343140816079428E-2</v>
      </c>
      <c r="BI116" s="24">
        <v>7.5048262548262551E-2</v>
      </c>
      <c r="BJ116" s="24">
        <v>7.6571703329727125E-2</v>
      </c>
      <c r="BK116" s="24">
        <v>7.6618705035971221E-2</v>
      </c>
      <c r="BL116" s="24">
        <v>7.7023343998104038E-2</v>
      </c>
      <c r="BN116" s="26"/>
      <c r="BO116" s="26"/>
      <c r="BP116" s="26"/>
      <c r="BQ116" s="26"/>
      <c r="BR116" s="26"/>
      <c r="BT116" s="26"/>
      <c r="BU116" s="26"/>
      <c r="BV116" s="26"/>
      <c r="BW116" s="26"/>
      <c r="BX116" s="26"/>
      <c r="BZ116" s="26">
        <v>0</v>
      </c>
      <c r="CA116" s="26">
        <v>0.27894028380598246</v>
      </c>
      <c r="CB116" s="26">
        <v>0.31138253170353702</v>
      </c>
      <c r="CC116" s="26">
        <v>0.34100175422411994</v>
      </c>
      <c r="CD116" s="26">
        <v>0.40116644374712673</v>
      </c>
      <c r="CF116" s="27">
        <v>-2.37571456612885E-2</v>
      </c>
      <c r="CG116" s="12">
        <v>-724586</v>
      </c>
      <c r="CI116" s="13"/>
      <c r="CJ116" s="13"/>
      <c r="CK116" s="13">
        <v>0</v>
      </c>
      <c r="CL116" s="13">
        <v>0.34201193404512575</v>
      </c>
      <c r="CM116" s="13">
        <v>0.39758848249110312</v>
      </c>
      <c r="CN116" s="13">
        <v>0.41676348604676083</v>
      </c>
      <c r="CO116" s="13">
        <v>0.47576376096677286</v>
      </c>
      <c r="CQ116" s="27">
        <v>-9.3018070310761716E-2</v>
      </c>
      <c r="CR116" s="12">
        <v>-2970974.1986044198</v>
      </c>
      <c r="CS116" s="27">
        <v>1.2554512836681797</v>
      </c>
    </row>
    <row r="117" spans="1:97" x14ac:dyDescent="0.2">
      <c r="A117" s="7">
        <v>1277</v>
      </c>
      <c r="B117" s="7" t="s">
        <v>114</v>
      </c>
      <c r="C117" s="42">
        <v>0.3051462976353676</v>
      </c>
      <c r="E117" s="24">
        <v>1.0300742708611155</v>
      </c>
      <c r="F117" s="24">
        <v>1.0240208314286137</v>
      </c>
      <c r="G117" s="24">
        <v>1.0238149568020496</v>
      </c>
      <c r="H117" s="24">
        <v>1.0235100641673385</v>
      </c>
      <c r="I117" s="24">
        <v>1.0218018387284986</v>
      </c>
      <c r="J117" s="24"/>
      <c r="K117" s="24"/>
      <c r="L117" s="24"/>
      <c r="M117" s="24"/>
      <c r="N117" s="24"/>
      <c r="P117" s="11">
        <v>1314.518210546142</v>
      </c>
      <c r="Q117" s="11">
        <v>1604.8995857631519</v>
      </c>
      <c r="R117" s="11">
        <v>1593.9862750306206</v>
      </c>
      <c r="S117" s="11">
        <v>1616.2668489774187</v>
      </c>
      <c r="T117" s="11">
        <v>1719.9464560410886</v>
      </c>
      <c r="U117" s="11"/>
      <c r="W117" s="11">
        <v>1276.139252995067</v>
      </c>
      <c r="X117" s="11">
        <v>1567.252868795797</v>
      </c>
      <c r="Y117" s="11">
        <v>1556.9085648148148</v>
      </c>
      <c r="Z117" s="11">
        <v>1579.1411394594431</v>
      </c>
      <c r="AA117" s="11">
        <v>1683.2485427716019</v>
      </c>
      <c r="AB117" s="11"/>
      <c r="AD117" s="25">
        <v>2.2227443609022557</v>
      </c>
      <c r="AE117" s="25">
        <v>2.2574906367041199</v>
      </c>
      <c r="AF117" s="25">
        <v>2.2889200561009817</v>
      </c>
      <c r="AG117" s="25">
        <v>2.2880985805646543</v>
      </c>
      <c r="AH117" s="25">
        <v>2.3082905584072173</v>
      </c>
      <c r="AI117" s="25"/>
      <c r="AJ117" s="11">
        <v>3849.9372948700402</v>
      </c>
      <c r="AK117" s="11">
        <v>4916.7891347859095</v>
      </c>
      <c r="AL117" s="11">
        <v>4984.6263255144268</v>
      </c>
      <c r="AM117" s="11">
        <v>5098.9826918892677</v>
      </c>
      <c r="AN117" s="11">
        <v>5502.160175959124</v>
      </c>
      <c r="AO117" s="11"/>
      <c r="AP117" s="11">
        <v>943.50554016620492</v>
      </c>
      <c r="AQ117" s="11">
        <v>959.98753462603884</v>
      </c>
      <c r="AR117" s="11">
        <v>1004.5632502308403</v>
      </c>
      <c r="AS117" s="11">
        <v>1014.8956120092379</v>
      </c>
      <c r="AT117" s="11">
        <v>1028.2822878228783</v>
      </c>
      <c r="AU117" s="11"/>
      <c r="AV117" s="24">
        <v>0.63768796992481203</v>
      </c>
      <c r="AW117" s="24">
        <v>0.63826466916354552</v>
      </c>
      <c r="AX117" s="24">
        <v>0.63861617578307617</v>
      </c>
      <c r="AY117" s="24">
        <v>0.63858992356886601</v>
      </c>
      <c r="AZ117" s="24">
        <v>0.63929071395240322</v>
      </c>
      <c r="BB117" s="24">
        <v>0.3392857142857143</v>
      </c>
      <c r="BC117" s="24">
        <v>0.33801498127340823</v>
      </c>
      <c r="BD117" s="24">
        <v>0.33754090696587191</v>
      </c>
      <c r="BE117" s="24">
        <v>0.33770082670410234</v>
      </c>
      <c r="BF117" s="24">
        <v>0.33722196298024576</v>
      </c>
      <c r="BH117" s="24">
        <v>2.3026315789473683E-2</v>
      </c>
      <c r="BI117" s="24">
        <v>2.3720349563046191E-2</v>
      </c>
      <c r="BJ117" s="24">
        <v>2.3842917251051893E-2</v>
      </c>
      <c r="BK117" s="24">
        <v>2.3709249727031666E-2</v>
      </c>
      <c r="BL117" s="24">
        <v>2.3487323067351067E-2</v>
      </c>
      <c r="BN117" s="26"/>
      <c r="BO117" s="26"/>
      <c r="BP117" s="26"/>
      <c r="BQ117" s="26"/>
      <c r="BR117" s="26"/>
      <c r="BT117" s="26"/>
      <c r="BU117" s="26"/>
      <c r="BV117" s="26"/>
      <c r="BW117" s="26"/>
      <c r="BX117" s="26"/>
      <c r="BZ117" s="26">
        <v>0</v>
      </c>
      <c r="CA117" s="26">
        <v>0.24465022890770483</v>
      </c>
      <c r="CB117" s="26">
        <v>0.25515753921283868</v>
      </c>
      <c r="CC117" s="26">
        <v>0.27105566749480214</v>
      </c>
      <c r="CD117" s="26">
        <v>0.36835828344937283</v>
      </c>
      <c r="CF117" s="27">
        <v>-2.0995062290508862E-2</v>
      </c>
      <c r="CG117" s="12">
        <v>-558709</v>
      </c>
      <c r="CI117" s="13"/>
      <c r="CJ117" s="13"/>
      <c r="CK117" s="13">
        <v>0</v>
      </c>
      <c r="CL117" s="13">
        <v>0.42070017530649451</v>
      </c>
      <c r="CM117" s="13">
        <v>0.42850822150491186</v>
      </c>
      <c r="CN117" s="13">
        <v>0.43426278852121869</v>
      </c>
      <c r="CO117" s="13">
        <v>0.56952819010150657</v>
      </c>
      <c r="CQ117" s="27">
        <v>-0.14529066613584662</v>
      </c>
      <c r="CR117" s="12">
        <v>-4103613.9573596283</v>
      </c>
      <c r="CS117" s="27">
        <v>0.88378558479363267</v>
      </c>
    </row>
    <row r="118" spans="1:97" x14ac:dyDescent="0.2">
      <c r="A118" s="7">
        <v>1278</v>
      </c>
      <c r="B118" s="7" t="s">
        <v>115</v>
      </c>
      <c r="C118" s="42">
        <v>0.44098260925511212</v>
      </c>
      <c r="E118" s="24">
        <v>0.39074897119664098</v>
      </c>
      <c r="F118" s="24">
        <v>0.45403991365311264</v>
      </c>
      <c r="G118" s="24">
        <v>0.46409403016401496</v>
      </c>
      <c r="H118" s="24">
        <v>0.47735786851729001</v>
      </c>
      <c r="I118" s="24">
        <v>0.51260396439349143</v>
      </c>
      <c r="J118" s="24"/>
      <c r="K118" s="24"/>
      <c r="L118" s="24"/>
      <c r="M118" s="24"/>
      <c r="N118" s="24"/>
      <c r="P118" s="11">
        <v>1314.518210546142</v>
      </c>
      <c r="Q118" s="11">
        <v>1707.382801909901</v>
      </c>
      <c r="R118" s="11">
        <v>1775.8079946272258</v>
      </c>
      <c r="S118" s="11">
        <v>1866.3581066908559</v>
      </c>
      <c r="T118" s="11">
        <v>2150.4486555634098</v>
      </c>
      <c r="U118" s="11"/>
      <c r="W118" s="11">
        <v>3364.0989674791035</v>
      </c>
      <c r="X118" s="11">
        <v>3760.4244705551255</v>
      </c>
      <c r="Y118" s="11">
        <v>3826.3969782150389</v>
      </c>
      <c r="Z118" s="11">
        <v>3909.7671365256988</v>
      </c>
      <c r="AA118" s="11">
        <v>4195.1463604223236</v>
      </c>
      <c r="AB118" s="11"/>
      <c r="AD118" s="25">
        <v>1.3327812133184171</v>
      </c>
      <c r="AE118" s="25">
        <v>1.3211517545657014</v>
      </c>
      <c r="AF118" s="25">
        <v>1.3166112734120565</v>
      </c>
      <c r="AG118" s="25">
        <v>1.3076252844446665</v>
      </c>
      <c r="AH118" s="25">
        <v>1.3023361927359007</v>
      </c>
      <c r="AI118" s="25"/>
      <c r="AJ118" s="11">
        <v>5503.9421833567358</v>
      </c>
      <c r="AK118" s="11">
        <v>6210.9873871265645</v>
      </c>
      <c r="AL118" s="11">
        <v>6275.4581335800258</v>
      </c>
      <c r="AM118" s="11">
        <v>6397.4856125157357</v>
      </c>
      <c r="AN118" s="11">
        <v>6793.8533820367247</v>
      </c>
      <c r="AO118" s="11"/>
      <c r="AP118" s="11">
        <v>1071.8853211009173</v>
      </c>
      <c r="AQ118" s="11">
        <v>1111.3020969855831</v>
      </c>
      <c r="AR118" s="11">
        <v>1215.2844036697247</v>
      </c>
      <c r="AS118" s="11">
        <v>1223.5361757105943</v>
      </c>
      <c r="AT118" s="11">
        <v>1297.5876288659795</v>
      </c>
      <c r="AU118" s="11"/>
      <c r="AV118" s="24">
        <v>0.55514670747424888</v>
      </c>
      <c r="AW118" s="24">
        <v>0.55707534577460305</v>
      </c>
      <c r="AX118" s="24">
        <v>0.55847723143202155</v>
      </c>
      <c r="AY118" s="24">
        <v>0.56009580767001554</v>
      </c>
      <c r="AZ118" s="24">
        <v>0.55959116627121741</v>
      </c>
      <c r="BB118" s="24">
        <v>0.14285482415704884</v>
      </c>
      <c r="BC118" s="24">
        <v>0.14184743386106102</v>
      </c>
      <c r="BD118" s="24">
        <v>0.14119106136520018</v>
      </c>
      <c r="BE118" s="24">
        <v>0.14175097621290922</v>
      </c>
      <c r="BF118" s="24">
        <v>0.14163168461398065</v>
      </c>
      <c r="BH118" s="24">
        <v>0.3019984683687022</v>
      </c>
      <c r="BI118" s="24">
        <v>0.30107722036433593</v>
      </c>
      <c r="BJ118" s="24">
        <v>0.30033170720277835</v>
      </c>
      <c r="BK118" s="24">
        <v>0.29815321611707524</v>
      </c>
      <c r="BL118" s="24">
        <v>0.29877714911480197</v>
      </c>
      <c r="BN118" s="26"/>
      <c r="BO118" s="26"/>
      <c r="BP118" s="26"/>
      <c r="BQ118" s="26"/>
      <c r="BR118" s="26"/>
      <c r="BT118" s="26"/>
      <c r="BU118" s="26"/>
      <c r="BV118" s="26"/>
      <c r="BW118" s="26"/>
      <c r="BX118" s="26"/>
      <c r="BZ118" s="26">
        <v>0</v>
      </c>
      <c r="CA118" s="26">
        <v>0.29667628063647955</v>
      </c>
      <c r="CB118" s="26">
        <v>0.35025506464614486</v>
      </c>
      <c r="CC118" s="26">
        <v>0.42409215148690538</v>
      </c>
      <c r="CD118" s="26">
        <v>0.63982835566523644</v>
      </c>
      <c r="CF118" s="27">
        <v>-1.0135954307262567E-2</v>
      </c>
      <c r="CG118" s="12">
        <v>-397734</v>
      </c>
      <c r="CI118" s="13"/>
      <c r="CJ118" s="13"/>
      <c r="CK118" s="13">
        <v>0</v>
      </c>
      <c r="CL118" s="13">
        <v>0.48769509806976341</v>
      </c>
      <c r="CM118" s="13">
        <v>0.51200972427946145</v>
      </c>
      <c r="CN118" s="13">
        <v>0.53180635194026071</v>
      </c>
      <c r="CO118" s="13">
        <v>0.76989496929829504</v>
      </c>
      <c r="CQ118" s="27">
        <v>-0.12044754436295749</v>
      </c>
      <c r="CR118" s="12">
        <v>-5157014.3475508802</v>
      </c>
      <c r="CS118" s="27">
        <v>0.71646482441028903</v>
      </c>
    </row>
    <row r="119" spans="1:97" x14ac:dyDescent="0.2">
      <c r="A119" s="7">
        <v>1280</v>
      </c>
      <c r="B119" s="7" t="s">
        <v>116</v>
      </c>
      <c r="C119" s="42">
        <v>8.2969980618898376E-2</v>
      </c>
      <c r="E119" s="24">
        <v>1.3184438643454794</v>
      </c>
      <c r="F119" s="24">
        <v>1.3001653178550667</v>
      </c>
      <c r="G119" s="24">
        <v>1.3001098363334769</v>
      </c>
      <c r="H119" s="24">
        <v>1.2933457484399642</v>
      </c>
      <c r="I119" s="24">
        <v>1.2785959952347699</v>
      </c>
      <c r="J119" s="24"/>
      <c r="K119" s="24"/>
      <c r="L119" s="24"/>
      <c r="M119" s="24"/>
      <c r="N119" s="24"/>
      <c r="P119" s="11">
        <v>1314.518210546142</v>
      </c>
      <c r="Q119" s="11">
        <v>1350.0164669111223</v>
      </c>
      <c r="R119" s="11">
        <v>1316.2593589605983</v>
      </c>
      <c r="S119" s="11">
        <v>1314.360651429507</v>
      </c>
      <c r="T119" s="11">
        <v>1351.3996298341599</v>
      </c>
      <c r="U119" s="11"/>
      <c r="W119" s="11">
        <v>997.02250971353544</v>
      </c>
      <c r="X119" s="11">
        <v>1038.3421618554607</v>
      </c>
      <c r="Y119" s="11">
        <v>1012.4216602134677</v>
      </c>
      <c r="Z119" s="11">
        <v>1016.2484803579329</v>
      </c>
      <c r="AA119" s="11">
        <v>1056.9402961300705</v>
      </c>
      <c r="AB119" s="11"/>
      <c r="AD119" s="25">
        <v>1.9124623005854497</v>
      </c>
      <c r="AE119" s="25">
        <v>1.94016036966567</v>
      </c>
      <c r="AF119" s="25">
        <v>1.9826966429050144</v>
      </c>
      <c r="AG119" s="25">
        <v>2.0153461837086049</v>
      </c>
      <c r="AH119" s="25">
        <v>2.0310498477750971</v>
      </c>
      <c r="AI119" s="25"/>
      <c r="AJ119" s="11">
        <v>5421.3214276639201</v>
      </c>
      <c r="AK119" s="11">
        <v>5916.1216874236361</v>
      </c>
      <c r="AL119" s="11">
        <v>5992.4225900047359</v>
      </c>
      <c r="AM119" s="11">
        <v>6152.7770536778326</v>
      </c>
      <c r="AN119" s="11">
        <v>6431.2600900990883</v>
      </c>
      <c r="AO119" s="11"/>
      <c r="AP119" s="11">
        <v>1129.2767244890326</v>
      </c>
      <c r="AQ119" s="11">
        <v>1187.9732400539169</v>
      </c>
      <c r="AR119" s="11">
        <v>1194.2806483211643</v>
      </c>
      <c r="AS119" s="11">
        <v>1218.2509414921112</v>
      </c>
      <c r="AT119" s="11">
        <v>1275.5747492007947</v>
      </c>
      <c r="AU119" s="11"/>
      <c r="AV119" s="24">
        <v>0.17725889433246447</v>
      </c>
      <c r="AW119" s="24">
        <v>0.17652894808371841</v>
      </c>
      <c r="AX119" s="24">
        <v>0.17586330618683021</v>
      </c>
      <c r="AY119" s="24">
        <v>0.17539074367889815</v>
      </c>
      <c r="AZ119" s="24">
        <v>0.17627173321325601</v>
      </c>
      <c r="BB119" s="24">
        <v>0.82093289845381223</v>
      </c>
      <c r="BC119" s="24">
        <v>0.82173824408806739</v>
      </c>
      <c r="BD119" s="24">
        <v>0.82240365022306161</v>
      </c>
      <c r="BE119" s="24">
        <v>0.82288086959457174</v>
      </c>
      <c r="BF119" s="24">
        <v>0.82200775574119755</v>
      </c>
      <c r="BH119" s="24">
        <v>1.8082072137232692E-3</v>
      </c>
      <c r="BI119" s="24">
        <v>1.7328078282141887E-3</v>
      </c>
      <c r="BJ119" s="24">
        <v>1.7330435901081122E-3</v>
      </c>
      <c r="BK119" s="24">
        <v>1.7283867265300611E-3</v>
      </c>
      <c r="BL119" s="24">
        <v>1.7205110455464974E-3</v>
      </c>
      <c r="BN119" s="26"/>
      <c r="BO119" s="26"/>
      <c r="BP119" s="26"/>
      <c r="BQ119" s="26"/>
      <c r="BR119" s="26"/>
      <c r="BT119" s="26"/>
      <c r="BU119" s="26"/>
      <c r="BV119" s="26"/>
      <c r="BW119" s="26"/>
      <c r="BX119" s="26"/>
      <c r="BZ119" s="26">
        <v>0</v>
      </c>
      <c r="CA119" s="26">
        <v>4.6186973307380308E-2</v>
      </c>
      <c r="CB119" s="26">
        <v>4.6335730805054265E-2</v>
      </c>
      <c r="CC119" s="26">
        <v>6.4893271388622331E-2</v>
      </c>
      <c r="CD119" s="26">
        <v>0.10848472261719655</v>
      </c>
      <c r="CF119" s="27">
        <v>-6.1469804164292409E-2</v>
      </c>
      <c r="CG119" s="12">
        <v>-25008591.5</v>
      </c>
      <c r="CI119" s="13"/>
      <c r="CJ119" s="13"/>
      <c r="CK119" s="13">
        <v>0</v>
      </c>
      <c r="CL119" s="13">
        <v>0.19460543893429172</v>
      </c>
      <c r="CM119" s="13">
        <v>0.23996270754197968</v>
      </c>
      <c r="CN119" s="13">
        <v>0.2494078561661115</v>
      </c>
      <c r="CO119" s="13">
        <v>0.29463111524055074</v>
      </c>
      <c r="CQ119" s="27">
        <v>-0.17936779291945879</v>
      </c>
      <c r="CR119" s="12">
        <v>-80319430.572431564</v>
      </c>
      <c r="CS119" s="27">
        <v>0.8126939072680226</v>
      </c>
    </row>
    <row r="120" spans="1:97" x14ac:dyDescent="0.2">
      <c r="A120" s="7">
        <v>1281</v>
      </c>
      <c r="B120" s="7" t="s">
        <v>117</v>
      </c>
      <c r="C120" s="42">
        <v>0.11960993800132513</v>
      </c>
      <c r="E120" s="24">
        <v>1.0399191000253523</v>
      </c>
      <c r="F120" s="24">
        <v>1.0367290891843179</v>
      </c>
      <c r="G120" s="24">
        <v>1.0364390096076843</v>
      </c>
      <c r="H120" s="24">
        <v>1.035494688959911</v>
      </c>
      <c r="I120" s="24">
        <v>1.0334689052547481</v>
      </c>
      <c r="J120" s="24"/>
      <c r="K120" s="24"/>
      <c r="L120" s="24"/>
      <c r="M120" s="24"/>
      <c r="N120" s="24"/>
      <c r="P120" s="11">
        <v>1314.518210546142</v>
      </c>
      <c r="Q120" s="11">
        <v>1396.1427328411362</v>
      </c>
      <c r="R120" s="11">
        <v>1382.9340089692391</v>
      </c>
      <c r="S120" s="11">
        <v>1403.5968552300656</v>
      </c>
      <c r="T120" s="11">
        <v>1466.2382928227742</v>
      </c>
      <c r="U120" s="11"/>
      <c r="W120" s="11">
        <v>1264.0581469405602</v>
      </c>
      <c r="X120" s="11">
        <v>1346.6803887403212</v>
      </c>
      <c r="Y120" s="11">
        <v>1334.3129659821575</v>
      </c>
      <c r="Z120" s="11">
        <v>1355.4843594996028</v>
      </c>
      <c r="AA120" s="11">
        <v>1418.7541447716314</v>
      </c>
      <c r="AB120" s="11"/>
      <c r="AD120" s="25">
        <v>1.8959557365822008</v>
      </c>
      <c r="AE120" s="25">
        <v>1.9255584462187136</v>
      </c>
      <c r="AF120" s="25">
        <v>1.9447799212668555</v>
      </c>
      <c r="AG120" s="25">
        <v>1.9402785593697243</v>
      </c>
      <c r="AH120" s="25">
        <v>1.9456975772765246</v>
      </c>
      <c r="AI120" s="25"/>
      <c r="AJ120" s="11">
        <v>5193.131106966418</v>
      </c>
      <c r="AK120" s="11">
        <v>5774.3603059492261</v>
      </c>
      <c r="AL120" s="11">
        <v>5795.9114994133442</v>
      </c>
      <c r="AM120" s="11">
        <v>5881.2741759618521</v>
      </c>
      <c r="AN120" s="11">
        <v>6204.4682676088269</v>
      </c>
      <c r="AO120" s="11"/>
      <c r="AP120" s="11">
        <v>1075.122109404072</v>
      </c>
      <c r="AQ120" s="11">
        <v>1131.0138451356718</v>
      </c>
      <c r="AR120" s="11">
        <v>1141.3049339160655</v>
      </c>
      <c r="AS120" s="11">
        <v>1158.2694470477975</v>
      </c>
      <c r="AT120" s="11">
        <v>1208.3726135954305</v>
      </c>
      <c r="AU120" s="11"/>
      <c r="AV120" s="24">
        <v>0.31499837796921748</v>
      </c>
      <c r="AW120" s="24">
        <v>0.3154929577464789</v>
      </c>
      <c r="AX120" s="24">
        <v>0.31685637435650793</v>
      </c>
      <c r="AY120" s="24">
        <v>0.31805711873944853</v>
      </c>
      <c r="AZ120" s="24">
        <v>0.31702520189362293</v>
      </c>
      <c r="BB120" s="24">
        <v>0.6780449122301121</v>
      </c>
      <c r="BC120" s="24">
        <v>0.67776083251098951</v>
      </c>
      <c r="BD120" s="24">
        <v>0.67657065498138547</v>
      </c>
      <c r="BE120" s="24">
        <v>0.67550647158131683</v>
      </c>
      <c r="BF120" s="24">
        <v>0.6764480646059593</v>
      </c>
      <c r="BH120" s="24">
        <v>6.956709800670439E-3</v>
      </c>
      <c r="BI120" s="24">
        <v>6.7462097425316225E-3</v>
      </c>
      <c r="BJ120" s="24">
        <v>6.5729706621065571E-3</v>
      </c>
      <c r="BK120" s="24">
        <v>6.4364096792346647E-3</v>
      </c>
      <c r="BL120" s="24">
        <v>6.5267335004177106E-3</v>
      </c>
      <c r="BN120" s="26"/>
      <c r="BO120" s="26"/>
      <c r="BP120" s="26"/>
      <c r="BQ120" s="26"/>
      <c r="BR120" s="26"/>
      <c r="BT120" s="26"/>
      <c r="BU120" s="26"/>
      <c r="BV120" s="26"/>
      <c r="BW120" s="26"/>
      <c r="BX120" s="26"/>
      <c r="BZ120" s="26">
        <v>0</v>
      </c>
      <c r="CA120" s="26">
        <v>8.3518453763710365E-2</v>
      </c>
      <c r="CB120" s="26">
        <v>9.1838421003749726E-2</v>
      </c>
      <c r="CC120" s="26">
        <v>0.11986496718696782</v>
      </c>
      <c r="CD120" s="26">
        <v>0.18532396462274603</v>
      </c>
      <c r="CF120" s="27">
        <v>-4.7501239314071027E-2</v>
      </c>
      <c r="CG120" s="12">
        <v>-7977991.5</v>
      </c>
      <c r="CI120" s="13"/>
      <c r="CJ120" s="13"/>
      <c r="CK120" s="13">
        <v>0</v>
      </c>
      <c r="CL120" s="13">
        <v>0.19767709302285508</v>
      </c>
      <c r="CM120" s="13">
        <v>0.21911908278513592</v>
      </c>
      <c r="CN120" s="13">
        <v>0.23276666623497611</v>
      </c>
      <c r="CO120" s="13">
        <v>0.32753615715183093</v>
      </c>
      <c r="CQ120" s="27">
        <v>-0.1670618164947697</v>
      </c>
      <c r="CR120" s="12">
        <v>-30696508.242143817</v>
      </c>
      <c r="CS120" s="27">
        <v>0.81385585755572598</v>
      </c>
    </row>
    <row r="121" spans="1:97" x14ac:dyDescent="0.2">
      <c r="A121" s="7">
        <v>1282</v>
      </c>
      <c r="B121" s="7" t="s">
        <v>118</v>
      </c>
      <c r="C121" s="42">
        <v>0.19141558375459766</v>
      </c>
      <c r="E121" s="24">
        <v>1.0412730415636053</v>
      </c>
      <c r="F121" s="24">
        <v>1.0376550237027007</v>
      </c>
      <c r="G121" s="24">
        <v>1.0362437129899433</v>
      </c>
      <c r="H121" s="24">
        <v>1.0356191200568068</v>
      </c>
      <c r="I121" s="24">
        <v>1.0330410603955591</v>
      </c>
      <c r="J121" s="24"/>
      <c r="K121" s="24"/>
      <c r="L121" s="24"/>
      <c r="M121" s="24"/>
      <c r="N121" s="24"/>
      <c r="P121" s="11">
        <v>1314.518210546142</v>
      </c>
      <c r="Q121" s="11">
        <v>1419.584664004487</v>
      </c>
      <c r="R121" s="11">
        <v>1459.4367122829892</v>
      </c>
      <c r="S121" s="11">
        <v>1466.8830904020315</v>
      </c>
      <c r="T121" s="11">
        <v>1560.1665938441126</v>
      </c>
      <c r="U121" s="11"/>
      <c r="W121" s="11">
        <v>1262.4145234493192</v>
      </c>
      <c r="X121" s="11">
        <v>1368.069957334118</v>
      </c>
      <c r="Y121" s="11">
        <v>1408.3913793522365</v>
      </c>
      <c r="Z121" s="11">
        <v>1416.4310623403405</v>
      </c>
      <c r="AA121" s="11">
        <v>1510.2658100024732</v>
      </c>
      <c r="AB121" s="11"/>
      <c r="AD121" s="25">
        <v>1.9848872698631486</v>
      </c>
      <c r="AE121" s="25">
        <v>2.0024550721791221</v>
      </c>
      <c r="AF121" s="25">
        <v>2.0094229079191486</v>
      </c>
      <c r="AG121" s="25">
        <v>2.0523929222731527</v>
      </c>
      <c r="AH121" s="25">
        <v>2.0654957562674778</v>
      </c>
      <c r="AI121" s="25"/>
      <c r="AJ121" s="11">
        <v>5165.0078978255051</v>
      </c>
      <c r="AK121" s="11">
        <v>5838.2651713580526</v>
      </c>
      <c r="AL121" s="11">
        <v>5889.7699170177711</v>
      </c>
      <c r="AM121" s="11">
        <v>6003.9089092968716</v>
      </c>
      <c r="AN121" s="11">
        <v>6424.8773982718258</v>
      </c>
      <c r="AO121" s="11"/>
      <c r="AP121" s="11">
        <v>1057.94957722442</v>
      </c>
      <c r="AQ121" s="11">
        <v>1079.7094547428837</v>
      </c>
      <c r="AR121" s="11">
        <v>1202.9446631164622</v>
      </c>
      <c r="AS121" s="11">
        <v>1227.7850797893248</v>
      </c>
      <c r="AT121" s="11">
        <v>1274.5542017137018</v>
      </c>
      <c r="AU121" s="11"/>
      <c r="AV121" s="24">
        <v>0.34286698828394213</v>
      </c>
      <c r="AW121" s="24">
        <v>0.34439752528724343</v>
      </c>
      <c r="AX121" s="24">
        <v>0.34493701786934872</v>
      </c>
      <c r="AY121" s="24">
        <v>0.35018975799694418</v>
      </c>
      <c r="AZ121" s="24">
        <v>0.35313741843693275</v>
      </c>
      <c r="BB121" s="24">
        <v>0.63458698434577143</v>
      </c>
      <c r="BC121" s="24">
        <v>0.63306491210841598</v>
      </c>
      <c r="BD121" s="24">
        <v>0.63260423786739572</v>
      </c>
      <c r="BE121" s="24">
        <v>0.62698999457834292</v>
      </c>
      <c r="BF121" s="24">
        <v>0.62409851346710499</v>
      </c>
      <c r="BH121" s="24">
        <v>2.2546027370286503E-2</v>
      </c>
      <c r="BI121" s="24">
        <v>2.2537562604340568E-2</v>
      </c>
      <c r="BJ121" s="24">
        <v>2.2458744263255542E-2</v>
      </c>
      <c r="BK121" s="24">
        <v>2.2820247424712899E-2</v>
      </c>
      <c r="BL121" s="24">
        <v>2.276406809596232E-2</v>
      </c>
      <c r="BN121" s="26"/>
      <c r="BO121" s="26"/>
      <c r="BP121" s="26"/>
      <c r="BQ121" s="26"/>
      <c r="BR121" s="26"/>
      <c r="BT121" s="26"/>
      <c r="BU121" s="26"/>
      <c r="BV121" s="26"/>
      <c r="BW121" s="26"/>
      <c r="BX121" s="26"/>
      <c r="BZ121" s="26">
        <v>0</v>
      </c>
      <c r="CA121" s="26">
        <v>9.227480933015042E-2</v>
      </c>
      <c r="CB121" s="26">
        <v>0.13326395630593502</v>
      </c>
      <c r="CC121" s="26">
        <v>0.15244113436307138</v>
      </c>
      <c r="CD121" s="26">
        <v>0.23926871060535215</v>
      </c>
      <c r="CF121" s="27">
        <v>-4.3829091798466578E-2</v>
      </c>
      <c r="CG121" s="12">
        <v>-2960634.5</v>
      </c>
      <c r="CI121" s="13"/>
      <c r="CJ121" s="13"/>
      <c r="CK121" s="13">
        <v>0</v>
      </c>
      <c r="CL121" s="13">
        <v>0.27212358512944079</v>
      </c>
      <c r="CM121" s="13">
        <v>0.37219923998912674</v>
      </c>
      <c r="CN121" s="13">
        <v>0.37519060552533956</v>
      </c>
      <c r="CO121" s="13">
        <v>0.52877872942289827</v>
      </c>
      <c r="CQ121" s="27">
        <v>-0.17707872640345521</v>
      </c>
      <c r="CR121" s="12">
        <v>-13029092.141747702</v>
      </c>
      <c r="CS121" s="27">
        <v>0.74055455761648548</v>
      </c>
    </row>
    <row r="122" spans="1:97" x14ac:dyDescent="0.2">
      <c r="A122" s="7">
        <v>1283</v>
      </c>
      <c r="B122" s="7" t="s">
        <v>119</v>
      </c>
      <c r="C122" s="42">
        <v>0.13078800088150189</v>
      </c>
      <c r="E122" s="24">
        <v>1.0618307435783951</v>
      </c>
      <c r="F122" s="24">
        <v>1.0567203517390016</v>
      </c>
      <c r="G122" s="24">
        <v>1.0560943157379779</v>
      </c>
      <c r="H122" s="24">
        <v>1.0548752010829443</v>
      </c>
      <c r="I122" s="24">
        <v>1.0514905393022298</v>
      </c>
      <c r="J122" s="24"/>
      <c r="K122" s="24"/>
      <c r="L122" s="24"/>
      <c r="M122" s="24"/>
      <c r="N122" s="24"/>
      <c r="P122" s="11">
        <v>1314.518210546142</v>
      </c>
      <c r="Q122" s="11">
        <v>1405.5737051240174</v>
      </c>
      <c r="R122" s="11">
        <v>1402.0522065075356</v>
      </c>
      <c r="S122" s="11">
        <v>1421.1280689637583</v>
      </c>
      <c r="T122" s="11">
        <v>1496.017662729804</v>
      </c>
      <c r="U122" s="11"/>
      <c r="W122" s="11">
        <v>1237.9733950028456</v>
      </c>
      <c r="X122" s="11">
        <v>1330.1283568646352</v>
      </c>
      <c r="Y122" s="11">
        <v>1327.5823812457595</v>
      </c>
      <c r="Z122" s="11">
        <v>1347.2001877613727</v>
      </c>
      <c r="AA122" s="11">
        <v>1422.7590328321571</v>
      </c>
      <c r="AB122" s="11"/>
      <c r="AD122" s="25">
        <v>2.0085493479310901</v>
      </c>
      <c r="AE122" s="25">
        <v>2.0239382115901239</v>
      </c>
      <c r="AF122" s="25">
        <v>2.041311130922058</v>
      </c>
      <c r="AG122" s="25">
        <v>2.0528766687857596</v>
      </c>
      <c r="AH122" s="25">
        <v>2.0517393357468912</v>
      </c>
      <c r="AI122" s="25"/>
      <c r="AJ122" s="11">
        <v>5232.1931128526467</v>
      </c>
      <c r="AK122" s="11">
        <v>5842.7082975934882</v>
      </c>
      <c r="AL122" s="11">
        <v>5857.1291649221912</v>
      </c>
      <c r="AM122" s="11">
        <v>6000.3974684062159</v>
      </c>
      <c r="AN122" s="11">
        <v>6286.7634280278171</v>
      </c>
      <c r="AO122" s="11"/>
      <c r="AP122" s="11">
        <v>1116.2495762917049</v>
      </c>
      <c r="AQ122" s="11">
        <v>1175.3575191858927</v>
      </c>
      <c r="AR122" s="11">
        <v>1207.1719211467812</v>
      </c>
      <c r="AS122" s="11">
        <v>1233.6809015705551</v>
      </c>
      <c r="AT122" s="11">
        <v>1294.2813357840212</v>
      </c>
      <c r="AU122" s="11"/>
      <c r="AV122" s="24">
        <v>0.33121880534535503</v>
      </c>
      <c r="AW122" s="24">
        <v>0.33134514519636687</v>
      </c>
      <c r="AX122" s="24">
        <v>0.33309984717269486</v>
      </c>
      <c r="AY122" s="24">
        <v>0.33320089001907183</v>
      </c>
      <c r="AZ122" s="24">
        <v>0.33647095860223514</v>
      </c>
      <c r="BB122" s="24">
        <v>0.66498148446304939</v>
      </c>
      <c r="BC122" s="24">
        <v>0.66468913905590377</v>
      </c>
      <c r="BD122" s="24">
        <v>0.66299987264391236</v>
      </c>
      <c r="BE122" s="24">
        <v>0.66282581055308332</v>
      </c>
      <c r="BF122" s="24">
        <v>0.65942074610420276</v>
      </c>
      <c r="BH122" s="24">
        <v>3.7997101915955562E-3</v>
      </c>
      <c r="BI122" s="24">
        <v>3.965715747729308E-3</v>
      </c>
      <c r="BJ122" s="24">
        <v>3.9002801833927661E-3</v>
      </c>
      <c r="BK122" s="24">
        <v>3.9732994278448824E-3</v>
      </c>
      <c r="BL122" s="24">
        <v>4.108295293562097E-3</v>
      </c>
      <c r="BN122" s="26"/>
      <c r="BO122" s="26"/>
      <c r="BP122" s="26"/>
      <c r="BQ122" s="26"/>
      <c r="BR122" s="26"/>
      <c r="BT122" s="26"/>
      <c r="BU122" s="26"/>
      <c r="BV122" s="26"/>
      <c r="BW122" s="26"/>
      <c r="BX122" s="26"/>
      <c r="BZ122" s="26">
        <v>0</v>
      </c>
      <c r="CA122" s="26">
        <v>8.4851591036680496E-2</v>
      </c>
      <c r="CB122" s="26">
        <v>9.630911336973158E-2</v>
      </c>
      <c r="CC122" s="26">
        <v>0.11937124855001846</v>
      </c>
      <c r="CD122" s="26">
        <v>0.18912392909308307</v>
      </c>
      <c r="CF122" s="27">
        <v>-4.2723849640654725E-2</v>
      </c>
      <c r="CG122" s="12">
        <v>-8528587</v>
      </c>
      <c r="CI122" s="13"/>
      <c r="CJ122" s="13"/>
      <c r="CK122" s="13">
        <v>0</v>
      </c>
      <c r="CL122" s="13">
        <v>0.25330354260301458</v>
      </c>
      <c r="CM122" s="13">
        <v>0.38225794375031508</v>
      </c>
      <c r="CN122" s="13">
        <v>0.40037745312264428</v>
      </c>
      <c r="CO122" s="13">
        <v>0.48186424922395332</v>
      </c>
      <c r="CQ122" s="27">
        <v>-0.17125765863654677</v>
      </c>
      <c r="CR122" s="12">
        <v>-37183271.163841791</v>
      </c>
      <c r="CS122" s="27">
        <v>0.80328016675156788</v>
      </c>
    </row>
    <row r="123" spans="1:97" x14ac:dyDescent="0.2">
      <c r="A123" s="7">
        <v>1284</v>
      </c>
      <c r="B123" s="7" t="s">
        <v>120</v>
      </c>
      <c r="C123" s="42">
        <v>0.24568323504183809</v>
      </c>
      <c r="E123" s="24">
        <v>0.60869056144469413</v>
      </c>
      <c r="F123" s="24">
        <v>0.64807037297454217</v>
      </c>
      <c r="G123" s="24">
        <v>0.6514271795073312</v>
      </c>
      <c r="H123" s="24">
        <v>0.65874272989507932</v>
      </c>
      <c r="I123" s="24">
        <v>0.68138661913761667</v>
      </c>
      <c r="J123" s="24"/>
      <c r="K123" s="24"/>
      <c r="L123" s="24"/>
      <c r="M123" s="24"/>
      <c r="N123" s="24"/>
      <c r="P123" s="11">
        <v>1314.518210546142</v>
      </c>
      <c r="Q123" s="11">
        <v>1546.4792327805872</v>
      </c>
      <c r="R123" s="11">
        <v>1556.8129038842449</v>
      </c>
      <c r="S123" s="11">
        <v>1596.9398762759777</v>
      </c>
      <c r="T123" s="11">
        <v>1765.5005218549663</v>
      </c>
      <c r="U123" s="11"/>
      <c r="W123" s="11">
        <v>2159.5836929460579</v>
      </c>
      <c r="X123" s="11">
        <v>2386.2828749329924</v>
      </c>
      <c r="Y123" s="11">
        <v>2389.8494764397906</v>
      </c>
      <c r="Z123" s="11">
        <v>2424.2239098871401</v>
      </c>
      <c r="AA123" s="11">
        <v>2591.0407869315613</v>
      </c>
      <c r="AB123" s="11"/>
      <c r="AD123" s="25">
        <v>1.9594960438330093</v>
      </c>
      <c r="AE123" s="25">
        <v>1.9644593736993201</v>
      </c>
      <c r="AF123" s="25">
        <v>1.9736424404988975</v>
      </c>
      <c r="AG123" s="25">
        <v>1.9596282157557283</v>
      </c>
      <c r="AH123" s="25">
        <v>1.9548335974643423</v>
      </c>
      <c r="AI123" s="25"/>
      <c r="AJ123" s="11">
        <v>5476.5274252594263</v>
      </c>
      <c r="AK123" s="11">
        <v>6138.6406244940326</v>
      </c>
      <c r="AL123" s="11">
        <v>6176.7314220868711</v>
      </c>
      <c r="AM123" s="11">
        <v>6283.7639787687458</v>
      </c>
      <c r="AN123" s="11">
        <v>6701.7818445789007</v>
      </c>
      <c r="AO123" s="11"/>
      <c r="AP123" s="11">
        <v>1017.3304964539008</v>
      </c>
      <c r="AQ123" s="11">
        <v>1053.5270175438598</v>
      </c>
      <c r="AR123" s="11">
        <v>1094.5740350877193</v>
      </c>
      <c r="AS123" s="11">
        <v>1085.3285420944558</v>
      </c>
      <c r="AT123" s="11">
        <v>1092.0148448043185</v>
      </c>
      <c r="AU123" s="11"/>
      <c r="AV123" s="24">
        <v>0.66493430719353397</v>
      </c>
      <c r="AW123" s="24">
        <v>0.66439506885339639</v>
      </c>
      <c r="AX123" s="24">
        <v>0.66546243973218944</v>
      </c>
      <c r="AY123" s="24">
        <v>0.66416153049502735</v>
      </c>
      <c r="AZ123" s="24">
        <v>0.66212361331220282</v>
      </c>
      <c r="BB123" s="24">
        <v>0.22928542919539777</v>
      </c>
      <c r="BC123" s="24">
        <v>0.23086508659614294</v>
      </c>
      <c r="BD123" s="24">
        <v>0.23007530085986003</v>
      </c>
      <c r="BE123" s="24">
        <v>0.23259540362491829</v>
      </c>
      <c r="BF123" s="24">
        <v>0.23486529318541996</v>
      </c>
      <c r="BH123" s="24">
        <v>0.10578026361106826</v>
      </c>
      <c r="BI123" s="24">
        <v>0.10473984455046063</v>
      </c>
      <c r="BJ123" s="24">
        <v>0.10446225940795048</v>
      </c>
      <c r="BK123" s="24">
        <v>0.10324306588005441</v>
      </c>
      <c r="BL123" s="24">
        <v>0.10301109350237718</v>
      </c>
      <c r="BN123" s="26"/>
      <c r="BO123" s="26"/>
      <c r="BP123" s="26"/>
      <c r="BQ123" s="26"/>
      <c r="BR123" s="26"/>
      <c r="BT123" s="26"/>
      <c r="BU123" s="26"/>
      <c r="BV123" s="26"/>
      <c r="BW123" s="26"/>
      <c r="BX123" s="26"/>
      <c r="BZ123" s="26">
        <v>0</v>
      </c>
      <c r="CA123" s="26">
        <v>0.18383205266701053</v>
      </c>
      <c r="CB123" s="26">
        <v>0.20142346538356604</v>
      </c>
      <c r="CC123" s="26">
        <v>0.24095971517835424</v>
      </c>
      <c r="CD123" s="26">
        <v>0.37484377067007957</v>
      </c>
      <c r="CF123" s="27">
        <v>-1.2229786045642687E-2</v>
      </c>
      <c r="CG123" s="12">
        <v>-610885.5</v>
      </c>
      <c r="CI123" s="13"/>
      <c r="CJ123" s="13"/>
      <c r="CK123" s="13">
        <v>0</v>
      </c>
      <c r="CL123" s="13">
        <v>0.39948024677727489</v>
      </c>
      <c r="CM123" s="13">
        <v>0.41007510768031663</v>
      </c>
      <c r="CN123" s="13">
        <v>0.41651378707646791</v>
      </c>
      <c r="CO123" s="13">
        <v>0.59761634944722841</v>
      </c>
      <c r="CQ123" s="27">
        <v>-0.10951138847677991</v>
      </c>
      <c r="CR123" s="12">
        <v>-5900553.1810309123</v>
      </c>
      <c r="CS123" s="27">
        <v>1.0646656595469612</v>
      </c>
    </row>
    <row r="124" spans="1:97" x14ac:dyDescent="0.2">
      <c r="A124" s="7">
        <v>1285</v>
      </c>
      <c r="B124" s="7" t="s">
        <v>121</v>
      </c>
      <c r="C124" s="42">
        <v>0.22926770168449906</v>
      </c>
      <c r="E124" s="24">
        <v>0.92875300214228296</v>
      </c>
      <c r="F124" s="24">
        <v>0.93780968327970471</v>
      </c>
      <c r="G124" s="24">
        <v>0.93909916127565374</v>
      </c>
      <c r="H124" s="24">
        <v>0.94027287581668972</v>
      </c>
      <c r="I124" s="24">
        <v>0.94439626382837716</v>
      </c>
      <c r="J124" s="24"/>
      <c r="K124" s="24"/>
      <c r="L124" s="24"/>
      <c r="M124" s="24"/>
      <c r="N124" s="24"/>
      <c r="P124" s="11">
        <v>1314.518210546142</v>
      </c>
      <c r="Q124" s="11">
        <v>1501.1921000924604</v>
      </c>
      <c r="R124" s="11">
        <v>1526.9220178072428</v>
      </c>
      <c r="S124" s="11">
        <v>1541.8332659887485</v>
      </c>
      <c r="T124" s="11">
        <v>1652.6464163399405</v>
      </c>
      <c r="U124" s="11"/>
      <c r="W124" s="11">
        <v>1415.3582357354908</v>
      </c>
      <c r="X124" s="11">
        <v>1600.7428019323672</v>
      </c>
      <c r="Y124" s="11">
        <v>1625.9433303434137</v>
      </c>
      <c r="Z124" s="11">
        <v>1639.7721402412715</v>
      </c>
      <c r="AA124" s="11">
        <v>1749.9501847248648</v>
      </c>
      <c r="AB124" s="11"/>
      <c r="AD124" s="25">
        <v>2.2390796201607013</v>
      </c>
      <c r="AE124" s="25">
        <v>2.2641096689514364</v>
      </c>
      <c r="AF124" s="25">
        <v>2.2727338915180195</v>
      </c>
      <c r="AG124" s="25">
        <v>2.298354209146519</v>
      </c>
      <c r="AH124" s="25">
        <v>2.2891835411111914</v>
      </c>
      <c r="AI124" s="25"/>
      <c r="AJ124" s="11">
        <v>4673.6592528233732</v>
      </c>
      <c r="AK124" s="11">
        <v>5456.8859351393685</v>
      </c>
      <c r="AL124" s="11">
        <v>5520.390866216514</v>
      </c>
      <c r="AM124" s="11">
        <v>5681.4069206415952</v>
      </c>
      <c r="AN124" s="11">
        <v>6056.9620501361278</v>
      </c>
      <c r="AO124" s="11"/>
      <c r="AP124" s="11">
        <v>1068.8818897637793</v>
      </c>
      <c r="AQ124" s="11">
        <v>1095.7880504293805</v>
      </c>
      <c r="AR124" s="11">
        <v>1179.4124840299326</v>
      </c>
      <c r="AS124" s="11">
        <v>1195.1384391486265</v>
      </c>
      <c r="AT124" s="11">
        <v>1233.7009009009009</v>
      </c>
      <c r="AU124" s="11"/>
      <c r="AV124" s="24">
        <v>0.58780131482834186</v>
      </c>
      <c r="AW124" s="24">
        <v>0.58801225025521364</v>
      </c>
      <c r="AX124" s="24">
        <v>0.58820531488896977</v>
      </c>
      <c r="AY124" s="24">
        <v>0.58695018933877074</v>
      </c>
      <c r="AZ124" s="24">
        <v>0.58658211428983209</v>
      </c>
      <c r="BB124" s="24">
        <v>0.39890430971512053</v>
      </c>
      <c r="BC124" s="24">
        <v>0.39908123085897623</v>
      </c>
      <c r="BD124" s="24">
        <v>0.39890789952675648</v>
      </c>
      <c r="BE124" s="24">
        <v>0.40030585493737258</v>
      </c>
      <c r="BF124" s="24">
        <v>0.39994235065215827</v>
      </c>
      <c r="BH124" s="24">
        <v>1.3294375456537619E-2</v>
      </c>
      <c r="BI124" s="24">
        <v>1.290651888581012E-2</v>
      </c>
      <c r="BJ124" s="24">
        <v>1.2886785584273754E-2</v>
      </c>
      <c r="BK124" s="24">
        <v>1.2743955723856686E-2</v>
      </c>
      <c r="BL124" s="24">
        <v>1.3475535058009656E-2</v>
      </c>
      <c r="BN124" s="26"/>
      <c r="BO124" s="26"/>
      <c r="BP124" s="26"/>
      <c r="BQ124" s="26"/>
      <c r="BR124" s="26"/>
      <c r="BT124" s="26"/>
      <c r="BU124" s="26"/>
      <c r="BV124" s="26"/>
      <c r="BW124" s="26"/>
      <c r="BX124" s="26"/>
      <c r="BZ124" s="26">
        <v>0</v>
      </c>
      <c r="CA124" s="26">
        <v>0.15680000725185828</v>
      </c>
      <c r="CB124" s="26">
        <v>0.18291766532052267</v>
      </c>
      <c r="CC124" s="26">
        <v>0.20767082495252187</v>
      </c>
      <c r="CD124" s="26">
        <v>0.30291641935249203</v>
      </c>
      <c r="CF124" s="27">
        <v>-2.2031202443042391E-2</v>
      </c>
      <c r="CG124" s="12">
        <v>-1218288.5</v>
      </c>
      <c r="CI124" s="13"/>
      <c r="CJ124" s="13"/>
      <c r="CK124" s="13">
        <v>0</v>
      </c>
      <c r="CL124" s="13">
        <v>0.32322124752649573</v>
      </c>
      <c r="CM124" s="13">
        <v>0.38163270492232271</v>
      </c>
      <c r="CN124" s="13">
        <v>0.39285222685721188</v>
      </c>
      <c r="CO124" s="13">
        <v>0.52415586230722844</v>
      </c>
      <c r="CQ124" s="27">
        <v>-0.12551437260933954</v>
      </c>
      <c r="CR124" s="12">
        <v>-7417363.2400513263</v>
      </c>
      <c r="CS124" s="27">
        <v>1.0241218405512369</v>
      </c>
    </row>
    <row r="125" spans="1:97" x14ac:dyDescent="0.2">
      <c r="A125" s="7">
        <v>1286</v>
      </c>
      <c r="B125" s="7" t="s">
        <v>122</v>
      </c>
      <c r="C125" s="42">
        <v>0.30322240843674209</v>
      </c>
      <c r="E125" s="24">
        <v>0.74034624655799242</v>
      </c>
      <c r="F125" s="24">
        <v>0.77528782196311119</v>
      </c>
      <c r="G125" s="24">
        <v>0.78331538544131429</v>
      </c>
      <c r="H125" s="24">
        <v>0.78782355561298456</v>
      </c>
      <c r="I125" s="24">
        <v>0.80320409203745013</v>
      </c>
      <c r="J125" s="24"/>
      <c r="K125" s="24"/>
      <c r="L125" s="24"/>
      <c r="M125" s="24"/>
      <c r="N125" s="24"/>
      <c r="P125" s="11">
        <v>1314.518210546142</v>
      </c>
      <c r="Q125" s="11">
        <v>1574.7509523966269</v>
      </c>
      <c r="R125" s="11">
        <v>1638.4272346147379</v>
      </c>
      <c r="S125" s="11">
        <v>1668.9641352891783</v>
      </c>
      <c r="T125" s="11">
        <v>1828.1402692350023</v>
      </c>
      <c r="U125" s="11"/>
      <c r="W125" s="11">
        <v>1775.545181268335</v>
      </c>
      <c r="X125" s="11">
        <v>2031.1823658073076</v>
      </c>
      <c r="Y125" s="11">
        <v>2091.657160150965</v>
      </c>
      <c r="Z125" s="11">
        <v>2118.449141813996</v>
      </c>
      <c r="AA125" s="11">
        <v>2276.0594565668166</v>
      </c>
      <c r="AB125" s="11"/>
      <c r="AD125" s="25">
        <v>1.761130246204873</v>
      </c>
      <c r="AE125" s="25">
        <v>1.7682602079634795</v>
      </c>
      <c r="AF125" s="25">
        <v>1.7679717990683621</v>
      </c>
      <c r="AG125" s="25">
        <v>1.7830384688031229</v>
      </c>
      <c r="AH125" s="25">
        <v>1.7758545272761357</v>
      </c>
      <c r="AI125" s="25"/>
      <c r="AJ125" s="11">
        <v>4597.1699840001802</v>
      </c>
      <c r="AK125" s="11">
        <v>5434.345637859632</v>
      </c>
      <c r="AL125" s="11">
        <v>5611.1152416684126</v>
      </c>
      <c r="AM125" s="11">
        <v>5752.3628530337683</v>
      </c>
      <c r="AN125" s="11">
        <v>6180.0970485910029</v>
      </c>
      <c r="AO125" s="11"/>
      <c r="AP125" s="11">
        <v>1109.0197915092913</v>
      </c>
      <c r="AQ125" s="11">
        <v>1165.6843838898037</v>
      </c>
      <c r="AR125" s="11">
        <v>1176.6948523957869</v>
      </c>
      <c r="AS125" s="11">
        <v>1208.5492220227409</v>
      </c>
      <c r="AT125" s="11">
        <v>1271.8118549100561</v>
      </c>
      <c r="AU125" s="11"/>
      <c r="AV125" s="24">
        <v>0.47136114300293402</v>
      </c>
      <c r="AW125" s="24">
        <v>0.4709611970580776</v>
      </c>
      <c r="AX125" s="24">
        <v>0.47028830416719125</v>
      </c>
      <c r="AY125" s="24">
        <v>0.47333627148523577</v>
      </c>
      <c r="AZ125" s="24">
        <v>0.47122414547272384</v>
      </c>
      <c r="BB125" s="24">
        <v>0.42218395203469833</v>
      </c>
      <c r="BC125" s="24">
        <v>0.42347197565305605</v>
      </c>
      <c r="BD125" s="24">
        <v>0.42433589323933024</v>
      </c>
      <c r="BE125" s="24">
        <v>0.42082729962853366</v>
      </c>
      <c r="BF125" s="24">
        <v>0.42379553833656192</v>
      </c>
      <c r="BH125" s="24">
        <v>0.10645490496236765</v>
      </c>
      <c r="BI125" s="24">
        <v>0.10556682728886635</v>
      </c>
      <c r="BJ125" s="24">
        <v>0.10537580259347853</v>
      </c>
      <c r="BK125" s="24">
        <v>0.10583642888623056</v>
      </c>
      <c r="BL125" s="24">
        <v>0.10498031619071424</v>
      </c>
      <c r="BN125" s="26"/>
      <c r="BO125" s="26"/>
      <c r="BP125" s="26"/>
      <c r="BQ125" s="26"/>
      <c r="BR125" s="26"/>
      <c r="BT125" s="26"/>
      <c r="BU125" s="26"/>
      <c r="BV125" s="26"/>
      <c r="BW125" s="26"/>
      <c r="BX125" s="26"/>
      <c r="BZ125" s="26">
        <v>0</v>
      </c>
      <c r="CA125" s="26">
        <v>0.21002983633463068</v>
      </c>
      <c r="CB125" s="26">
        <v>0.26785126118444991</v>
      </c>
      <c r="CC125" s="26">
        <v>0.30224143663789627</v>
      </c>
      <c r="CD125" s="26">
        <v>0.43142818499219771</v>
      </c>
      <c r="CF125" s="27">
        <v>-2.5489570277179126E-2</v>
      </c>
      <c r="CG125" s="12">
        <v>-1374377.5</v>
      </c>
      <c r="CI125" s="13"/>
      <c r="CJ125" s="13"/>
      <c r="CK125" s="13">
        <v>0</v>
      </c>
      <c r="CL125" s="13">
        <v>0.32611769523277356</v>
      </c>
      <c r="CM125" s="13">
        <v>0.40698886090311359</v>
      </c>
      <c r="CN125" s="13">
        <v>0.42288484054861608</v>
      </c>
      <c r="CO125" s="13">
        <v>0.5571962660672356</v>
      </c>
      <c r="CQ125" s="27">
        <v>-0.12671324003109247</v>
      </c>
      <c r="CR125" s="12">
        <v>-7381853.0202477667</v>
      </c>
      <c r="CS125" s="27">
        <v>0.90691690842878381</v>
      </c>
    </row>
    <row r="126" spans="1:97" x14ac:dyDescent="0.2">
      <c r="A126" s="7">
        <v>1287</v>
      </c>
      <c r="B126" s="7" t="s">
        <v>123</v>
      </c>
      <c r="C126" s="42">
        <v>0.23709528442934413</v>
      </c>
      <c r="E126" s="24">
        <v>0.78219539477631628</v>
      </c>
      <c r="F126" s="24">
        <v>0.8069353938443905</v>
      </c>
      <c r="G126" s="24">
        <v>0.8105766918633116</v>
      </c>
      <c r="H126" s="24">
        <v>0.81437292577346265</v>
      </c>
      <c r="I126" s="24">
        <v>0.82561131384802178</v>
      </c>
      <c r="J126" s="24"/>
      <c r="K126" s="24"/>
      <c r="L126" s="24"/>
      <c r="M126" s="24"/>
      <c r="N126" s="24"/>
      <c r="P126" s="11">
        <v>1314.518210546142</v>
      </c>
      <c r="Q126" s="11">
        <v>1508.0741910096385</v>
      </c>
      <c r="R126" s="11">
        <v>1531.6678065297087</v>
      </c>
      <c r="S126" s="11">
        <v>1557.0930395915022</v>
      </c>
      <c r="T126" s="11">
        <v>1667.1476453512021</v>
      </c>
      <c r="U126" s="11"/>
      <c r="W126" s="11">
        <v>1680.5496674166095</v>
      </c>
      <c r="X126" s="11">
        <v>1868.8908709591881</v>
      </c>
      <c r="Y126" s="11">
        <v>1889.6025778989406</v>
      </c>
      <c r="Z126" s="11">
        <v>1912.0147420331175</v>
      </c>
      <c r="AA126" s="11">
        <v>2019.2887589935449</v>
      </c>
      <c r="AB126" s="11"/>
      <c r="AD126" s="25">
        <v>2.0266640233929722</v>
      </c>
      <c r="AE126" s="25">
        <v>2.0508725960350027</v>
      </c>
      <c r="AF126" s="25">
        <v>2.0573157532224737</v>
      </c>
      <c r="AG126" s="25">
        <v>2.0798974156638392</v>
      </c>
      <c r="AH126" s="25">
        <v>2.0779760449767783</v>
      </c>
      <c r="AI126" s="25"/>
      <c r="AJ126" s="11">
        <v>5127.8120820326385</v>
      </c>
      <c r="AK126" s="11">
        <v>5889.6918217775883</v>
      </c>
      <c r="AL126" s="11">
        <v>5947.7301398094196</v>
      </c>
      <c r="AM126" s="11">
        <v>6107.3321697984393</v>
      </c>
      <c r="AN126" s="11">
        <v>6410.1840593657353</v>
      </c>
      <c r="AO126" s="11"/>
      <c r="AP126" s="11">
        <v>1121.4090964368233</v>
      </c>
      <c r="AQ126" s="11">
        <v>1164.8574729417485</v>
      </c>
      <c r="AR126" s="11">
        <v>1226.2677012609117</v>
      </c>
      <c r="AS126" s="11">
        <v>1258.2134940932895</v>
      </c>
      <c r="AT126" s="11">
        <v>1316.0157594859984</v>
      </c>
      <c r="AU126" s="11"/>
      <c r="AV126" s="24">
        <v>0.51930415819993059</v>
      </c>
      <c r="AW126" s="24">
        <v>0.52108567755969748</v>
      </c>
      <c r="AX126" s="24">
        <v>0.52213913214601992</v>
      </c>
      <c r="AY126" s="24">
        <v>0.5225389623199842</v>
      </c>
      <c r="AZ126" s="24">
        <v>0.52495722317281834</v>
      </c>
      <c r="BB126" s="24">
        <v>0.40754324230559547</v>
      </c>
      <c r="BC126" s="24">
        <v>0.4065358184604736</v>
      </c>
      <c r="BD126" s="24">
        <v>0.40578569320082652</v>
      </c>
      <c r="BE126" s="24">
        <v>0.40496153087393966</v>
      </c>
      <c r="BF126" s="24">
        <v>0.40327548276704961</v>
      </c>
      <c r="BH126" s="24">
        <v>7.3152599494473905E-2</v>
      </c>
      <c r="BI126" s="24">
        <v>7.2378503979828937E-2</v>
      </c>
      <c r="BJ126" s="24">
        <v>7.2075174653153593E-2</v>
      </c>
      <c r="BK126" s="24">
        <v>7.2499506806076155E-2</v>
      </c>
      <c r="BL126" s="24">
        <v>7.1767294060131992E-2</v>
      </c>
      <c r="BN126" s="26"/>
      <c r="BO126" s="26"/>
      <c r="BP126" s="26"/>
      <c r="BQ126" s="26"/>
      <c r="BR126" s="26"/>
      <c r="BT126" s="26"/>
      <c r="BU126" s="26"/>
      <c r="BV126" s="26"/>
      <c r="BW126" s="26"/>
      <c r="BX126" s="26"/>
      <c r="BZ126" s="26">
        <v>0</v>
      </c>
      <c r="CA126" s="26">
        <v>0.16382559759330451</v>
      </c>
      <c r="CB126" s="26">
        <v>0.19155062268935086</v>
      </c>
      <c r="CC126" s="26">
        <v>0.22161344006745765</v>
      </c>
      <c r="CD126" s="26">
        <v>0.31828443631164349</v>
      </c>
      <c r="CF126" s="27">
        <v>-2.3315626571535537E-2</v>
      </c>
      <c r="CG126" s="12">
        <v>-1785012.5</v>
      </c>
      <c r="CI126" s="13"/>
      <c r="CJ126" s="13"/>
      <c r="CK126" s="13">
        <v>0</v>
      </c>
      <c r="CL126" s="13">
        <v>0.47736290632499445</v>
      </c>
      <c r="CM126" s="13">
        <v>0.55287876506036193</v>
      </c>
      <c r="CN126" s="13">
        <v>0.56382510732976598</v>
      </c>
      <c r="CO126" s="13">
        <v>0.62073459511873974</v>
      </c>
      <c r="CQ126" s="27">
        <v>-0.11179666934108286</v>
      </c>
      <c r="CR126" s="12">
        <v>-9285906.6588811129</v>
      </c>
      <c r="CS126" s="27">
        <v>1.0700610207021468</v>
      </c>
    </row>
    <row r="127" spans="1:97" x14ac:dyDescent="0.2">
      <c r="A127" s="7">
        <v>1290</v>
      </c>
      <c r="B127" s="7" t="s">
        <v>124</v>
      </c>
      <c r="C127" s="42">
        <v>0.24967610133329288</v>
      </c>
      <c r="E127" s="24">
        <v>0.81557853056866259</v>
      </c>
      <c r="F127" s="24">
        <v>0.83589906372951761</v>
      </c>
      <c r="G127" s="24">
        <v>0.8389838560934445</v>
      </c>
      <c r="H127" s="24">
        <v>0.84146007934387401</v>
      </c>
      <c r="I127" s="24">
        <v>0.85482204515921545</v>
      </c>
      <c r="J127" s="24"/>
      <c r="K127" s="24"/>
      <c r="L127" s="24"/>
      <c r="M127" s="24"/>
      <c r="N127" s="24"/>
      <c r="P127" s="11">
        <v>1314.518210546142</v>
      </c>
      <c r="Q127" s="11">
        <v>1498.943500887352</v>
      </c>
      <c r="R127" s="11">
        <v>1518.5245407674495</v>
      </c>
      <c r="S127" s="11">
        <v>1531.569748620338</v>
      </c>
      <c r="T127" s="11">
        <v>1689.9036352870385</v>
      </c>
      <c r="U127" s="11"/>
      <c r="W127" s="11">
        <v>1611.7616652189133</v>
      </c>
      <c r="X127" s="11">
        <v>1793.2111255150107</v>
      </c>
      <c r="Y127" s="11">
        <v>1809.9568063659128</v>
      </c>
      <c r="Z127" s="11">
        <v>1820.1335823495929</v>
      </c>
      <c r="AA127" s="11">
        <v>1976.9069420434571</v>
      </c>
      <c r="AB127" s="11"/>
      <c r="AD127" s="25">
        <v>1.8605060665267628</v>
      </c>
      <c r="AE127" s="25">
        <v>1.8741670876332059</v>
      </c>
      <c r="AF127" s="25">
        <v>1.8882674859584274</v>
      </c>
      <c r="AG127" s="25">
        <v>1.9050256557809429</v>
      </c>
      <c r="AH127" s="25">
        <v>1.9082461420859014</v>
      </c>
      <c r="AI127" s="25"/>
      <c r="AJ127" s="11">
        <v>4325.4576509034114</v>
      </c>
      <c r="AK127" s="11">
        <v>4936.5679002250208</v>
      </c>
      <c r="AL127" s="11">
        <v>5000.7073463449369</v>
      </c>
      <c r="AM127" s="11">
        <v>5077.9868227413517</v>
      </c>
      <c r="AN127" s="11">
        <v>5528.2961124973026</v>
      </c>
      <c r="AO127" s="11"/>
      <c r="AP127" s="11">
        <v>1073.2325164005447</v>
      </c>
      <c r="AQ127" s="11">
        <v>1118.082572767637</v>
      </c>
      <c r="AR127" s="11">
        <v>1168.5631737818026</v>
      </c>
      <c r="AS127" s="11">
        <v>1201.687112763321</v>
      </c>
      <c r="AT127" s="11">
        <v>1245.4022659362549</v>
      </c>
      <c r="AU127" s="11"/>
      <c r="AV127" s="24">
        <v>0.50377499577875873</v>
      </c>
      <c r="AW127" s="24">
        <v>0.5038368093141854</v>
      </c>
      <c r="AX127" s="24">
        <v>0.50400844894628194</v>
      </c>
      <c r="AY127" s="24">
        <v>0.50642593391838109</v>
      </c>
      <c r="AZ127" s="24">
        <v>0.50843246858726288</v>
      </c>
      <c r="BB127" s="24">
        <v>0.38975323829510095</v>
      </c>
      <c r="BC127" s="24">
        <v>0.3900796228139809</v>
      </c>
      <c r="BD127" s="24">
        <v>0.38963563919158944</v>
      </c>
      <c r="BE127" s="24">
        <v>0.38699467702488849</v>
      </c>
      <c r="BF127" s="24">
        <v>0.38373704075295018</v>
      </c>
      <c r="BH127" s="24">
        <v>0.10647176592614034</v>
      </c>
      <c r="BI127" s="24">
        <v>0.10608356787183373</v>
      </c>
      <c r="BJ127" s="24">
        <v>0.10635591186212856</v>
      </c>
      <c r="BK127" s="24">
        <v>0.10657938905673045</v>
      </c>
      <c r="BL127" s="24">
        <v>0.10783049065978692</v>
      </c>
      <c r="BN127" s="26"/>
      <c r="BO127" s="26"/>
      <c r="BP127" s="26"/>
      <c r="BQ127" s="26"/>
      <c r="BR127" s="26"/>
      <c r="BT127" s="26"/>
      <c r="BU127" s="26"/>
      <c r="BV127" s="26"/>
      <c r="BW127" s="26"/>
      <c r="BX127" s="26"/>
      <c r="BZ127" s="26">
        <v>0</v>
      </c>
      <c r="CA127" s="26">
        <v>0.1518302317273108</v>
      </c>
      <c r="CB127" s="26">
        <v>0.17822945504226584</v>
      </c>
      <c r="CC127" s="26">
        <v>0.20016395269164633</v>
      </c>
      <c r="CD127" s="26">
        <v>0.33143735573681132</v>
      </c>
      <c r="CF127" s="27">
        <v>-2.4230910520721727E-2</v>
      </c>
      <c r="CG127" s="12">
        <v>-3433270.5</v>
      </c>
      <c r="CI127" s="13"/>
      <c r="CJ127" s="13"/>
      <c r="CK127" s="13">
        <v>0</v>
      </c>
      <c r="CL127" s="13">
        <v>0.25543452837714331</v>
      </c>
      <c r="CM127" s="13">
        <v>0.31124741930069999</v>
      </c>
      <c r="CN127" s="13">
        <v>0.32170978858552379</v>
      </c>
      <c r="CO127" s="13">
        <v>0.47215608512331508</v>
      </c>
      <c r="CQ127" s="27">
        <v>-0.14531688370624476</v>
      </c>
      <c r="CR127" s="12">
        <v>-22052414.332730971</v>
      </c>
      <c r="CS127" s="27">
        <v>0.878966972836564</v>
      </c>
    </row>
    <row r="128" spans="1:97" x14ac:dyDescent="0.2">
      <c r="A128" s="7">
        <v>1291</v>
      </c>
      <c r="B128" s="7" t="s">
        <v>125</v>
      </c>
      <c r="C128" s="42">
        <v>0.45591672335458</v>
      </c>
      <c r="E128" s="24">
        <v>0.49604825515267431</v>
      </c>
      <c r="F128" s="24">
        <v>0.55834961720359888</v>
      </c>
      <c r="G128" s="24">
        <v>0.56742464932729697</v>
      </c>
      <c r="H128" s="24">
        <v>0.57501204047040688</v>
      </c>
      <c r="I128" s="24">
        <v>0.60662044090440725</v>
      </c>
      <c r="J128" s="24"/>
      <c r="K128" s="24"/>
      <c r="L128" s="24"/>
      <c r="M128" s="24"/>
      <c r="N128" s="24"/>
      <c r="P128" s="11">
        <v>1314.518210546142</v>
      </c>
      <c r="Q128" s="11">
        <v>1688.8611486737027</v>
      </c>
      <c r="R128" s="11">
        <v>1753.2237915190747</v>
      </c>
      <c r="S128" s="11">
        <v>1809.4159897338002</v>
      </c>
      <c r="T128" s="11">
        <v>2075.5805770509328</v>
      </c>
      <c r="U128" s="11"/>
      <c r="W128" s="11">
        <v>2649.9805147818897</v>
      </c>
      <c r="X128" s="11">
        <v>3024.7377210216109</v>
      </c>
      <c r="Y128" s="11">
        <v>3089.7913821642874</v>
      </c>
      <c r="Z128" s="11">
        <v>3146.7445242599615</v>
      </c>
      <c r="AA128" s="11">
        <v>3421.547374757864</v>
      </c>
      <c r="AB128" s="11"/>
      <c r="AD128" s="25">
        <v>1.4828326180257512</v>
      </c>
      <c r="AE128" s="25">
        <v>1.4734516645082654</v>
      </c>
      <c r="AF128" s="25">
        <v>1.4671017682325265</v>
      </c>
      <c r="AG128" s="25">
        <v>1.4669349328069243</v>
      </c>
      <c r="AH128" s="25">
        <v>1.4581845803266236</v>
      </c>
      <c r="AI128" s="25"/>
      <c r="AJ128" s="11">
        <v>5004.6368891154425</v>
      </c>
      <c r="AK128" s="11">
        <v>5752.7335228396714</v>
      </c>
      <c r="AL128" s="11">
        <v>5826.2433122263001</v>
      </c>
      <c r="AM128" s="11">
        <v>5996.0949219340764</v>
      </c>
      <c r="AN128" s="11">
        <v>6433.0851946558196</v>
      </c>
      <c r="AO128" s="11"/>
      <c r="AP128" s="11">
        <v>1060.8702141466581</v>
      </c>
      <c r="AQ128" s="11">
        <v>1094.8150551589877</v>
      </c>
      <c r="AR128" s="11">
        <v>1193.9396495781959</v>
      </c>
      <c r="AS128" s="11">
        <v>1213.9336801040313</v>
      </c>
      <c r="AT128" s="11">
        <v>1232.6733133931539</v>
      </c>
      <c r="AU128" s="11"/>
      <c r="AV128" s="24">
        <v>0.51885346413243405</v>
      </c>
      <c r="AW128" s="24">
        <v>0.52167288794088518</v>
      </c>
      <c r="AX128" s="24">
        <v>0.52265310768763751</v>
      </c>
      <c r="AY128" s="24">
        <v>0.52167641029534584</v>
      </c>
      <c r="AZ128" s="24">
        <v>0.52388909988606158</v>
      </c>
      <c r="BB128" s="24">
        <v>0.23620478234212139</v>
      </c>
      <c r="BC128" s="24">
        <v>0.23478327112059114</v>
      </c>
      <c r="BD128" s="24">
        <v>0.23389238825225772</v>
      </c>
      <c r="BE128" s="24">
        <v>0.23354339078278036</v>
      </c>
      <c r="BF128" s="24">
        <v>0.22856057728826434</v>
      </c>
      <c r="BH128" s="24">
        <v>0.24494175352544451</v>
      </c>
      <c r="BI128" s="24">
        <v>0.24354384093852366</v>
      </c>
      <c r="BJ128" s="24">
        <v>0.24345450406010472</v>
      </c>
      <c r="BK128" s="24">
        <v>0.2447801989218738</v>
      </c>
      <c r="BL128" s="24">
        <v>0.24755032282567413</v>
      </c>
      <c r="BN128" s="26"/>
      <c r="BO128" s="26"/>
      <c r="BP128" s="26"/>
      <c r="BQ128" s="26"/>
      <c r="BR128" s="26"/>
      <c r="BT128" s="26"/>
      <c r="BU128" s="26"/>
      <c r="BV128" s="26"/>
      <c r="BW128" s="26"/>
      <c r="BX128" s="26"/>
      <c r="BZ128" s="26">
        <v>0</v>
      </c>
      <c r="CA128" s="26">
        <v>0.2843773506676528</v>
      </c>
      <c r="CB128" s="26">
        <v>0.33263573948162839</v>
      </c>
      <c r="CC128" s="26">
        <v>0.37456518118606863</v>
      </c>
      <c r="CD128" s="26">
        <v>0.56664384653042399</v>
      </c>
      <c r="CF128" s="27">
        <v>-1.5479118866207949E-2</v>
      </c>
      <c r="CG128" s="12">
        <v>-693965.5</v>
      </c>
      <c r="CI128" s="13"/>
      <c r="CJ128" s="13"/>
      <c r="CK128" s="13">
        <v>0</v>
      </c>
      <c r="CL128" s="13">
        <v>0.37964155672155653</v>
      </c>
      <c r="CM128" s="13">
        <v>0.42427009470671506</v>
      </c>
      <c r="CN128" s="13">
        <v>0.43911727676084511</v>
      </c>
      <c r="CO128" s="13">
        <v>0.6450019674246239</v>
      </c>
      <c r="CQ128" s="27">
        <v>-0.13124207020741224</v>
      </c>
      <c r="CR128" s="12">
        <v>-6357685.4082094543</v>
      </c>
      <c r="CS128" s="27">
        <v>0.75309390194753112</v>
      </c>
    </row>
    <row r="129" spans="1:97" x14ac:dyDescent="0.2">
      <c r="A129" s="7">
        <v>1292</v>
      </c>
      <c r="B129" s="7" t="s">
        <v>126</v>
      </c>
      <c r="C129" s="42">
        <v>0.24743258441427685</v>
      </c>
      <c r="E129" s="24">
        <v>0.78168300210324992</v>
      </c>
      <c r="F129" s="24">
        <v>0.81108112380933961</v>
      </c>
      <c r="G129" s="24">
        <v>0.81368855497295933</v>
      </c>
      <c r="H129" s="24">
        <v>0.81773005588084624</v>
      </c>
      <c r="I129" s="24">
        <v>0.82959746493520969</v>
      </c>
      <c r="J129" s="24"/>
      <c r="K129" s="24"/>
      <c r="L129" s="24"/>
      <c r="M129" s="24"/>
      <c r="N129" s="24"/>
      <c r="P129" s="11">
        <v>1314.518210546142</v>
      </c>
      <c r="Q129" s="11">
        <v>1572.9984541133156</v>
      </c>
      <c r="R129" s="11">
        <v>1591.454667538002</v>
      </c>
      <c r="S129" s="11">
        <v>1619.1106336857629</v>
      </c>
      <c r="T129" s="11">
        <v>1748.6245539440188</v>
      </c>
      <c r="U129" s="11"/>
      <c r="W129" s="11">
        <v>1681.6512665738019</v>
      </c>
      <c r="X129" s="11">
        <v>1939.3848629167203</v>
      </c>
      <c r="Y129" s="11">
        <v>1955.8523440100366</v>
      </c>
      <c r="Z129" s="11">
        <v>1980.0062649546148</v>
      </c>
      <c r="AA129" s="11">
        <v>2107.7988155142007</v>
      </c>
      <c r="AB129" s="11"/>
      <c r="AD129" s="25">
        <v>1.9566929133858268</v>
      </c>
      <c r="AE129" s="25">
        <v>1.9550556142734914</v>
      </c>
      <c r="AF129" s="25">
        <v>1.9550005005506057</v>
      </c>
      <c r="AG129" s="25">
        <v>1.9769400441146983</v>
      </c>
      <c r="AH129" s="25">
        <v>1.9830347312581322</v>
      </c>
      <c r="AI129" s="25"/>
      <c r="AJ129" s="11">
        <v>4848.0308813102965</v>
      </c>
      <c r="AK129" s="11">
        <v>5665.2390143541352</v>
      </c>
      <c r="AL129" s="11">
        <v>5722.6469135853331</v>
      </c>
      <c r="AM129" s="11">
        <v>5873.566356161924</v>
      </c>
      <c r="AN129" s="11">
        <v>6278.5854995090931</v>
      </c>
      <c r="AO129" s="11"/>
      <c r="AP129" s="11">
        <v>1084.4546659597033</v>
      </c>
      <c r="AQ129" s="11">
        <v>1145.9668610816545</v>
      </c>
      <c r="AR129" s="11">
        <v>1167.3195064321344</v>
      </c>
      <c r="AS129" s="11">
        <v>1201.4291197882196</v>
      </c>
      <c r="AT129" s="11">
        <v>1266.3424729765356</v>
      </c>
      <c r="AU129" s="11"/>
      <c r="AV129" s="24">
        <v>0.55335150413890566</v>
      </c>
      <c r="AW129" s="24">
        <v>0.55402888922441995</v>
      </c>
      <c r="AX129" s="24">
        <v>0.55300830914005406</v>
      </c>
      <c r="AY129" s="24">
        <v>0.55544415480248643</v>
      </c>
      <c r="AZ129" s="24">
        <v>0.55449904914422976</v>
      </c>
      <c r="BB129" s="24">
        <v>0.38077932566121542</v>
      </c>
      <c r="BC129" s="24">
        <v>0.37968694951935178</v>
      </c>
      <c r="BD129" s="24">
        <v>0.38131945139653617</v>
      </c>
      <c r="BE129" s="24">
        <v>0.37873471024664129</v>
      </c>
      <c r="BF129" s="24">
        <v>0.3796416775097588</v>
      </c>
      <c r="BH129" s="24">
        <v>6.5869170199878868E-2</v>
      </c>
      <c r="BI129" s="24">
        <v>6.6284161256228297E-2</v>
      </c>
      <c r="BJ129" s="24">
        <v>6.5672239463409748E-2</v>
      </c>
      <c r="BK129" s="24">
        <v>6.5821134950872273E-2</v>
      </c>
      <c r="BL129" s="24">
        <v>6.585927334601141E-2</v>
      </c>
      <c r="BN129" s="26"/>
      <c r="BO129" s="26"/>
      <c r="BP129" s="26"/>
      <c r="BQ129" s="26"/>
      <c r="BR129" s="26"/>
      <c r="BT129" s="26"/>
      <c r="BU129" s="26"/>
      <c r="BV129" s="26"/>
      <c r="BW129" s="26"/>
      <c r="BX129" s="26"/>
      <c r="BZ129" s="26">
        <v>0</v>
      </c>
      <c r="CA129" s="26">
        <v>0.19907355033284291</v>
      </c>
      <c r="CB129" s="26">
        <v>0.21976328144922608</v>
      </c>
      <c r="CC129" s="26">
        <v>0.25300205899721151</v>
      </c>
      <c r="CD129" s="26">
        <v>0.35971612920419149</v>
      </c>
      <c r="CF129" s="27">
        <v>-2.1980689237616959E-2</v>
      </c>
      <c r="CG129" s="12">
        <v>-1642406.5</v>
      </c>
      <c r="CI129" s="13"/>
      <c r="CJ129" s="13"/>
      <c r="CK129" s="13">
        <v>0</v>
      </c>
      <c r="CL129" s="13">
        <v>0.44873010161124194</v>
      </c>
      <c r="CM129" s="13">
        <v>0.48395459261339813</v>
      </c>
      <c r="CN129" s="13">
        <v>0.49722422759289042</v>
      </c>
      <c r="CO129" s="13">
        <v>0.61643206934137162</v>
      </c>
      <c r="CQ129" s="27">
        <v>-0.13735641634875431</v>
      </c>
      <c r="CR129" s="12">
        <v>-11013257.302895065</v>
      </c>
      <c r="CS129" s="27">
        <v>0.87530130908492632</v>
      </c>
    </row>
    <row r="130" spans="1:97" x14ac:dyDescent="0.2">
      <c r="A130" s="7">
        <v>1293</v>
      </c>
      <c r="B130" s="7" t="s">
        <v>127</v>
      </c>
      <c r="C130" s="42">
        <v>0.3147169656339841</v>
      </c>
      <c r="E130" s="24">
        <v>1.0088641635663063</v>
      </c>
      <c r="F130" s="24">
        <v>1.0074199548640645</v>
      </c>
      <c r="G130" s="24">
        <v>1.0072689461413804</v>
      </c>
      <c r="H130" s="24">
        <v>1.007053081630001</v>
      </c>
      <c r="I130" s="24">
        <v>1.0063712694768043</v>
      </c>
      <c r="J130" s="24"/>
      <c r="K130" s="24"/>
      <c r="L130" s="24"/>
      <c r="M130" s="24"/>
      <c r="N130" s="24"/>
      <c r="P130" s="11">
        <v>1314.518210546142</v>
      </c>
      <c r="Q130" s="11">
        <v>1560.0312417922221</v>
      </c>
      <c r="R130" s="11">
        <v>1591.5963612227297</v>
      </c>
      <c r="S130" s="11">
        <v>1636.8480349897245</v>
      </c>
      <c r="T130" s="11">
        <v>1807.5747058720137</v>
      </c>
      <c r="U130" s="11"/>
      <c r="W130" s="11">
        <v>1302.968484775351</v>
      </c>
      <c r="X130" s="11">
        <v>1548.5411364545819</v>
      </c>
      <c r="Y130" s="11">
        <v>1580.1106222124442</v>
      </c>
      <c r="Z130" s="11">
        <v>1625.3840684746697</v>
      </c>
      <c r="AA130" s="11">
        <v>1796.1310708042586</v>
      </c>
      <c r="AB130" s="11"/>
      <c r="AD130" s="25">
        <v>1.9877668505636843</v>
      </c>
      <c r="AE130" s="25">
        <v>1.9913937365527135</v>
      </c>
      <c r="AF130" s="25">
        <v>1.9898515541051458</v>
      </c>
      <c r="AG130" s="25">
        <v>1.9883305548940224</v>
      </c>
      <c r="AH130" s="25">
        <v>1.9868947222552165</v>
      </c>
      <c r="AI130" s="25"/>
      <c r="AJ130" s="11">
        <v>3515.7420191513688</v>
      </c>
      <c r="AK130" s="11">
        <v>4288.7517469746836</v>
      </c>
      <c r="AL130" s="11">
        <v>4322.8193729207205</v>
      </c>
      <c r="AM130" s="11">
        <v>4476.1847231125657</v>
      </c>
      <c r="AN130" s="11">
        <v>4960.7329126959794</v>
      </c>
      <c r="AO130" s="11"/>
      <c r="AP130" s="11">
        <v>959.08500590318772</v>
      </c>
      <c r="AQ130" s="11">
        <v>973.70767785865235</v>
      </c>
      <c r="AR130" s="11">
        <v>1087.1276121155202</v>
      </c>
      <c r="AS130" s="11">
        <v>1098.6753460004691</v>
      </c>
      <c r="AT130" s="11">
        <v>1129.7334739803093</v>
      </c>
      <c r="AU130" s="11"/>
      <c r="AV130" s="24">
        <v>0.58535220276645084</v>
      </c>
      <c r="AW130" s="24">
        <v>0.5846282572316519</v>
      </c>
      <c r="AX130" s="24">
        <v>0.58470967485175307</v>
      </c>
      <c r="AY130" s="24">
        <v>0.58494085893466696</v>
      </c>
      <c r="AZ130" s="24">
        <v>0.58490715445223107</v>
      </c>
      <c r="BB130" s="24">
        <v>0.3386103781882146</v>
      </c>
      <c r="BC130" s="24">
        <v>0.33938959279623876</v>
      </c>
      <c r="BD130" s="24">
        <v>0.33899789071516695</v>
      </c>
      <c r="BE130" s="24">
        <v>0.33841390807335081</v>
      </c>
      <c r="BF130" s="24">
        <v>0.33780734053925643</v>
      </c>
      <c r="BH130" s="24">
        <v>7.6037419045334606E-2</v>
      </c>
      <c r="BI130" s="24">
        <v>7.5982149972109336E-2</v>
      </c>
      <c r="BJ130" s="24">
        <v>7.6292434433079953E-2</v>
      </c>
      <c r="BK130" s="24">
        <v>7.6645232991982212E-2</v>
      </c>
      <c r="BL130" s="24">
        <v>7.7285505008512487E-2</v>
      </c>
      <c r="BN130" s="26"/>
      <c r="BO130" s="26"/>
      <c r="BP130" s="26"/>
      <c r="BQ130" s="26"/>
      <c r="BR130" s="26"/>
      <c r="BT130" s="26"/>
      <c r="BU130" s="26"/>
      <c r="BV130" s="26"/>
      <c r="BW130" s="26"/>
      <c r="BX130" s="26"/>
      <c r="BZ130" s="26">
        <v>0</v>
      </c>
      <c r="CA130" s="26">
        <v>0.19292832714664332</v>
      </c>
      <c r="CB130" s="26">
        <v>0.21752828626821508</v>
      </c>
      <c r="CC130" s="26">
        <v>0.25452371844340749</v>
      </c>
      <c r="CD130" s="26">
        <v>0.38783450101270844</v>
      </c>
      <c r="CF130" s="27">
        <v>-2.104570616190167E-2</v>
      </c>
      <c r="CG130" s="12">
        <v>-1970808.5</v>
      </c>
      <c r="CI130" s="13"/>
      <c r="CJ130" s="13"/>
      <c r="CK130" s="13">
        <v>0</v>
      </c>
      <c r="CL130" s="13">
        <v>0.26417770616422809</v>
      </c>
      <c r="CM130" s="13">
        <v>0.32187544924587086</v>
      </c>
      <c r="CN130" s="13">
        <v>0.33158740469600856</v>
      </c>
      <c r="CO130" s="13">
        <v>0.50371183050317625</v>
      </c>
      <c r="CQ130" s="27">
        <v>-0.11158455181433855</v>
      </c>
      <c r="CR130" s="12">
        <v>-10951738.765877364</v>
      </c>
      <c r="CS130" s="27">
        <v>1.0811684118665059</v>
      </c>
    </row>
    <row r="131" spans="1:97" x14ac:dyDescent="0.2">
      <c r="A131" s="7">
        <v>1315</v>
      </c>
      <c r="B131" s="7" t="s">
        <v>128</v>
      </c>
      <c r="C131" s="42">
        <v>0.306218815426341</v>
      </c>
      <c r="E131" s="24">
        <v>1.015742769058386</v>
      </c>
      <c r="F131" s="24">
        <v>1.0131143642944582</v>
      </c>
      <c r="G131" s="24">
        <v>1.0127857281668526</v>
      </c>
      <c r="H131" s="24">
        <v>1.0122752416376339</v>
      </c>
      <c r="I131" s="24">
        <v>1.0113901945269592</v>
      </c>
      <c r="J131" s="24"/>
      <c r="K131" s="24"/>
      <c r="L131" s="24"/>
      <c r="M131" s="24"/>
      <c r="N131" s="24"/>
      <c r="P131" s="11">
        <v>1314.518210546142</v>
      </c>
      <c r="Q131" s="11">
        <v>1575.8851404202633</v>
      </c>
      <c r="R131" s="11">
        <v>1613.1962750054943</v>
      </c>
      <c r="S131" s="11">
        <v>1693.7588743511935</v>
      </c>
      <c r="T131" s="11">
        <v>1838.3696914285106</v>
      </c>
      <c r="U131" s="11"/>
      <c r="W131" s="11">
        <v>1294.1447880202256</v>
      </c>
      <c r="X131" s="11">
        <v>1555.4859312627786</v>
      </c>
      <c r="Y131" s="11">
        <v>1592.8307737169519</v>
      </c>
      <c r="Z131" s="11">
        <v>1673.2196982424189</v>
      </c>
      <c r="AA131" s="11">
        <v>1817.6661207283512</v>
      </c>
      <c r="AB131" s="11"/>
      <c r="AD131" s="25">
        <v>1.9316303531179564</v>
      </c>
      <c r="AE131" s="25">
        <v>1.9216089803554723</v>
      </c>
      <c r="AF131" s="25">
        <v>1.9194029850746268</v>
      </c>
      <c r="AG131" s="25">
        <v>1.9095844253088732</v>
      </c>
      <c r="AH131" s="25">
        <v>1.8810408921933086</v>
      </c>
      <c r="AI131" s="25"/>
      <c r="AJ131" s="11">
        <v>3055.5623196427769</v>
      </c>
      <c r="AK131" s="11">
        <v>3689.4471383311343</v>
      </c>
      <c r="AL131" s="11">
        <v>3734.2508998184385</v>
      </c>
      <c r="AM131" s="11">
        <v>3920.7500611561204</v>
      </c>
      <c r="AN131" s="11">
        <v>4193.903521251199</v>
      </c>
      <c r="AO131" s="11"/>
      <c r="AP131" s="11">
        <v>695.05723905723903</v>
      </c>
      <c r="AQ131" s="11">
        <v>695.11784511784515</v>
      </c>
      <c r="AR131" s="11">
        <v>834.55050505050508</v>
      </c>
      <c r="AS131" s="11">
        <v>837.44865319865323</v>
      </c>
      <c r="AT131" s="11">
        <v>840.53109243697475</v>
      </c>
      <c r="AU131" s="11"/>
      <c r="AV131" s="24">
        <v>0.65984222389181069</v>
      </c>
      <c r="AW131" s="24">
        <v>0.65874649204864355</v>
      </c>
      <c r="AX131" s="24">
        <v>0.65858208955223885</v>
      </c>
      <c r="AY131" s="24">
        <v>0.65761886933732683</v>
      </c>
      <c r="AZ131" s="24">
        <v>0.65780669144981407</v>
      </c>
      <c r="BB131" s="24">
        <v>0.2231404958677686</v>
      </c>
      <c r="BC131" s="24">
        <v>0.22226379794200188</v>
      </c>
      <c r="BD131" s="24">
        <v>0.22164179104477613</v>
      </c>
      <c r="BE131" s="24">
        <v>0.22238861849494571</v>
      </c>
      <c r="BF131" s="24">
        <v>0.22118959107806691</v>
      </c>
      <c r="BH131" s="24">
        <v>0.11701728024042074</v>
      </c>
      <c r="BI131" s="24">
        <v>0.11898971000935454</v>
      </c>
      <c r="BJ131" s="24">
        <v>0.11977611940298508</v>
      </c>
      <c r="BK131" s="24">
        <v>0.11999251216772744</v>
      </c>
      <c r="BL131" s="24">
        <v>0.12100371747211897</v>
      </c>
      <c r="BN131" s="26"/>
      <c r="BO131" s="26"/>
      <c r="BP131" s="26"/>
      <c r="BQ131" s="26"/>
      <c r="BR131" s="26"/>
      <c r="BT131" s="26"/>
      <c r="BU131" s="26"/>
      <c r="BV131" s="26"/>
      <c r="BW131" s="26"/>
      <c r="BX131" s="26"/>
      <c r="BZ131" s="26">
        <v>0</v>
      </c>
      <c r="CA131" s="26">
        <v>0.19731552751528247</v>
      </c>
      <c r="CB131" s="26">
        <v>0.22769218466619323</v>
      </c>
      <c r="CC131" s="26">
        <v>0.27810241760418708</v>
      </c>
      <c r="CD131" s="26">
        <v>0.37620993561738847</v>
      </c>
      <c r="CF131" s="27">
        <v>-1.4813448694250358E-2</v>
      </c>
      <c r="CG131" s="12">
        <v>-278418</v>
      </c>
      <c r="CI131" s="13"/>
      <c r="CJ131" s="13"/>
      <c r="CK131" s="13">
        <v>0</v>
      </c>
      <c r="CL131" s="13">
        <v>0.27801187031991459</v>
      </c>
      <c r="CM131" s="13">
        <v>0.31663435535853202</v>
      </c>
      <c r="CN131" s="13">
        <v>0.32363364569615549</v>
      </c>
      <c r="CO131" s="13">
        <v>0.4443779413399036</v>
      </c>
      <c r="CQ131" s="27">
        <v>-0.12420469062569946</v>
      </c>
      <c r="CR131" s="12">
        <v>-2426606.4568068236</v>
      </c>
      <c r="CS131" s="27">
        <v>1.0353278637364294</v>
      </c>
    </row>
    <row r="132" spans="1:97" x14ac:dyDescent="0.2">
      <c r="A132" s="7">
        <v>1380</v>
      </c>
      <c r="B132" s="7" t="s">
        <v>129</v>
      </c>
      <c r="C132" s="42">
        <v>0.24016321412187125</v>
      </c>
      <c r="E132" s="24">
        <v>0.82060607662832252</v>
      </c>
      <c r="F132" s="24">
        <v>0.83911657327948486</v>
      </c>
      <c r="G132" s="24">
        <v>0.84477227192162829</v>
      </c>
      <c r="H132" s="24">
        <v>0.84726592322153926</v>
      </c>
      <c r="I132" s="24">
        <v>0.85939311085434955</v>
      </c>
      <c r="J132" s="24"/>
      <c r="K132" s="24"/>
      <c r="L132" s="24"/>
      <c r="M132" s="24"/>
      <c r="N132" s="24"/>
      <c r="P132" s="11">
        <v>1314.518210546142</v>
      </c>
      <c r="Q132" s="11">
        <v>1488.3162211420342</v>
      </c>
      <c r="R132" s="11">
        <v>1539.6054333767765</v>
      </c>
      <c r="S132" s="11">
        <v>1556.5428781076466</v>
      </c>
      <c r="T132" s="11">
        <v>1706.5007232188268</v>
      </c>
      <c r="U132" s="11"/>
      <c r="W132" s="11">
        <v>1601.8870052086238</v>
      </c>
      <c r="X132" s="11">
        <v>1773.6703916183051</v>
      </c>
      <c r="Y132" s="11">
        <v>1822.5094318905506</v>
      </c>
      <c r="Z132" s="11">
        <v>1837.1361758410399</v>
      </c>
      <c r="AA132" s="11">
        <v>1985.704448482652</v>
      </c>
      <c r="AB132" s="11"/>
      <c r="AD132" s="25">
        <v>1.8370110844755876</v>
      </c>
      <c r="AE132" s="25">
        <v>1.8346811882797578</v>
      </c>
      <c r="AF132" s="25">
        <v>1.8467060040148429</v>
      </c>
      <c r="AG132" s="25">
        <v>1.8494632318878528</v>
      </c>
      <c r="AH132" s="25">
        <v>1.8036667122725407</v>
      </c>
      <c r="AI132" s="25"/>
      <c r="AJ132" s="11">
        <v>4468.521357794365</v>
      </c>
      <c r="AK132" s="11">
        <v>5036.787882631188</v>
      </c>
      <c r="AL132" s="11">
        <v>5240.1299846724478</v>
      </c>
      <c r="AM132" s="11">
        <v>5350.0847721681412</v>
      </c>
      <c r="AN132" s="11">
        <v>5551.241867302977</v>
      </c>
      <c r="AO132" s="11"/>
      <c r="AP132" s="11">
        <v>1072.5543546225992</v>
      </c>
      <c r="AQ132" s="11">
        <v>1131.830959586968</v>
      </c>
      <c r="AR132" s="11">
        <v>1162.0047570355221</v>
      </c>
      <c r="AS132" s="11">
        <v>1177.5811261182248</v>
      </c>
      <c r="AT132" s="11">
        <v>1253.4626086956521</v>
      </c>
      <c r="AU132" s="11"/>
      <c r="AV132" s="24">
        <v>0.4499764378060524</v>
      </c>
      <c r="AW132" s="24">
        <v>0.44779940667289797</v>
      </c>
      <c r="AX132" s="24">
        <v>0.44789829065028286</v>
      </c>
      <c r="AY132" s="24">
        <v>0.4448629378235211</v>
      </c>
      <c r="AZ132" s="24">
        <v>0.44526317846881536</v>
      </c>
      <c r="BB132" s="24">
        <v>0.45874567172741615</v>
      </c>
      <c r="BC132" s="24">
        <v>0.45653675783313691</v>
      </c>
      <c r="BD132" s="24">
        <v>0.45609019202303464</v>
      </c>
      <c r="BE132" s="24">
        <v>0.45930431630042901</v>
      </c>
      <c r="BF132" s="24">
        <v>0.44954361550339111</v>
      </c>
      <c r="BH132" s="24">
        <v>9.1277890466531439E-2</v>
      </c>
      <c r="BI132" s="24">
        <v>9.5663835493965135E-2</v>
      </c>
      <c r="BJ132" s="24">
        <v>9.6011517326682477E-2</v>
      </c>
      <c r="BK132" s="24">
        <v>9.5832745876049868E-2</v>
      </c>
      <c r="BL132" s="24">
        <v>0.10519320602779353</v>
      </c>
      <c r="BN132" s="26"/>
      <c r="BO132" s="26"/>
      <c r="BP132" s="26"/>
      <c r="BQ132" s="26"/>
      <c r="BR132" s="26"/>
      <c r="BT132" s="26"/>
      <c r="BU132" s="26"/>
      <c r="BV132" s="26"/>
      <c r="BW132" s="26"/>
      <c r="BX132" s="26"/>
      <c r="BZ132" s="26">
        <v>0</v>
      </c>
      <c r="CA132" s="26">
        <v>0.14020775480520187</v>
      </c>
      <c r="CB132" s="26">
        <v>0.18971612741377553</v>
      </c>
      <c r="CC132" s="26">
        <v>0.21270955232381583</v>
      </c>
      <c r="CD132" s="26">
        <v>0.33615939935932304</v>
      </c>
      <c r="CF132" s="27">
        <v>-2.9370509269223813E-2</v>
      </c>
      <c r="CG132" s="12">
        <v>-4754889.5</v>
      </c>
      <c r="CI132" s="13"/>
      <c r="CJ132" s="13"/>
      <c r="CK132" s="13">
        <v>0</v>
      </c>
      <c r="CL132" s="13">
        <v>0.32086450384458431</v>
      </c>
      <c r="CM132" s="13">
        <v>0.41552657859706255</v>
      </c>
      <c r="CN132" s="13">
        <v>0.42654412270670683</v>
      </c>
      <c r="CO132" s="13">
        <v>0.54760073546125598</v>
      </c>
      <c r="CQ132" s="27">
        <v>-0.15950525133473492</v>
      </c>
      <c r="CR132" s="12">
        <v>-27872758.518997047</v>
      </c>
      <c r="CS132" s="27">
        <v>0.79528051594214533</v>
      </c>
    </row>
    <row r="133" spans="1:97" x14ac:dyDescent="0.2">
      <c r="A133" s="7">
        <v>1381</v>
      </c>
      <c r="B133" s="7" t="s">
        <v>130</v>
      </c>
      <c r="C133" s="42">
        <v>0.4669326315193203</v>
      </c>
      <c r="E133" s="24">
        <v>0.62186504906564155</v>
      </c>
      <c r="F133" s="24">
        <v>0.68142303621970868</v>
      </c>
      <c r="G133" s="24">
        <v>0.69658836275305025</v>
      </c>
      <c r="H133" s="24">
        <v>0.70330633277391519</v>
      </c>
      <c r="I133" s="24">
        <v>0.72459600529320345</v>
      </c>
      <c r="J133" s="24"/>
      <c r="K133" s="24"/>
      <c r="L133" s="24"/>
      <c r="M133" s="24"/>
      <c r="N133" s="24"/>
      <c r="P133" s="11">
        <v>1314.518210546142</v>
      </c>
      <c r="Q133" s="11">
        <v>1704.4019651222964</v>
      </c>
      <c r="R133" s="11">
        <v>1821.8940544060995</v>
      </c>
      <c r="S133" s="11">
        <v>1877.6549970275025</v>
      </c>
      <c r="T133" s="11">
        <v>2078.0802280119401</v>
      </c>
      <c r="U133" s="11"/>
      <c r="W133" s="11">
        <v>2113.8319519986185</v>
      </c>
      <c r="X133" s="11">
        <v>2501.2391341767793</v>
      </c>
      <c r="Y133" s="11">
        <v>2615.4529013456759</v>
      </c>
      <c r="Z133" s="11">
        <v>2669.7541448572356</v>
      </c>
      <c r="AA133" s="11">
        <v>2867.9156562159869</v>
      </c>
      <c r="AB133" s="11"/>
      <c r="AD133" s="25">
        <v>1.5676004872107185</v>
      </c>
      <c r="AE133" s="25">
        <v>1.5655864717375194</v>
      </c>
      <c r="AF133" s="25">
        <v>1.5612203934162987</v>
      </c>
      <c r="AG133" s="25">
        <v>1.5712461352332303</v>
      </c>
      <c r="AH133" s="25">
        <v>1.5504265590900073</v>
      </c>
      <c r="AI133" s="25"/>
      <c r="AJ133" s="11">
        <v>3585.2457218873815</v>
      </c>
      <c r="AK133" s="11">
        <v>4322.6571282549003</v>
      </c>
      <c r="AL133" s="11">
        <v>4515.8979745405732</v>
      </c>
      <c r="AM133" s="11">
        <v>4655.1026671208656</v>
      </c>
      <c r="AN133" s="11">
        <v>4925.8570309238812</v>
      </c>
      <c r="AO133" s="11"/>
      <c r="AP133" s="11">
        <v>933.35279057859702</v>
      </c>
      <c r="AQ133" s="11">
        <v>953.52790578597035</v>
      </c>
      <c r="AR133" s="11">
        <v>1107.4388120839733</v>
      </c>
      <c r="AS133" s="11">
        <v>1124.2103642893792</v>
      </c>
      <c r="AT133" s="11">
        <v>1165.136712749616</v>
      </c>
      <c r="AU133" s="11"/>
      <c r="AV133" s="24">
        <v>0.58695357964541883</v>
      </c>
      <c r="AW133" s="24">
        <v>0.58707808394529404</v>
      </c>
      <c r="AX133" s="24">
        <v>0.5899237254114813</v>
      </c>
      <c r="AY133" s="24">
        <v>0.58616749563113324</v>
      </c>
      <c r="AZ133" s="24">
        <v>0.58607234971232058</v>
      </c>
      <c r="BB133" s="24">
        <v>0.13215590742996347</v>
      </c>
      <c r="BC133" s="24">
        <v>0.1315771744256552</v>
      </c>
      <c r="BD133" s="24">
        <v>0.13067041348855882</v>
      </c>
      <c r="BE133" s="24">
        <v>0.13099879015996774</v>
      </c>
      <c r="BF133" s="24">
        <v>0.12915812446266781</v>
      </c>
      <c r="BH133" s="24">
        <v>0.2808905129246177</v>
      </c>
      <c r="BI133" s="24">
        <v>0.28134474162905071</v>
      </c>
      <c r="BJ133" s="24">
        <v>0.27940586109995985</v>
      </c>
      <c r="BK133" s="24">
        <v>0.28283371420889902</v>
      </c>
      <c r="BL133" s="24">
        <v>0.28476952582501158</v>
      </c>
      <c r="BN133" s="26"/>
      <c r="BO133" s="26"/>
      <c r="BP133" s="26"/>
      <c r="BQ133" s="26"/>
      <c r="BR133" s="26"/>
      <c r="BT133" s="26"/>
      <c r="BU133" s="26"/>
      <c r="BV133" s="26"/>
      <c r="BW133" s="26"/>
      <c r="BX133" s="26"/>
      <c r="BZ133" s="26">
        <v>0</v>
      </c>
      <c r="CA133" s="26">
        <v>0.30062804608606797</v>
      </c>
      <c r="CB133" s="26">
        <v>0.39602968492814639</v>
      </c>
      <c r="CC133" s="26">
        <v>0.44140795736692517</v>
      </c>
      <c r="CD133" s="26">
        <v>0.59983931109287081</v>
      </c>
      <c r="CF133" s="27">
        <v>-9.1700009871958938E-3</v>
      </c>
      <c r="CG133" s="12">
        <v>-458242</v>
      </c>
      <c r="CI133" s="13"/>
      <c r="CJ133" s="13"/>
      <c r="CK133" s="13">
        <v>0</v>
      </c>
      <c r="CL133" s="13">
        <v>0.4072439524962399</v>
      </c>
      <c r="CM133" s="13">
        <v>0.44037445898975713</v>
      </c>
      <c r="CN133" s="13">
        <v>0.46741723195189278</v>
      </c>
      <c r="CO133" s="13">
        <v>0.61607801981954191</v>
      </c>
      <c r="CQ133" s="27">
        <v>-0.12131312348105952</v>
      </c>
      <c r="CR133" s="12">
        <v>-6458739.727007811</v>
      </c>
      <c r="CS133" s="27">
        <v>0.94520333858479533</v>
      </c>
    </row>
    <row r="134" spans="1:97" x14ac:dyDescent="0.2">
      <c r="A134" s="7">
        <v>1382</v>
      </c>
      <c r="B134" s="7" t="s">
        <v>131</v>
      </c>
      <c r="C134" s="42">
        <v>0.34436750862174748</v>
      </c>
      <c r="E134" s="24">
        <v>0.71537656800797678</v>
      </c>
      <c r="F134" s="24">
        <v>0.75627958181733357</v>
      </c>
      <c r="G134" s="24">
        <v>0.76212847601170075</v>
      </c>
      <c r="H134" s="24">
        <v>0.76609951684961419</v>
      </c>
      <c r="I134" s="24">
        <v>0.78551075079844335</v>
      </c>
      <c r="J134" s="24"/>
      <c r="K134" s="24"/>
      <c r="L134" s="24"/>
      <c r="M134" s="24"/>
      <c r="N134" s="24"/>
      <c r="P134" s="11">
        <v>1314.518210546142</v>
      </c>
      <c r="Q134" s="11">
        <v>1613.9445540149397</v>
      </c>
      <c r="R134" s="11">
        <v>1655.43371655027</v>
      </c>
      <c r="S134" s="11">
        <v>1678.8908959891037</v>
      </c>
      <c r="T134" s="11">
        <v>1862.0895873663972</v>
      </c>
      <c r="U134" s="11"/>
      <c r="W134" s="11">
        <v>1837.5192441744673</v>
      </c>
      <c r="X134" s="11">
        <v>2134.0580822460447</v>
      </c>
      <c r="Y134" s="11">
        <v>2172.1189650507881</v>
      </c>
      <c r="Z134" s="11">
        <v>2191.4788602048825</v>
      </c>
      <c r="AA134" s="11">
        <v>2370.5462789320836</v>
      </c>
      <c r="AB134" s="11"/>
      <c r="AD134" s="25">
        <v>1.8208522212148686</v>
      </c>
      <c r="AE134" s="25">
        <v>1.8123121101987705</v>
      </c>
      <c r="AF134" s="25">
        <v>1.8144049265919944</v>
      </c>
      <c r="AG134" s="25">
        <v>1.7965195283391049</v>
      </c>
      <c r="AH134" s="25">
        <v>1.8089754816112085</v>
      </c>
      <c r="AI134" s="25"/>
      <c r="AJ134" s="11">
        <v>4250.0797596583379</v>
      </c>
      <c r="AK134" s="11">
        <v>5026.042120610995</v>
      </c>
      <c r="AL134" s="11">
        <v>5118.9555971637319</v>
      </c>
      <c r="AM134" s="11">
        <v>5146.8686934769685</v>
      </c>
      <c r="AN134" s="11">
        <v>5635.4049464155114</v>
      </c>
      <c r="AO134" s="11"/>
      <c r="AP134" s="11">
        <v>1058.5338187702266</v>
      </c>
      <c r="AQ134" s="11">
        <v>1104.1177699228792</v>
      </c>
      <c r="AR134" s="11">
        <v>1135.6540307101727</v>
      </c>
      <c r="AS134" s="11">
        <v>1139.5076078431373</v>
      </c>
      <c r="AT134" s="11">
        <v>1193.1517144199154</v>
      </c>
      <c r="AU134" s="11"/>
      <c r="AV134" s="24">
        <v>0.54660018132366273</v>
      </c>
      <c r="AW134" s="24">
        <v>0.54278278817247727</v>
      </c>
      <c r="AX134" s="24">
        <v>0.54335311705118483</v>
      </c>
      <c r="AY134" s="24">
        <v>0.54495243939858851</v>
      </c>
      <c r="AZ134" s="24">
        <v>0.54211908931698771</v>
      </c>
      <c r="BB134" s="24">
        <v>0.28014505893019037</v>
      </c>
      <c r="BC134" s="24">
        <v>0.27926593978552522</v>
      </c>
      <c r="BD134" s="24">
        <v>0.27899504663304925</v>
      </c>
      <c r="BE134" s="24">
        <v>0.27944592995222023</v>
      </c>
      <c r="BF134" s="24">
        <v>0.27964098073555166</v>
      </c>
      <c r="BH134" s="24">
        <v>0.17325475974614687</v>
      </c>
      <c r="BI134" s="24">
        <v>0.17795127204199757</v>
      </c>
      <c r="BJ134" s="24">
        <v>0.17765183631576598</v>
      </c>
      <c r="BK134" s="24">
        <v>0.17560163064919124</v>
      </c>
      <c r="BL134" s="24">
        <v>0.1782399299474606</v>
      </c>
      <c r="BN134" s="26"/>
      <c r="BO134" s="26"/>
      <c r="BP134" s="26"/>
      <c r="BQ134" s="26"/>
      <c r="BR134" s="26"/>
      <c r="BT134" s="26"/>
      <c r="BU134" s="26"/>
      <c r="BV134" s="26"/>
      <c r="BW134" s="26"/>
      <c r="BX134" s="26"/>
      <c r="BZ134" s="26">
        <v>0</v>
      </c>
      <c r="CA134" s="26">
        <v>0.23460036493057523</v>
      </c>
      <c r="CB134" s="26">
        <v>0.27474017708205967</v>
      </c>
      <c r="CC134" s="26">
        <v>0.30313677724991184</v>
      </c>
      <c r="CD134" s="26">
        <v>0.45707711250400074</v>
      </c>
      <c r="CF134" s="27">
        <v>-1.6855162758009953E-2</v>
      </c>
      <c r="CG134" s="12">
        <v>-1372072.5</v>
      </c>
      <c r="CI134" s="13"/>
      <c r="CJ134" s="13"/>
      <c r="CK134" s="13">
        <v>0</v>
      </c>
      <c r="CL134" s="13">
        <v>0.36117113657680622</v>
      </c>
      <c r="CM134" s="13">
        <v>0.39312948505385159</v>
      </c>
      <c r="CN134" s="13">
        <v>0.41871886977178052</v>
      </c>
      <c r="CO134" s="13">
        <v>0.66945773309651346</v>
      </c>
      <c r="CQ134" s="27">
        <v>-0.1185710661411709</v>
      </c>
      <c r="CR134" s="12">
        <v>-10332517.633422613</v>
      </c>
      <c r="CS134" s="27">
        <v>0.98613335376942046</v>
      </c>
    </row>
    <row r="135" spans="1:97" x14ac:dyDescent="0.2">
      <c r="A135" s="7">
        <v>1383</v>
      </c>
      <c r="B135" s="7" t="s">
        <v>132</v>
      </c>
      <c r="C135" s="42">
        <v>0.25781698786474294</v>
      </c>
      <c r="E135" s="24">
        <v>0.7436155959685401</v>
      </c>
      <c r="F135" s="24">
        <v>0.7684326791249817</v>
      </c>
      <c r="G135" s="24">
        <v>0.77870294112885441</v>
      </c>
      <c r="H135" s="24">
        <v>0.78317040924489312</v>
      </c>
      <c r="I135" s="24">
        <v>0.79952493741452835</v>
      </c>
      <c r="J135" s="24"/>
      <c r="K135" s="24"/>
      <c r="L135" s="24"/>
      <c r="M135" s="24"/>
      <c r="N135" s="24"/>
      <c r="P135" s="11">
        <v>1314.518210546142</v>
      </c>
      <c r="Q135" s="11">
        <v>1489.3309704541086</v>
      </c>
      <c r="R135" s="11">
        <v>1558.7959791352002</v>
      </c>
      <c r="S135" s="11">
        <v>1581.6220627776336</v>
      </c>
      <c r="T135" s="11">
        <v>1733.9418722131061</v>
      </c>
      <c r="U135" s="11"/>
      <c r="W135" s="11">
        <v>1767.7388931495123</v>
      </c>
      <c r="X135" s="11">
        <v>1938.1411162133522</v>
      </c>
      <c r="Y135" s="11">
        <v>2001.7851439927481</v>
      </c>
      <c r="Z135" s="11">
        <v>2019.512029703192</v>
      </c>
      <c r="AA135" s="11">
        <v>2168.7151845697995</v>
      </c>
      <c r="AB135" s="11"/>
      <c r="AD135" s="25">
        <v>1.7963348604748022</v>
      </c>
      <c r="AE135" s="25">
        <v>1.8016355363222707</v>
      </c>
      <c r="AF135" s="25">
        <v>1.8149718407897235</v>
      </c>
      <c r="AG135" s="25">
        <v>1.8201549415048772</v>
      </c>
      <c r="AH135" s="25">
        <v>1.8129594590402929</v>
      </c>
      <c r="AI135" s="25"/>
      <c r="AJ135" s="11">
        <v>4287.6068381388213</v>
      </c>
      <c r="AK135" s="11">
        <v>4785.6610301739984</v>
      </c>
      <c r="AL135" s="11">
        <v>5017.2903682554143</v>
      </c>
      <c r="AM135" s="11">
        <v>5118.7262754601888</v>
      </c>
      <c r="AN135" s="11">
        <v>5501.4962048215148</v>
      </c>
      <c r="AO135" s="11"/>
      <c r="AP135" s="11">
        <v>1070.273004211092</v>
      </c>
      <c r="AQ135" s="11">
        <v>1130.2385034378067</v>
      </c>
      <c r="AR135" s="11">
        <v>1166.0666844967461</v>
      </c>
      <c r="AS135" s="11">
        <v>1182.6534828286394</v>
      </c>
      <c r="AT135" s="11">
        <v>1226.9279568958025</v>
      </c>
      <c r="AU135" s="11"/>
      <c r="AV135" s="24">
        <v>0.47569922788581681</v>
      </c>
      <c r="AW135" s="24">
        <v>0.47761478983040062</v>
      </c>
      <c r="AX135" s="24">
        <v>0.4795292033158261</v>
      </c>
      <c r="AY135" s="24">
        <v>0.48006774770253741</v>
      </c>
      <c r="AZ135" s="24">
        <v>0.47910915350972427</v>
      </c>
      <c r="BB135" s="24">
        <v>0.35757536923717681</v>
      </c>
      <c r="BC135" s="24">
        <v>0.35634963566360134</v>
      </c>
      <c r="BD135" s="24">
        <v>0.35490096817060052</v>
      </c>
      <c r="BE135" s="24">
        <v>0.35526769751905402</v>
      </c>
      <c r="BF135" s="24">
        <v>0.35692794441514936</v>
      </c>
      <c r="BH135" s="24">
        <v>0.16672540287700638</v>
      </c>
      <c r="BI135" s="24">
        <v>0.16603557450599804</v>
      </c>
      <c r="BJ135" s="24">
        <v>0.16556982851357338</v>
      </c>
      <c r="BK135" s="24">
        <v>0.16466455477840855</v>
      </c>
      <c r="BL135" s="24">
        <v>0.1639629020751264</v>
      </c>
      <c r="BN135" s="26"/>
      <c r="BO135" s="26"/>
      <c r="BP135" s="26"/>
      <c r="BQ135" s="26"/>
      <c r="BR135" s="26"/>
      <c r="BT135" s="26"/>
      <c r="BU135" s="26"/>
      <c r="BV135" s="26"/>
      <c r="BW135" s="26"/>
      <c r="BX135" s="26"/>
      <c r="BZ135" s="26">
        <v>0</v>
      </c>
      <c r="CA135" s="26">
        <v>0.14412023948085517</v>
      </c>
      <c r="CB135" s="26">
        <v>0.21321923330499515</v>
      </c>
      <c r="CC135" s="26">
        <v>0.24531963407631441</v>
      </c>
      <c r="CD135" s="26">
        <v>0.37503822628998917</v>
      </c>
      <c r="CF135" s="27">
        <v>-2.19996588271585E-2</v>
      </c>
      <c r="CG135" s="12">
        <v>-2327557.5</v>
      </c>
      <c r="CI135" s="13"/>
      <c r="CJ135" s="13"/>
      <c r="CK135" s="13">
        <v>0</v>
      </c>
      <c r="CL135" s="13">
        <v>0.25635706326252272</v>
      </c>
      <c r="CM135" s="13">
        <v>0.3547729665177366</v>
      </c>
      <c r="CN135" s="13">
        <v>0.3795628069540371</v>
      </c>
      <c r="CO135" s="13">
        <v>0.66512439922266053</v>
      </c>
      <c r="CQ135" s="27">
        <v>-0.14320627861621432</v>
      </c>
      <c r="CR135" s="12">
        <v>-16428564.957355183</v>
      </c>
      <c r="CS135" s="27">
        <v>0.87796438344603034</v>
      </c>
    </row>
    <row r="136" spans="1:97" x14ac:dyDescent="0.2">
      <c r="A136" s="7">
        <v>1384</v>
      </c>
      <c r="B136" s="7" t="s">
        <v>133</v>
      </c>
      <c r="C136" s="42">
        <v>0.18322278226651534</v>
      </c>
      <c r="E136" s="24">
        <v>0.71246849220587183</v>
      </c>
      <c r="F136" s="24">
        <v>0.73575894563105237</v>
      </c>
      <c r="G136" s="24">
        <v>0.74229194419903988</v>
      </c>
      <c r="H136" s="24">
        <v>0.7492861197539481</v>
      </c>
      <c r="I136" s="24">
        <v>0.76558279262227702</v>
      </c>
      <c r="J136" s="24"/>
      <c r="K136" s="24"/>
      <c r="L136" s="24"/>
      <c r="M136" s="24"/>
      <c r="N136" s="24"/>
      <c r="P136" s="11">
        <v>1314.518210546142</v>
      </c>
      <c r="Q136" s="11">
        <v>1462.1827526163279</v>
      </c>
      <c r="R136" s="11">
        <v>1488.4471817057522</v>
      </c>
      <c r="S136" s="11">
        <v>1522.7720821302153</v>
      </c>
      <c r="T136" s="11">
        <v>1644.5582448995522</v>
      </c>
      <c r="U136" s="11"/>
      <c r="W136" s="11">
        <v>1845.0194288259199</v>
      </c>
      <c r="X136" s="11">
        <v>1987.3122322178904</v>
      </c>
      <c r="Y136" s="11">
        <v>2005.2045469951061</v>
      </c>
      <c r="Z136" s="11">
        <v>2032.2971986058753</v>
      </c>
      <c r="AA136" s="11">
        <v>2148.1128634913607</v>
      </c>
      <c r="AB136" s="11"/>
      <c r="AD136" s="25">
        <v>2.2263122017723243</v>
      </c>
      <c r="AE136" s="25">
        <v>2.2238664215686272</v>
      </c>
      <c r="AF136" s="25">
        <v>2.2494205903878997</v>
      </c>
      <c r="AG136" s="25">
        <v>2.265802465396614</v>
      </c>
      <c r="AH136" s="25">
        <v>2.2479360931282293</v>
      </c>
      <c r="AI136" s="25"/>
      <c r="AJ136" s="11">
        <v>5094.4238147992864</v>
      </c>
      <c r="AK136" s="11">
        <v>5554.0205043193328</v>
      </c>
      <c r="AL136" s="11">
        <v>5664.1183765912047</v>
      </c>
      <c r="AM136" s="11">
        <v>5806.0478995222074</v>
      </c>
      <c r="AN136" s="11">
        <v>6068.0453375262105</v>
      </c>
      <c r="AO136" s="11"/>
      <c r="AP136" s="11">
        <v>1074.5202583675864</v>
      </c>
      <c r="AQ136" s="11">
        <v>1104.3764838892027</v>
      </c>
      <c r="AR136" s="11">
        <v>1130.1783493499152</v>
      </c>
      <c r="AS136" s="11">
        <v>1142.8336382828993</v>
      </c>
      <c r="AT136" s="11">
        <v>1191.2448467966574</v>
      </c>
      <c r="AU136" s="11"/>
      <c r="AV136" s="24">
        <v>0.68324347772200533</v>
      </c>
      <c r="AW136" s="24">
        <v>0.68008578431372546</v>
      </c>
      <c r="AX136" s="24">
        <v>0.68187362771407656</v>
      </c>
      <c r="AY136" s="24">
        <v>0.68322379380319231</v>
      </c>
      <c r="AZ136" s="24">
        <v>0.68628615549088312</v>
      </c>
      <c r="BB136" s="24">
        <v>0.21106773254012517</v>
      </c>
      <c r="BC136" s="24">
        <v>0.21678921568627452</v>
      </c>
      <c r="BD136" s="24">
        <v>0.21578433764332763</v>
      </c>
      <c r="BE136" s="24">
        <v>0.21519217372868521</v>
      </c>
      <c r="BF136" s="24">
        <v>0.21322088258003208</v>
      </c>
      <c r="BH136" s="24">
        <v>0.10568878973786949</v>
      </c>
      <c r="BI136" s="24">
        <v>0.10312499999999999</v>
      </c>
      <c r="BJ136" s="24">
        <v>0.10234203464259575</v>
      </c>
      <c r="BK136" s="24">
        <v>0.10158403246812248</v>
      </c>
      <c r="BL136" s="24">
        <v>0.10049296192908476</v>
      </c>
      <c r="BN136" s="26"/>
      <c r="BO136" s="26"/>
      <c r="BP136" s="26"/>
      <c r="BQ136" s="26"/>
      <c r="BR136" s="26"/>
      <c r="BT136" s="26"/>
      <c r="BU136" s="26"/>
      <c r="BV136" s="26"/>
      <c r="BW136" s="26"/>
      <c r="BX136" s="26"/>
      <c r="BZ136" s="26">
        <v>0</v>
      </c>
      <c r="CA136" s="26">
        <v>0.12371204525144686</v>
      </c>
      <c r="CB136" s="26">
        <v>0.16242925519866747</v>
      </c>
      <c r="CC136" s="26">
        <v>0.20611603858028049</v>
      </c>
      <c r="CD136" s="26">
        <v>0.31802139248370231</v>
      </c>
      <c r="CF136" s="27">
        <v>-9.7355437301514369E-3</v>
      </c>
      <c r="CG136" s="12">
        <v>-1339987.5</v>
      </c>
      <c r="CI136" s="13"/>
      <c r="CJ136" s="13"/>
      <c r="CK136" s="13">
        <v>0</v>
      </c>
      <c r="CL136" s="13">
        <v>0.32061605734287002</v>
      </c>
      <c r="CM136" s="13">
        <v>0.34412471115419141</v>
      </c>
      <c r="CN136" s="13">
        <v>0.36426796384723392</v>
      </c>
      <c r="CO136" s="13">
        <v>0.49355793473660525</v>
      </c>
      <c r="CQ136" s="27">
        <v>-9.8763261573514588E-2</v>
      </c>
      <c r="CR136" s="12">
        <v>-14765330.837244021</v>
      </c>
      <c r="CS136" s="27">
        <v>1.3267596660289773</v>
      </c>
    </row>
    <row r="137" spans="1:97" x14ac:dyDescent="0.2">
      <c r="A137" s="7">
        <v>1401</v>
      </c>
      <c r="B137" s="7" t="s">
        <v>134</v>
      </c>
      <c r="C137" s="42">
        <v>0.18883688537042786</v>
      </c>
      <c r="E137" s="24">
        <v>0.76835250031660152</v>
      </c>
      <c r="F137" s="24">
        <v>0.79210672470485366</v>
      </c>
      <c r="G137" s="24">
        <v>0.797001100273104</v>
      </c>
      <c r="H137" s="24">
        <v>0.80175433287353015</v>
      </c>
      <c r="I137" s="24">
        <v>0.81382451723464067</v>
      </c>
      <c r="J137" s="24"/>
      <c r="K137" s="24"/>
      <c r="L137" s="24"/>
      <c r="M137" s="24"/>
      <c r="N137" s="24"/>
      <c r="P137" s="11">
        <v>1314.518210546142</v>
      </c>
      <c r="Q137" s="11">
        <v>1481.7104321969493</v>
      </c>
      <c r="R137" s="11">
        <v>1503.7164307800035</v>
      </c>
      <c r="S137" s="11">
        <v>1528.442722488466</v>
      </c>
      <c r="T137" s="11">
        <v>1635.8389508981338</v>
      </c>
      <c r="U137" s="11"/>
      <c r="W137" s="11">
        <v>1710.8270097442144</v>
      </c>
      <c r="X137" s="11">
        <v>1870.5944363103954</v>
      </c>
      <c r="Y137" s="11">
        <v>1886.7181366057503</v>
      </c>
      <c r="Z137" s="11">
        <v>1906.372887328773</v>
      </c>
      <c r="AA137" s="11">
        <v>2010.0634918897279</v>
      </c>
      <c r="AB137" s="11"/>
      <c r="AD137" s="25">
        <v>2.3290780141843972</v>
      </c>
      <c r="AE137" s="25">
        <v>2.3690096977419128</v>
      </c>
      <c r="AF137" s="25">
        <v>2.3905029897995074</v>
      </c>
      <c r="AG137" s="25">
        <v>2.4046505132323164</v>
      </c>
      <c r="AH137" s="25">
        <v>2.3889270504190137</v>
      </c>
      <c r="AI137" s="25"/>
      <c r="AJ137" s="11">
        <v>5005.7767124043585</v>
      </c>
      <c r="AK137" s="11">
        <v>5586.5448333191152</v>
      </c>
      <c r="AL137" s="11">
        <v>5695.0615193547656</v>
      </c>
      <c r="AM137" s="11">
        <v>5837.6332378669422</v>
      </c>
      <c r="AN137" s="11">
        <v>6077.4207424590286</v>
      </c>
      <c r="AO137" s="11"/>
      <c r="AP137" s="11">
        <v>1003.3897783251232</v>
      </c>
      <c r="AQ137" s="11">
        <v>1066.9158476658477</v>
      </c>
      <c r="AR137" s="11">
        <v>1103.3667586629867</v>
      </c>
      <c r="AS137" s="11">
        <v>1100.2313949984934</v>
      </c>
      <c r="AT137" s="11">
        <v>1161.1406202950918</v>
      </c>
      <c r="AU137" s="11"/>
      <c r="AV137" s="24">
        <v>0.69049645390070924</v>
      </c>
      <c r="AW137" s="24">
        <v>0.69292843491187084</v>
      </c>
      <c r="AX137" s="24">
        <v>0.69497010200492437</v>
      </c>
      <c r="AY137" s="24">
        <v>0.69282871307869565</v>
      </c>
      <c r="AZ137" s="24">
        <v>0.69425745294683339</v>
      </c>
      <c r="BB137" s="24">
        <v>0.23035460992907802</v>
      </c>
      <c r="BC137" s="24">
        <v>0.23048063990939335</v>
      </c>
      <c r="BD137" s="24">
        <v>0.22940555750967287</v>
      </c>
      <c r="BE137" s="24">
        <v>0.23175755882969065</v>
      </c>
      <c r="BF137" s="24">
        <v>0.22812199477950268</v>
      </c>
      <c r="BH137" s="24">
        <v>7.9148936170212764E-2</v>
      </c>
      <c r="BI137" s="24">
        <v>7.6590925178735753E-2</v>
      </c>
      <c r="BJ137" s="24">
        <v>7.5624340485402744E-2</v>
      </c>
      <c r="BK137" s="24">
        <v>7.5413728091613716E-2</v>
      </c>
      <c r="BL137" s="24">
        <v>7.7620552273663962E-2</v>
      </c>
      <c r="BN137" s="26"/>
      <c r="BO137" s="26"/>
      <c r="BP137" s="26"/>
      <c r="BQ137" s="26"/>
      <c r="BR137" s="26"/>
      <c r="BT137" s="26"/>
      <c r="BU137" s="26"/>
      <c r="BV137" s="26"/>
      <c r="BW137" s="26"/>
      <c r="BX137" s="26"/>
      <c r="BZ137" s="26">
        <v>0</v>
      </c>
      <c r="CA137" s="26">
        <v>0.14870990776931414</v>
      </c>
      <c r="CB137" s="26">
        <v>0.18367464545078094</v>
      </c>
      <c r="CC137" s="26">
        <v>0.21928357556173661</v>
      </c>
      <c r="CD137" s="26">
        <v>0.31787856003441983</v>
      </c>
      <c r="CF137" s="27">
        <v>-1.040163658000226E-2</v>
      </c>
      <c r="CG137" s="12">
        <v>-641937</v>
      </c>
      <c r="CI137" s="13"/>
      <c r="CJ137" s="13"/>
      <c r="CK137" s="13">
        <v>0</v>
      </c>
      <c r="CL137" s="13">
        <v>0.31322285340788469</v>
      </c>
      <c r="CM137" s="13">
        <v>0.34690395851538436</v>
      </c>
      <c r="CN137" s="13">
        <v>0.36947359556102732</v>
      </c>
      <c r="CO137" s="13">
        <v>0.61077150750424725</v>
      </c>
      <c r="CQ137" s="27">
        <v>-0.10536361692245697</v>
      </c>
      <c r="CR137" s="12">
        <v>-7001316.9979782477</v>
      </c>
      <c r="CS137" s="27">
        <v>1.2820260640549399</v>
      </c>
    </row>
    <row r="138" spans="1:97" x14ac:dyDescent="0.2">
      <c r="A138" s="7">
        <v>1402</v>
      </c>
      <c r="B138" s="7" t="s">
        <v>135</v>
      </c>
      <c r="C138" s="42">
        <v>9.6171038060145264E-2</v>
      </c>
      <c r="E138" s="24">
        <v>0.94727719995512172</v>
      </c>
      <c r="F138" s="24">
        <v>0.95043473618769203</v>
      </c>
      <c r="G138" s="24">
        <v>0.95054772705521151</v>
      </c>
      <c r="H138" s="24">
        <v>0.95173236980772813</v>
      </c>
      <c r="I138" s="24">
        <v>0.95413048815696955</v>
      </c>
      <c r="J138" s="24"/>
      <c r="K138" s="24"/>
      <c r="L138" s="24"/>
      <c r="M138" s="24"/>
      <c r="N138" s="24"/>
      <c r="P138" s="11">
        <v>1314.518210546142</v>
      </c>
      <c r="Q138" s="11">
        <v>1396.3201456484574</v>
      </c>
      <c r="R138" s="11">
        <v>1379.9165651422634</v>
      </c>
      <c r="S138" s="11">
        <v>1390.1219594033862</v>
      </c>
      <c r="T138" s="11">
        <v>1442.8442478657407</v>
      </c>
      <c r="U138" s="11"/>
      <c r="W138" s="11">
        <v>1387.6806183115339</v>
      </c>
      <c r="X138" s="11">
        <v>1469.1383768750554</v>
      </c>
      <c r="Y138" s="11">
        <v>1451.7067642855059</v>
      </c>
      <c r="Z138" s="11">
        <v>1460.622758564178</v>
      </c>
      <c r="AA138" s="11">
        <v>1512.208514217785</v>
      </c>
      <c r="AB138" s="11"/>
      <c r="AD138" s="25">
        <v>2.4292316580011555</v>
      </c>
      <c r="AE138" s="25">
        <v>2.4354373829082001</v>
      </c>
      <c r="AF138" s="25">
        <v>2.4552746544438873</v>
      </c>
      <c r="AG138" s="25">
        <v>2.4281839048480212</v>
      </c>
      <c r="AH138" s="25">
        <v>2.4500759563596191</v>
      </c>
      <c r="AI138" s="25"/>
      <c r="AJ138" s="11">
        <v>5657.3272500703233</v>
      </c>
      <c r="AK138" s="11">
        <v>6084.4348935906401</v>
      </c>
      <c r="AL138" s="11">
        <v>6120.2886803775282</v>
      </c>
      <c r="AM138" s="11">
        <v>6235.8150932751323</v>
      </c>
      <c r="AN138" s="11">
        <v>6485.6197177245913</v>
      </c>
      <c r="AO138" s="11"/>
      <c r="AP138" s="11">
        <v>1160.393567498942</v>
      </c>
      <c r="AQ138" s="11">
        <v>1223.1506694855532</v>
      </c>
      <c r="AR138" s="11">
        <v>1245.059873506676</v>
      </c>
      <c r="AS138" s="11">
        <v>1234.3220157732924</v>
      </c>
      <c r="AT138" s="11">
        <v>1294.5859072068458</v>
      </c>
      <c r="AU138" s="11"/>
      <c r="AV138" s="24">
        <v>0.48129693818601965</v>
      </c>
      <c r="AW138" s="24">
        <v>0.48234615938896097</v>
      </c>
      <c r="AX138" s="24">
        <v>0.48427988254673066</v>
      </c>
      <c r="AY138" s="24">
        <v>0.47367322807261597</v>
      </c>
      <c r="AZ138" s="24">
        <v>0.47783455323850299</v>
      </c>
      <c r="BB138" s="24">
        <v>0.51191507798960134</v>
      </c>
      <c r="BC138" s="24">
        <v>0.51124081279723299</v>
      </c>
      <c r="BD138" s="24">
        <v>0.50956098259686311</v>
      </c>
      <c r="BE138" s="24">
        <v>0.5203449954788899</v>
      </c>
      <c r="BF138" s="24">
        <v>0.5164341941720757</v>
      </c>
      <c r="BH138" s="24">
        <v>6.7879838243789714E-3</v>
      </c>
      <c r="BI138" s="24">
        <v>6.4130278138060243E-3</v>
      </c>
      <c r="BJ138" s="24">
        <v>6.159134856406216E-3</v>
      </c>
      <c r="BK138" s="24">
        <v>5.9817764484941223E-3</v>
      </c>
      <c r="BL138" s="24">
        <v>5.7312525894213503E-3</v>
      </c>
      <c r="BN138" s="26"/>
      <c r="BO138" s="26"/>
      <c r="BP138" s="26"/>
      <c r="BQ138" s="26"/>
      <c r="BR138" s="26"/>
      <c r="BT138" s="26"/>
      <c r="BU138" s="26"/>
      <c r="BV138" s="26"/>
      <c r="BW138" s="26"/>
      <c r="BX138" s="26"/>
      <c r="BZ138" s="26">
        <v>0</v>
      </c>
      <c r="CA138" s="26">
        <v>6.7250239651051036E-2</v>
      </c>
      <c r="CB138" s="26">
        <v>6.9815911127990571E-2</v>
      </c>
      <c r="CC138" s="26">
        <v>9.7438415771321729E-2</v>
      </c>
      <c r="CD138" s="26">
        <v>0.1577237692720701</v>
      </c>
      <c r="CF138" s="27">
        <v>-2.7884254360462622E-2</v>
      </c>
      <c r="CG138" s="12">
        <v>-1487187</v>
      </c>
      <c r="CI138" s="13"/>
      <c r="CJ138" s="13"/>
      <c r="CK138" s="13">
        <v>0</v>
      </c>
      <c r="CL138" s="13">
        <v>0.29682495026956524</v>
      </c>
      <c r="CM138" s="13">
        <v>0.35770315141115305</v>
      </c>
      <c r="CN138" s="13">
        <v>0.39241173674027441</v>
      </c>
      <c r="CO138" s="13">
        <v>0.54941131388967035</v>
      </c>
      <c r="CQ138" s="27">
        <v>-0.12220124786411397</v>
      </c>
      <c r="CR138" s="12">
        <v>-7015449.5049705356</v>
      </c>
      <c r="CS138" s="27">
        <v>1.172962999581006</v>
      </c>
    </row>
    <row r="139" spans="1:97" x14ac:dyDescent="0.2">
      <c r="A139" s="7">
        <v>1407</v>
      </c>
      <c r="B139" s="7" t="s">
        <v>136</v>
      </c>
      <c r="C139" s="42">
        <v>0.18984552152056011</v>
      </c>
      <c r="E139" s="24">
        <v>0.63331987742373974</v>
      </c>
      <c r="F139" s="24">
        <v>0.66220861048475765</v>
      </c>
      <c r="G139" s="24">
        <v>0.66524041422190916</v>
      </c>
      <c r="H139" s="24">
        <v>0.67263757940621693</v>
      </c>
      <c r="I139" s="24">
        <v>0.69067664964131836</v>
      </c>
      <c r="J139" s="24"/>
      <c r="K139" s="24"/>
      <c r="L139" s="24"/>
      <c r="M139" s="24"/>
      <c r="N139" s="24"/>
      <c r="P139" s="11">
        <v>1314.518210546142</v>
      </c>
      <c r="Q139" s="11">
        <v>1492.5155232729994</v>
      </c>
      <c r="R139" s="11">
        <v>1510.5854552366413</v>
      </c>
      <c r="S139" s="11">
        <v>1537.4654453087401</v>
      </c>
      <c r="T139" s="11">
        <v>1663.6913503725291</v>
      </c>
      <c r="U139" s="11"/>
      <c r="W139" s="11">
        <v>2075.5991678224686</v>
      </c>
      <c r="X139" s="11">
        <v>2253.844935934057</v>
      </c>
      <c r="Y139" s="11">
        <v>2270.736147327249</v>
      </c>
      <c r="Z139" s="11">
        <v>2285.7263590089119</v>
      </c>
      <c r="AA139" s="11">
        <v>2408.7847058917018</v>
      </c>
      <c r="AB139" s="11"/>
      <c r="AD139" s="25">
        <v>2.4922732818218787</v>
      </c>
      <c r="AE139" s="25">
        <v>2.4828774062816614</v>
      </c>
      <c r="AF139" s="25">
        <v>2.4563650920736588</v>
      </c>
      <c r="AG139" s="25">
        <v>2.4359124658069558</v>
      </c>
      <c r="AH139" s="25">
        <v>2.43627164818058</v>
      </c>
      <c r="AI139" s="25"/>
      <c r="AJ139" s="11">
        <v>5809.7638454164635</v>
      </c>
      <c r="AK139" s="11">
        <v>6299.5561682211246</v>
      </c>
      <c r="AL139" s="11">
        <v>6381.8441211382469</v>
      </c>
      <c r="AM139" s="11">
        <v>6414.0911634073091</v>
      </c>
      <c r="AN139" s="11">
        <v>6776.984737362407</v>
      </c>
      <c r="AO139" s="11"/>
      <c r="AP139" s="11">
        <v>861.9207920792079</v>
      </c>
      <c r="AQ139" s="11">
        <v>941.58415841584156</v>
      </c>
      <c r="AR139" s="11">
        <v>894.06387665198235</v>
      </c>
      <c r="AS139" s="11">
        <v>900.4414225941423</v>
      </c>
      <c r="AT139" s="11">
        <v>941.78234086242298</v>
      </c>
      <c r="AU139" s="11"/>
      <c r="AV139" s="24">
        <v>0.83387555917039446</v>
      </c>
      <c r="AW139" s="24">
        <v>0.83606889564336373</v>
      </c>
      <c r="AX139" s="24">
        <v>0.82906325060048036</v>
      </c>
      <c r="AY139" s="24">
        <v>0.82805783509183273</v>
      </c>
      <c r="AZ139" s="24">
        <v>0.82467406110138164</v>
      </c>
      <c r="BB139" s="24">
        <v>8.2147214314762101E-2</v>
      </c>
      <c r="BC139" s="24">
        <v>8.1864235055724419E-2</v>
      </c>
      <c r="BD139" s="24">
        <v>9.0872698158526818E-2</v>
      </c>
      <c r="BE139" s="24">
        <v>9.3395857756936304E-2</v>
      </c>
      <c r="BF139" s="24">
        <v>9.4765518583381975E-2</v>
      </c>
      <c r="BH139" s="24">
        <v>8.3977226514843434E-2</v>
      </c>
      <c r="BI139" s="24">
        <v>8.2066869300911852E-2</v>
      </c>
      <c r="BJ139" s="24">
        <v>8.0064051240992792E-2</v>
      </c>
      <c r="BK139" s="24">
        <v>7.8546307151230954E-2</v>
      </c>
      <c r="BL139" s="24">
        <v>8.0560420315236428E-2</v>
      </c>
      <c r="BN139" s="26"/>
      <c r="BO139" s="26"/>
      <c r="BP139" s="26"/>
      <c r="BQ139" s="26"/>
      <c r="BR139" s="26"/>
      <c r="BT139" s="26"/>
      <c r="BU139" s="26"/>
      <c r="BV139" s="26"/>
      <c r="BW139" s="26"/>
      <c r="BX139" s="26"/>
      <c r="BZ139" s="26">
        <v>0</v>
      </c>
      <c r="CA139" s="26">
        <v>0.13503825022958416</v>
      </c>
      <c r="CB139" s="26">
        <v>0.15056153898263158</v>
      </c>
      <c r="CC139" s="26">
        <v>0.18964266220803738</v>
      </c>
      <c r="CD139" s="26">
        <v>0.29278497062039621</v>
      </c>
      <c r="CF139" s="27">
        <v>-3.2281410616186068E-3</v>
      </c>
      <c r="CG139" s="12">
        <v>-77483</v>
      </c>
      <c r="CI139" s="13"/>
      <c r="CJ139" s="13"/>
      <c r="CK139" s="13">
        <v>0</v>
      </c>
      <c r="CL139" s="13">
        <v>0.40041579911338721</v>
      </c>
      <c r="CM139" s="13">
        <v>0.41993432412853604</v>
      </c>
      <c r="CN139" s="13">
        <v>0.42929193984153957</v>
      </c>
      <c r="CO139" s="13">
        <v>0.56729954393654292</v>
      </c>
      <c r="CQ139" s="27">
        <v>-0.15055650935840079</v>
      </c>
      <c r="CR139" s="12">
        <v>-3858352.3417331721</v>
      </c>
      <c r="CS139" s="27">
        <v>0.88755756513482897</v>
      </c>
    </row>
    <row r="140" spans="1:97" x14ac:dyDescent="0.2">
      <c r="A140" s="7">
        <v>1415</v>
      </c>
      <c r="B140" s="7" t="s">
        <v>137</v>
      </c>
      <c r="C140" s="42">
        <v>0.20367628896691414</v>
      </c>
      <c r="E140" s="24">
        <v>0.75734244626706315</v>
      </c>
      <c r="F140" s="24">
        <v>0.78605270207413913</v>
      </c>
      <c r="G140" s="24">
        <v>0.78840123819925589</v>
      </c>
      <c r="H140" s="24">
        <v>0.79316455469581992</v>
      </c>
      <c r="I140" s="24">
        <v>0.80524905353161103</v>
      </c>
      <c r="J140" s="24"/>
      <c r="K140" s="24"/>
      <c r="L140" s="24"/>
      <c r="M140" s="24"/>
      <c r="N140" s="24"/>
      <c r="P140" s="11">
        <v>1314.518210546142</v>
      </c>
      <c r="Q140" s="11">
        <v>1532.4751609721409</v>
      </c>
      <c r="R140" s="11">
        <v>1529.1476579689581</v>
      </c>
      <c r="S140" s="11">
        <v>1555.2549385982209</v>
      </c>
      <c r="T140" s="11">
        <v>1657.9889017442233</v>
      </c>
      <c r="U140" s="11"/>
      <c r="W140" s="11">
        <v>1735.6985826232176</v>
      </c>
      <c r="X140" s="11">
        <v>1949.5832237818584</v>
      </c>
      <c r="Y140" s="11">
        <v>1939.5551197529835</v>
      </c>
      <c r="Z140" s="11">
        <v>1960.8225422966159</v>
      </c>
      <c r="AA140" s="11">
        <v>2058.9765296497017</v>
      </c>
      <c r="AB140" s="11"/>
      <c r="AD140" s="25">
        <v>2.0321092934215108</v>
      </c>
      <c r="AE140" s="25">
        <v>2.0407615750757246</v>
      </c>
      <c r="AF140" s="25">
        <v>2.0614140719077927</v>
      </c>
      <c r="AG140" s="25">
        <v>2.0770811921891057</v>
      </c>
      <c r="AH140" s="25">
        <v>2.0555602111790834</v>
      </c>
      <c r="AI140" s="25"/>
      <c r="AJ140" s="11">
        <v>4593.6558453245952</v>
      </c>
      <c r="AK140" s="11">
        <v>5318.5999494266225</v>
      </c>
      <c r="AL140" s="11">
        <v>5387.4703642062086</v>
      </c>
      <c r="AM140" s="11">
        <v>5543.5591057674083</v>
      </c>
      <c r="AN140" s="11">
        <v>5817.8202548433474</v>
      </c>
      <c r="AO140" s="11"/>
      <c r="AP140" s="11">
        <v>1059.116676664667</v>
      </c>
      <c r="AQ140" s="11">
        <v>1086.4077698695135</v>
      </c>
      <c r="AR140" s="11">
        <v>1091.5403321470937</v>
      </c>
      <c r="AS140" s="11">
        <v>1087.7795918367347</v>
      </c>
      <c r="AT140" s="11">
        <v>1068.3821727019499</v>
      </c>
      <c r="AU140" s="11"/>
      <c r="AV140" s="24">
        <v>0.59397841977027499</v>
      </c>
      <c r="AW140" s="24">
        <v>0.5935958459541324</v>
      </c>
      <c r="AX140" s="24">
        <v>0.59607775675210739</v>
      </c>
      <c r="AY140" s="24">
        <v>0.59343953408701611</v>
      </c>
      <c r="AZ140" s="24">
        <v>0.58794938406100727</v>
      </c>
      <c r="BB140" s="24">
        <v>0.29011486251305257</v>
      </c>
      <c r="BC140" s="24">
        <v>0.29182172219818259</v>
      </c>
      <c r="BD140" s="24">
        <v>0.29003956648890417</v>
      </c>
      <c r="BE140" s="24">
        <v>0.29376498800959233</v>
      </c>
      <c r="BF140" s="24">
        <v>0.30084639235732841</v>
      </c>
      <c r="BH140" s="24">
        <v>0.11590671771667246</v>
      </c>
      <c r="BI140" s="24">
        <v>0.11458243184768499</v>
      </c>
      <c r="BJ140" s="24">
        <v>0.11388267675898847</v>
      </c>
      <c r="BK140" s="24">
        <v>0.11279547790339157</v>
      </c>
      <c r="BL140" s="24">
        <v>0.11120422358166429</v>
      </c>
      <c r="BN140" s="26"/>
      <c r="BO140" s="26"/>
      <c r="BP140" s="26"/>
      <c r="BQ140" s="26"/>
      <c r="BR140" s="26"/>
      <c r="BT140" s="26"/>
      <c r="BU140" s="26"/>
      <c r="BV140" s="26"/>
      <c r="BW140" s="26"/>
      <c r="BX140" s="26"/>
      <c r="BZ140" s="26">
        <v>0</v>
      </c>
      <c r="CA140" s="26">
        <v>0.1771894899735611</v>
      </c>
      <c r="CB140" s="26">
        <v>0.19381131988530775</v>
      </c>
      <c r="CC140" s="26">
        <v>0.22868303663577372</v>
      </c>
      <c r="CD140" s="26">
        <v>0.32480566367630859</v>
      </c>
      <c r="CF140" s="27">
        <v>-1.8120954033651833E-2</v>
      </c>
      <c r="CG140" s="12">
        <v>-800136</v>
      </c>
      <c r="CI140" s="13"/>
      <c r="CJ140" s="13"/>
      <c r="CK140" s="13">
        <v>0</v>
      </c>
      <c r="CL140" s="13">
        <v>0.36984452080104435</v>
      </c>
      <c r="CM140" s="13">
        <v>0.38638997976807121</v>
      </c>
      <c r="CN140" s="13">
        <v>0.40873288575158551</v>
      </c>
      <c r="CO140" s="13">
        <v>0.52869594513238538</v>
      </c>
      <c r="CQ140" s="27">
        <v>-9.9755752786385488E-2</v>
      </c>
      <c r="CR140" s="12">
        <v>-4807968.4226042833</v>
      </c>
      <c r="CS140" s="27">
        <v>1.2329785300311298</v>
      </c>
    </row>
    <row r="141" spans="1:97" x14ac:dyDescent="0.2">
      <c r="A141" s="7">
        <v>1419</v>
      </c>
      <c r="B141" s="7" t="s">
        <v>138</v>
      </c>
      <c r="C141" s="42">
        <v>0.37349215301246019</v>
      </c>
      <c r="E141" s="24">
        <v>0.39977839723190411</v>
      </c>
      <c r="F141" s="24">
        <v>0.4710130249319176</v>
      </c>
      <c r="G141" s="24">
        <v>0.47548278234769098</v>
      </c>
      <c r="H141" s="24">
        <v>0.4846443277829755</v>
      </c>
      <c r="I141" s="24">
        <v>0.51170353114465217</v>
      </c>
      <c r="J141" s="24"/>
      <c r="K141" s="24"/>
      <c r="L141" s="24"/>
      <c r="M141" s="24"/>
      <c r="N141" s="24"/>
      <c r="P141" s="11">
        <v>1314.518210546142</v>
      </c>
      <c r="Q141" s="11">
        <v>1752.9563508383187</v>
      </c>
      <c r="R141" s="11">
        <v>1788.7375809635366</v>
      </c>
      <c r="S141" s="11">
        <v>1854.4955584447052</v>
      </c>
      <c r="T141" s="11">
        <v>2064.7457965161866</v>
      </c>
      <c r="U141" s="11"/>
      <c r="W141" s="11">
        <v>3288.1171660298946</v>
      </c>
      <c r="X141" s="11">
        <v>3721.672773468842</v>
      </c>
      <c r="Y141" s="11">
        <v>3761.9397533842648</v>
      </c>
      <c r="Z141" s="11">
        <v>3826.508332261244</v>
      </c>
      <c r="AA141" s="11">
        <v>4035.043088128522</v>
      </c>
      <c r="AB141" s="11"/>
      <c r="AD141" s="25">
        <v>1.4682609979332744</v>
      </c>
      <c r="AE141" s="25">
        <v>1.4678574933752087</v>
      </c>
      <c r="AF141" s="25">
        <v>1.4592215920203404</v>
      </c>
      <c r="AG141" s="25">
        <v>1.4596734773682667</v>
      </c>
      <c r="AH141" s="25">
        <v>1.4498884253420006</v>
      </c>
      <c r="AI141" s="25"/>
      <c r="AJ141" s="11">
        <v>5349.9466951807899</v>
      </c>
      <c r="AK141" s="11">
        <v>6093.546981225084</v>
      </c>
      <c r="AL141" s="11">
        <v>6141.3977496583821</v>
      </c>
      <c r="AM141" s="11">
        <v>6277.9332487049051</v>
      </c>
      <c r="AN141" s="11">
        <v>6568.494332694394</v>
      </c>
      <c r="AO141" s="11"/>
      <c r="AP141" s="11">
        <v>1193.8904639175257</v>
      </c>
      <c r="AQ141" s="11">
        <v>1253.5502577319587</v>
      </c>
      <c r="AR141" s="11">
        <v>1260.6623711340205</v>
      </c>
      <c r="AS141" s="11">
        <v>1252.8729351969505</v>
      </c>
      <c r="AT141" s="11">
        <v>1248.8878048780489</v>
      </c>
      <c r="AU141" s="11"/>
      <c r="AV141" s="24">
        <v>0.55093002657218781</v>
      </c>
      <c r="AW141" s="24">
        <v>0.5524585337128276</v>
      </c>
      <c r="AX141" s="24">
        <v>0.55319773127322514</v>
      </c>
      <c r="AY141" s="24">
        <v>0.55196011340306972</v>
      </c>
      <c r="AZ141" s="24">
        <v>0.55098476763364701</v>
      </c>
      <c r="BB141" s="24">
        <v>7.6370435980710555E-2</v>
      </c>
      <c r="BC141" s="24">
        <v>7.616056531553636E-2</v>
      </c>
      <c r="BD141" s="24">
        <v>7.5884999022100524E-2</v>
      </c>
      <c r="BE141" s="24">
        <v>7.6938117117997848E-2</v>
      </c>
      <c r="BF141" s="24">
        <v>7.9557582225671872E-2</v>
      </c>
      <c r="BH141" s="24">
        <v>0.37269953744710166</v>
      </c>
      <c r="BI141" s="24">
        <v>0.37138090097163606</v>
      </c>
      <c r="BJ141" s="24">
        <v>0.37091726970467437</v>
      </c>
      <c r="BK141" s="24">
        <v>0.37110176947893242</v>
      </c>
      <c r="BL141" s="24">
        <v>0.3694576501406811</v>
      </c>
      <c r="BN141" s="26"/>
      <c r="BO141" s="26"/>
      <c r="BP141" s="26"/>
      <c r="BQ141" s="26"/>
      <c r="BR141" s="26"/>
      <c r="BT141" s="26"/>
      <c r="BU141" s="26"/>
      <c r="BV141" s="26"/>
      <c r="BW141" s="26"/>
      <c r="BX141" s="26"/>
      <c r="BZ141" s="26">
        <v>0</v>
      </c>
      <c r="CA141" s="26">
        <v>0.33684248106136883</v>
      </c>
      <c r="CB141" s="26">
        <v>0.3610288974707756</v>
      </c>
      <c r="CC141" s="26">
        <v>0.41191441466430612</v>
      </c>
      <c r="CD141" s="26">
        <v>0.57335646362383397</v>
      </c>
      <c r="CF141" s="27">
        <v>-4.725843543787335E-3</v>
      </c>
      <c r="CG141" s="12">
        <v>-170452</v>
      </c>
      <c r="CI141" s="13"/>
      <c r="CJ141" s="13"/>
      <c r="CK141" s="13">
        <v>0</v>
      </c>
      <c r="CL141" s="13">
        <v>0.52564104565345748</v>
      </c>
      <c r="CM141" s="13">
        <v>0.54612029902827408</v>
      </c>
      <c r="CN141" s="13">
        <v>0.56252107309084476</v>
      </c>
      <c r="CO141" s="13">
        <v>0.66445373196634017</v>
      </c>
      <c r="CQ141" s="27">
        <v>-0.10648656868793226</v>
      </c>
      <c r="CR141" s="12">
        <v>-4172662.1878440334</v>
      </c>
      <c r="CS141" s="27">
        <v>0.9606748169617696</v>
      </c>
    </row>
    <row r="142" spans="1:97" x14ac:dyDescent="0.2">
      <c r="A142" s="7">
        <v>1421</v>
      </c>
      <c r="B142" s="7" t="s">
        <v>139</v>
      </c>
      <c r="C142" s="42">
        <v>0.53461677006145436</v>
      </c>
      <c r="E142" s="24">
        <v>0.39680291800697742</v>
      </c>
      <c r="F142" s="24">
        <v>0.48375953931105781</v>
      </c>
      <c r="G142" s="24">
        <v>0.49354339054971547</v>
      </c>
      <c r="H142" s="24">
        <v>0.50244995059110309</v>
      </c>
      <c r="I142" s="24">
        <v>0.53288827208867839</v>
      </c>
      <c r="J142" s="24"/>
      <c r="K142" s="24"/>
      <c r="L142" s="24"/>
      <c r="M142" s="24"/>
      <c r="N142" s="24"/>
      <c r="P142" s="11">
        <v>1314.518210546142</v>
      </c>
      <c r="Q142" s="11">
        <v>1872.0405909409164</v>
      </c>
      <c r="R142" s="11">
        <v>1952.3961092731431</v>
      </c>
      <c r="S142" s="11">
        <v>2032.7749601410706</v>
      </c>
      <c r="T142" s="11">
        <v>2309.7527156719084</v>
      </c>
      <c r="U142" s="11"/>
      <c r="W142" s="11">
        <v>3312.7735480086044</v>
      </c>
      <c r="X142" s="11">
        <v>3869.7750407298795</v>
      </c>
      <c r="Y142" s="11">
        <v>3955.8753022678256</v>
      </c>
      <c r="Z142" s="11">
        <v>4045.7262613910684</v>
      </c>
      <c r="AA142" s="11">
        <v>4334.4033574218729</v>
      </c>
      <c r="AB142" s="11"/>
      <c r="AD142" s="25">
        <v>1.2858100745955914</v>
      </c>
      <c r="AE142" s="25">
        <v>1.2853911878036521</v>
      </c>
      <c r="AF142" s="25">
        <v>1.2761467889908258</v>
      </c>
      <c r="AG142" s="25">
        <v>1.2670771278808552</v>
      </c>
      <c r="AH142" s="25">
        <v>1.2527718020850571</v>
      </c>
      <c r="AI142" s="25"/>
      <c r="AJ142" s="11">
        <v>4821.0713929604781</v>
      </c>
      <c r="AK142" s="11">
        <v>5679.8421507707308</v>
      </c>
      <c r="AL142" s="11">
        <v>5764.6678703156967</v>
      </c>
      <c r="AM142" s="11">
        <v>5883.3247191083719</v>
      </c>
      <c r="AN142" s="11">
        <v>6199.832935103731</v>
      </c>
      <c r="AO142" s="11"/>
      <c r="AP142" s="11">
        <v>967.1234150464918</v>
      </c>
      <c r="AQ142" s="11">
        <v>1009.2197802197802</v>
      </c>
      <c r="AR142" s="11">
        <v>1047.7380352644836</v>
      </c>
      <c r="AS142" s="11">
        <v>1065.4020270270271</v>
      </c>
      <c r="AT142" s="11">
        <v>1102.96</v>
      </c>
      <c r="AU142" s="11"/>
      <c r="AV142" s="24">
        <v>0.49182801106361579</v>
      </c>
      <c r="AW142" s="24">
        <v>0.4935500083766125</v>
      </c>
      <c r="AX142" s="24">
        <v>0.49349457881567971</v>
      </c>
      <c r="AY142" s="24">
        <v>0.4937182793909643</v>
      </c>
      <c r="AZ142" s="24">
        <v>0.49263610789343043</v>
      </c>
      <c r="BB142" s="24">
        <v>9.9153465761461737E-2</v>
      </c>
      <c r="BC142" s="24">
        <v>9.9095325850226165E-2</v>
      </c>
      <c r="BD142" s="24">
        <v>9.9332777314428689E-2</v>
      </c>
      <c r="BE142" s="24">
        <v>9.8510691405274978E-2</v>
      </c>
      <c r="BF142" s="24">
        <v>9.9288432897567433E-2</v>
      </c>
      <c r="BH142" s="24">
        <v>0.40901852317492249</v>
      </c>
      <c r="BI142" s="24">
        <v>0.40735466577316132</v>
      </c>
      <c r="BJ142" s="24">
        <v>0.4071726438698916</v>
      </c>
      <c r="BK142" s="24">
        <v>0.40777102920376074</v>
      </c>
      <c r="BL142" s="24">
        <v>0.40807545920900218</v>
      </c>
      <c r="BN142" s="26"/>
      <c r="BO142" s="26"/>
      <c r="BP142" s="26"/>
      <c r="BQ142" s="26"/>
      <c r="BR142" s="26"/>
      <c r="BT142" s="26"/>
      <c r="BU142" s="26"/>
      <c r="BV142" s="26"/>
      <c r="BW142" s="26"/>
      <c r="BX142" s="26"/>
      <c r="BZ142" s="26">
        <v>0</v>
      </c>
      <c r="CA142" s="26">
        <v>0.42449810909868457</v>
      </c>
      <c r="CB142" s="26">
        <v>0.48138339335251268</v>
      </c>
      <c r="CC142" s="26">
        <v>0.53511322165644404</v>
      </c>
      <c r="CD142" s="26">
        <v>0.73420234434528364</v>
      </c>
      <c r="CF142" s="27">
        <v>-6.3146816503729724E-3</v>
      </c>
      <c r="CG142" s="12">
        <v>-255235.5</v>
      </c>
      <c r="CI142" s="13"/>
      <c r="CJ142" s="13"/>
      <c r="CK142" s="13">
        <v>0</v>
      </c>
      <c r="CL142" s="13">
        <v>0.45787855486326734</v>
      </c>
      <c r="CM142" s="13">
        <v>0.47976054034603144</v>
      </c>
      <c r="CN142" s="13">
        <v>0.49579065400848354</v>
      </c>
      <c r="CO142" s="13">
        <v>0.70335050691234979</v>
      </c>
      <c r="CQ142" s="27">
        <v>-0.10330833744352491</v>
      </c>
      <c r="CR142" s="12">
        <v>-4543677.9128993656</v>
      </c>
      <c r="CS142" s="27">
        <v>0.87436556322886527</v>
      </c>
    </row>
    <row r="143" spans="1:97" x14ac:dyDescent="0.2">
      <c r="A143" s="7">
        <v>1427</v>
      </c>
      <c r="B143" s="7" t="s">
        <v>140</v>
      </c>
      <c r="C143" s="42">
        <v>0.55315425809831353</v>
      </c>
      <c r="E143" s="24">
        <v>0.33847521708318135</v>
      </c>
      <c r="F143" s="24">
        <v>0.42135220836461973</v>
      </c>
      <c r="G143" s="24">
        <v>0.42885912594067316</v>
      </c>
      <c r="H143" s="24">
        <v>0.44009404346963538</v>
      </c>
      <c r="I143" s="24">
        <v>0.4734017856695531</v>
      </c>
      <c r="J143" s="24"/>
      <c r="K143" s="24"/>
      <c r="L143" s="24"/>
      <c r="M143" s="24"/>
      <c r="N143" s="24"/>
      <c r="P143" s="11">
        <v>1314.518210546142</v>
      </c>
      <c r="Q143" s="11">
        <v>1890.298899218732</v>
      </c>
      <c r="R143" s="11">
        <v>1968.7620999033775</v>
      </c>
      <c r="S143" s="11">
        <v>2070.4356873808447</v>
      </c>
      <c r="T143" s="11">
        <v>2377.7154434993822</v>
      </c>
      <c r="U143" s="11"/>
      <c r="W143" s="11">
        <v>3883.6468497576739</v>
      </c>
      <c r="X143" s="11">
        <v>4486.2679290455981</v>
      </c>
      <c r="Y143" s="11">
        <v>4590.6965267091673</v>
      </c>
      <c r="Z143" s="11">
        <v>4704.5301296464731</v>
      </c>
      <c r="AA143" s="11">
        <v>5022.6161275172926</v>
      </c>
      <c r="AB143" s="11"/>
      <c r="AD143" s="25">
        <v>1.1069291619704267</v>
      </c>
      <c r="AE143" s="25">
        <v>1.0858235309821118</v>
      </c>
      <c r="AF143" s="25">
        <v>1.0705254251328842</v>
      </c>
      <c r="AG143" s="25">
        <v>1.0653634006244419</v>
      </c>
      <c r="AH143" s="25">
        <v>1.0516557835820894</v>
      </c>
      <c r="AI143" s="25"/>
      <c r="AJ143" s="11">
        <v>5124.1283017126052</v>
      </c>
      <c r="AK143" s="11">
        <v>5860.3707879165631</v>
      </c>
      <c r="AL143" s="11">
        <v>5909.1283493573865</v>
      </c>
      <c r="AM143" s="11">
        <v>6052.3049519846318</v>
      </c>
      <c r="AN143" s="11">
        <v>6365.2043794641058</v>
      </c>
      <c r="AO143" s="11"/>
      <c r="AP143" s="11">
        <v>1086.8347895154884</v>
      </c>
      <c r="AQ143" s="11">
        <v>1117.7607843137255</v>
      </c>
      <c r="AR143" s="11">
        <v>1180.9074509803922</v>
      </c>
      <c r="AS143" s="11">
        <v>1201.942610062893</v>
      </c>
      <c r="AT143" s="11">
        <v>1220.2210365853659</v>
      </c>
      <c r="AU143" s="11"/>
      <c r="AV143" s="24">
        <v>0.56521586928312906</v>
      </c>
      <c r="AW143" s="24">
        <v>0.56219651950280503</v>
      </c>
      <c r="AX143" s="24">
        <v>0.56063509150954161</v>
      </c>
      <c r="AY143" s="24">
        <v>0.55872591478110845</v>
      </c>
      <c r="AZ143" s="24">
        <v>0.55363805970149249</v>
      </c>
      <c r="BB143" s="24">
        <v>0.15009411038457374</v>
      </c>
      <c r="BC143" s="24">
        <v>0.15066111677028976</v>
      </c>
      <c r="BD143" s="24">
        <v>0.15002417202071086</v>
      </c>
      <c r="BE143" s="24">
        <v>0.14964026563541191</v>
      </c>
      <c r="BF143" s="24">
        <v>0.15298507462686567</v>
      </c>
      <c r="BH143" s="24">
        <v>0.28469002033229712</v>
      </c>
      <c r="BI143" s="24">
        <v>0.28714236372690521</v>
      </c>
      <c r="BJ143" s="24">
        <v>0.28934073646974745</v>
      </c>
      <c r="BK143" s="24">
        <v>0.29163381958347967</v>
      </c>
      <c r="BL143" s="24">
        <v>0.29337686567164178</v>
      </c>
      <c r="BN143" s="26"/>
      <c r="BO143" s="26"/>
      <c r="BP143" s="26"/>
      <c r="BQ143" s="26"/>
      <c r="BR143" s="26"/>
      <c r="BT143" s="26"/>
      <c r="BU143" s="26"/>
      <c r="BV143" s="26"/>
      <c r="BW143" s="26"/>
      <c r="BX143" s="26"/>
      <c r="BZ143" s="26">
        <v>0</v>
      </c>
      <c r="CA143" s="26">
        <v>0.42314849527197973</v>
      </c>
      <c r="CB143" s="26">
        <v>0.46754240034921435</v>
      </c>
      <c r="CC143" s="26">
        <v>0.53620666023406582</v>
      </c>
      <c r="CD143" s="26">
        <v>0.75699186420880693</v>
      </c>
      <c r="CF143" s="27">
        <v>-1.0801772577889423E-2</v>
      </c>
      <c r="CG143" s="12">
        <v>-276800.5</v>
      </c>
      <c r="CI143" s="13"/>
      <c r="CJ143" s="13"/>
      <c r="CK143" s="13">
        <v>0</v>
      </c>
      <c r="CL143" s="13">
        <v>0.6706409895987453</v>
      </c>
      <c r="CM143" s="13">
        <v>0.71099201038455662</v>
      </c>
      <c r="CN143" s="13">
        <v>0.72950058812789198</v>
      </c>
      <c r="CO143" s="13">
        <v>0.88592796234010573</v>
      </c>
      <c r="CQ143" s="27">
        <v>-0.19912531151664239</v>
      </c>
      <c r="CR143" s="12">
        <v>-5633202.3491637148</v>
      </c>
      <c r="CS143" s="27">
        <v>0.42483973062235519</v>
      </c>
    </row>
    <row r="144" spans="1:97" x14ac:dyDescent="0.2">
      <c r="A144" s="7">
        <v>1430</v>
      </c>
      <c r="B144" s="7" t="s">
        <v>141</v>
      </c>
      <c r="C144" s="42">
        <v>0.38033102565374222</v>
      </c>
      <c r="E144" s="24">
        <v>0.85013286430922852</v>
      </c>
      <c r="F144" s="24">
        <v>0.87878560842546449</v>
      </c>
      <c r="G144" s="24">
        <v>0.88229865085239667</v>
      </c>
      <c r="H144" s="24">
        <v>0.88383516568904474</v>
      </c>
      <c r="I144" s="24">
        <v>0.89187266236241158</v>
      </c>
      <c r="J144" s="24"/>
      <c r="K144" s="24"/>
      <c r="L144" s="24"/>
      <c r="M144" s="24"/>
      <c r="N144" s="24"/>
      <c r="P144" s="11">
        <v>1314.518210546142</v>
      </c>
      <c r="Q144" s="11">
        <v>1682.6441779023744</v>
      </c>
      <c r="R144" s="11">
        <v>1737.0822506747093</v>
      </c>
      <c r="S144" s="11">
        <v>1779.5905886430633</v>
      </c>
      <c r="T144" s="11">
        <v>1920.5751093831709</v>
      </c>
      <c r="U144" s="11"/>
      <c r="W144" s="11">
        <v>1546.2503165481639</v>
      </c>
      <c r="X144" s="11">
        <v>1914.7379767827529</v>
      </c>
      <c r="Y144" s="11">
        <v>1968.8143566767312</v>
      </c>
      <c r="Z144" s="11">
        <v>2013.4869687558546</v>
      </c>
      <c r="AA144" s="11">
        <v>2153.4185208636286</v>
      </c>
      <c r="AB144" s="11"/>
      <c r="AD144" s="25">
        <v>1.8419447434517402</v>
      </c>
      <c r="AE144" s="25">
        <v>1.8390742734122714</v>
      </c>
      <c r="AF144" s="25">
        <v>1.8396344741085826</v>
      </c>
      <c r="AG144" s="25">
        <v>1.821307072515667</v>
      </c>
      <c r="AH144" s="25">
        <v>1.8126663118680149</v>
      </c>
      <c r="AI144" s="25"/>
      <c r="AJ144" s="11">
        <v>3408.1978281919578</v>
      </c>
      <c r="AK144" s="11">
        <v>4297.178471901163</v>
      </c>
      <c r="AL144" s="11">
        <v>4387.269651833004</v>
      </c>
      <c r="AM144" s="11">
        <v>4468.5784511368856</v>
      </c>
      <c r="AN144" s="11">
        <v>4758.9559106537999</v>
      </c>
      <c r="AO144" s="11"/>
      <c r="AP144" s="11">
        <v>807.49955791335094</v>
      </c>
      <c r="AQ144" s="11">
        <v>810.62953138815203</v>
      </c>
      <c r="AR144" s="11">
        <v>972.12024756852338</v>
      </c>
      <c r="AS144" s="11">
        <v>973.18381706244509</v>
      </c>
      <c r="AT144" s="11">
        <v>975.84978165938867</v>
      </c>
      <c r="AU144" s="11"/>
      <c r="AV144" s="24">
        <v>0.64477933261571585</v>
      </c>
      <c r="AW144" s="24">
        <v>0.64531754574811628</v>
      </c>
      <c r="AX144" s="24">
        <v>0.64468733201935136</v>
      </c>
      <c r="AY144" s="24">
        <v>0.64297224709042078</v>
      </c>
      <c r="AZ144" s="24">
        <v>0.6412985630654604</v>
      </c>
      <c r="BB144" s="24">
        <v>0.20290635091496231</v>
      </c>
      <c r="BC144" s="24">
        <v>0.20290635091496231</v>
      </c>
      <c r="BD144" s="24">
        <v>0.20265185450636086</v>
      </c>
      <c r="BE144" s="24">
        <v>0.20358102059086841</v>
      </c>
      <c r="BF144" s="24">
        <v>0.20312222813553307</v>
      </c>
      <c r="BH144" s="24">
        <v>0.15231431646932186</v>
      </c>
      <c r="BI144" s="24">
        <v>0.15177610333692143</v>
      </c>
      <c r="BJ144" s="24">
        <v>0.15266081347428775</v>
      </c>
      <c r="BK144" s="24">
        <v>0.15344673231871084</v>
      </c>
      <c r="BL144" s="24">
        <v>0.15557920879900655</v>
      </c>
      <c r="BN144" s="26"/>
      <c r="BO144" s="26"/>
      <c r="BP144" s="26"/>
      <c r="BQ144" s="26"/>
      <c r="BR144" s="26"/>
      <c r="BT144" s="26"/>
      <c r="BU144" s="26"/>
      <c r="BV144" s="26"/>
      <c r="BW144" s="26"/>
      <c r="BX144" s="26"/>
      <c r="BZ144" s="26">
        <v>0</v>
      </c>
      <c r="CA144" s="26">
        <v>0.27805149213292002</v>
      </c>
      <c r="CB144" s="26">
        <v>0.32145925156335786</v>
      </c>
      <c r="CC144" s="26">
        <v>0.34127022226589854</v>
      </c>
      <c r="CD144" s="26">
        <v>0.45407572937713958</v>
      </c>
      <c r="CF144" s="27">
        <v>-1.3658563192783938E-2</v>
      </c>
      <c r="CG144" s="12">
        <v>-277171</v>
      </c>
      <c r="CI144" s="13"/>
      <c r="CJ144" s="13"/>
      <c r="CK144" s="13">
        <v>0</v>
      </c>
      <c r="CL144" s="13">
        <v>0.34440386361020603</v>
      </c>
      <c r="CM144" s="13">
        <v>0.38441744571973469</v>
      </c>
      <c r="CN144" s="13">
        <v>0.40332511705976493</v>
      </c>
      <c r="CO144" s="13">
        <v>0.56232797773950582</v>
      </c>
      <c r="CQ144" s="27">
        <v>-0.11063441802211306</v>
      </c>
      <c r="CR144" s="12">
        <v>-2342975.4714927846</v>
      </c>
      <c r="CS144" s="27">
        <v>1.0791820521088018</v>
      </c>
    </row>
    <row r="145" spans="1:97" x14ac:dyDescent="0.2">
      <c r="A145" s="7">
        <v>1435</v>
      </c>
      <c r="B145" s="7" t="s">
        <v>142</v>
      </c>
      <c r="C145" s="42">
        <v>0.61072408430957736</v>
      </c>
      <c r="E145" s="24">
        <v>0.34994080506481784</v>
      </c>
      <c r="F145" s="24">
        <v>0.41784505265312566</v>
      </c>
      <c r="G145" s="24">
        <v>0.42748820522974462</v>
      </c>
      <c r="H145" s="24">
        <v>0.44282431237467573</v>
      </c>
      <c r="I145" s="24">
        <v>0.48718125954208147</v>
      </c>
      <c r="J145" s="24"/>
      <c r="K145" s="24"/>
      <c r="L145" s="24"/>
      <c r="M145" s="24"/>
      <c r="N145" s="24"/>
      <c r="P145" s="11">
        <v>1314.518210546142</v>
      </c>
      <c r="Q145" s="11">
        <v>1751.5338364066754</v>
      </c>
      <c r="R145" s="11">
        <v>1825.4100394420009</v>
      </c>
      <c r="S145" s="11">
        <v>1926.127027695637</v>
      </c>
      <c r="T145" s="11">
        <v>2314.1476783252979</v>
      </c>
      <c r="U145" s="11"/>
      <c r="W145" s="11">
        <v>3756.4016299918499</v>
      </c>
      <c r="X145" s="11">
        <v>4191.8261931910738</v>
      </c>
      <c r="Y145" s="11">
        <v>4270.0828165796347</v>
      </c>
      <c r="Z145" s="11">
        <v>4349.6415482850271</v>
      </c>
      <c r="AA145" s="11">
        <v>4750.0753220689257</v>
      </c>
      <c r="AB145" s="11"/>
      <c r="AD145" s="25">
        <v>1.1876875423482722</v>
      </c>
      <c r="AE145" s="25">
        <v>1.1808040007693787</v>
      </c>
      <c r="AF145" s="25">
        <v>1.1647975670024711</v>
      </c>
      <c r="AG145" s="25">
        <v>1.1690780141843973</v>
      </c>
      <c r="AH145" s="25">
        <v>1.1465324384787472</v>
      </c>
      <c r="AI145" s="25"/>
      <c r="AJ145" s="11">
        <v>5161.1563851899709</v>
      </c>
      <c r="AK145" s="11">
        <v>5813.5027900325622</v>
      </c>
      <c r="AL145" s="11">
        <v>5868.508459595444</v>
      </c>
      <c r="AM145" s="11">
        <v>6041.8046539960624</v>
      </c>
      <c r="AN145" s="11">
        <v>6404.3727468775578</v>
      </c>
      <c r="AO145" s="11"/>
      <c r="AP145" s="11">
        <v>957.95673876871876</v>
      </c>
      <c r="AQ145" s="11">
        <v>984.97350993377484</v>
      </c>
      <c r="AR145" s="11">
        <v>1071.6933115823817</v>
      </c>
      <c r="AS145" s="11">
        <v>1060.1176470588234</v>
      </c>
      <c r="AT145" s="11">
        <v>1106.613782051282</v>
      </c>
      <c r="AU145" s="11"/>
      <c r="AV145" s="24">
        <v>0.44506824121575839</v>
      </c>
      <c r="AW145" s="24">
        <v>0.44431621465666477</v>
      </c>
      <c r="AX145" s="24">
        <v>0.44573275042767535</v>
      </c>
      <c r="AY145" s="24">
        <v>0.44151300236406621</v>
      </c>
      <c r="AZ145" s="24">
        <v>0.43997017151379569</v>
      </c>
      <c r="BB145" s="24">
        <v>0.11634885296679895</v>
      </c>
      <c r="BC145" s="24">
        <v>0.11617618772840931</v>
      </c>
      <c r="BD145" s="24">
        <v>0.11651777228663752</v>
      </c>
      <c r="BE145" s="24">
        <v>0.11735224586288416</v>
      </c>
      <c r="BF145" s="24">
        <v>0.116331096196868</v>
      </c>
      <c r="BH145" s="24">
        <v>0.43858290581744264</v>
      </c>
      <c r="BI145" s="24">
        <v>0.43950759761492597</v>
      </c>
      <c r="BJ145" s="24">
        <v>0.43774947728568714</v>
      </c>
      <c r="BK145" s="24">
        <v>0.44113475177304967</v>
      </c>
      <c r="BL145" s="24">
        <v>0.44369873228933632</v>
      </c>
      <c r="BN145" s="26"/>
      <c r="BO145" s="26"/>
      <c r="BP145" s="26"/>
      <c r="BQ145" s="26"/>
      <c r="BR145" s="26"/>
      <c r="BT145" s="26"/>
      <c r="BU145" s="26"/>
      <c r="BV145" s="26"/>
      <c r="BW145" s="26"/>
      <c r="BX145" s="26"/>
      <c r="BZ145" s="26">
        <v>0</v>
      </c>
      <c r="CA145" s="26">
        <v>0.33332183357875111</v>
      </c>
      <c r="CB145" s="26">
        <v>0.38706884573578715</v>
      </c>
      <c r="CC145" s="26">
        <v>0.47637820376844386</v>
      </c>
      <c r="CD145" s="26">
        <v>0.76475740122662961</v>
      </c>
      <c r="CF145" s="27">
        <v>-8.4849274649475975E-3</v>
      </c>
      <c r="CG145" s="12">
        <v>-290291</v>
      </c>
      <c r="CI145" s="13"/>
      <c r="CJ145" s="13"/>
      <c r="CK145" s="13">
        <v>0</v>
      </c>
      <c r="CL145" s="13">
        <v>0.56102275868024098</v>
      </c>
      <c r="CM145" s="13">
        <v>0.58604112073373837</v>
      </c>
      <c r="CN145" s="13">
        <v>0.60645251514220644</v>
      </c>
      <c r="CO145" s="13">
        <v>0.94663991245985812</v>
      </c>
      <c r="CQ145" s="27">
        <v>-0.10997638648224264</v>
      </c>
      <c r="CR145" s="12">
        <v>-4166903.6926648887</v>
      </c>
      <c r="CS145" s="27">
        <v>0.76954899185553771</v>
      </c>
    </row>
    <row r="146" spans="1:97" x14ac:dyDescent="0.2">
      <c r="A146" s="7">
        <v>1438</v>
      </c>
      <c r="B146" s="7" t="s">
        <v>143</v>
      </c>
      <c r="C146" s="42">
        <v>0.46097866528628018</v>
      </c>
      <c r="E146" s="24">
        <v>0.86711369873461897</v>
      </c>
      <c r="F146" s="24">
        <v>0.8879496477509996</v>
      </c>
      <c r="G146" s="24">
        <v>0.89262989747950439</v>
      </c>
      <c r="H146" s="24">
        <v>0.89307987486885565</v>
      </c>
      <c r="I146" s="24">
        <v>0.90687590336521884</v>
      </c>
      <c r="J146" s="24"/>
      <c r="K146" s="24"/>
      <c r="L146" s="24"/>
      <c r="M146" s="24"/>
      <c r="N146" s="24"/>
      <c r="P146" s="11">
        <v>1314.518210546142</v>
      </c>
      <c r="Q146" s="11">
        <v>1608.0437334117228</v>
      </c>
      <c r="R146" s="11">
        <v>1714.457516718132</v>
      </c>
      <c r="S146" s="11">
        <v>1729.1233840856321</v>
      </c>
      <c r="T146" s="11">
        <v>2039.3363700694431</v>
      </c>
      <c r="U146" s="11"/>
      <c r="W146" s="11">
        <v>1515.9698347107437</v>
      </c>
      <c r="X146" s="11">
        <v>1810.9627471383974</v>
      </c>
      <c r="Y146" s="11">
        <v>1920.6812605752962</v>
      </c>
      <c r="Z146" s="11">
        <v>1936.1352021727569</v>
      </c>
      <c r="AA146" s="11">
        <v>2248.7490984178876</v>
      </c>
      <c r="AB146" s="11"/>
      <c r="AD146" s="25">
        <v>1.7175301632363378</v>
      </c>
      <c r="AE146" s="25">
        <v>1.7039007092198581</v>
      </c>
      <c r="AF146" s="25">
        <v>1.6606954689146469</v>
      </c>
      <c r="AG146" s="25">
        <v>1.6567006683081251</v>
      </c>
      <c r="AH146" s="25">
        <v>1.5956134338588075</v>
      </c>
      <c r="AI146" s="25"/>
      <c r="AJ146" s="11">
        <v>3318.2824255168694</v>
      </c>
      <c r="AK146" s="11">
        <v>3992.8174015106624</v>
      </c>
      <c r="AL146" s="11">
        <v>4087.4539469545248</v>
      </c>
      <c r="AM146" s="11">
        <v>4158.7372040625714</v>
      </c>
      <c r="AN146" s="11">
        <v>4765.1539612238448</v>
      </c>
      <c r="AO146" s="11"/>
      <c r="AP146" s="11">
        <v>640.37414030261345</v>
      </c>
      <c r="AQ146" s="11">
        <v>637.11080711354305</v>
      </c>
      <c r="AR146" s="11">
        <v>752.12585499316003</v>
      </c>
      <c r="AS146" s="11">
        <v>746.13839891451835</v>
      </c>
      <c r="AT146" s="11">
        <v>680.35633626097865</v>
      </c>
      <c r="AU146" s="11"/>
      <c r="AV146" s="24">
        <v>0.56529453513129879</v>
      </c>
      <c r="AW146" s="24">
        <v>0.56595744680851068</v>
      </c>
      <c r="AX146" s="24">
        <v>0.56445381102915348</v>
      </c>
      <c r="AY146" s="24">
        <v>0.55786141399929656</v>
      </c>
      <c r="AZ146" s="24">
        <v>0.54249485949280329</v>
      </c>
      <c r="BB146" s="24">
        <v>0.25798438608942514</v>
      </c>
      <c r="BC146" s="24">
        <v>0.25921985815602838</v>
      </c>
      <c r="BD146" s="24">
        <v>0.25676150333684578</v>
      </c>
      <c r="BE146" s="24">
        <v>0.25923320436158986</v>
      </c>
      <c r="BF146" s="24">
        <v>0.27313228238519532</v>
      </c>
      <c r="BH146" s="24">
        <v>0.17672107877927609</v>
      </c>
      <c r="BI146" s="24">
        <v>0.174822695035461</v>
      </c>
      <c r="BJ146" s="24">
        <v>0.17878468563400071</v>
      </c>
      <c r="BK146" s="24">
        <v>0.1829053816391136</v>
      </c>
      <c r="BL146" s="24">
        <v>0.18437285812200138</v>
      </c>
      <c r="BN146" s="26"/>
      <c r="BO146" s="26"/>
      <c r="BP146" s="26"/>
      <c r="BQ146" s="26"/>
      <c r="BR146" s="26"/>
      <c r="BT146" s="26"/>
      <c r="BU146" s="26"/>
      <c r="BV146" s="26"/>
      <c r="BW146" s="26"/>
      <c r="BX146" s="26"/>
      <c r="BZ146" s="26">
        <v>0</v>
      </c>
      <c r="CA146" s="26">
        <v>0.21444899368940429</v>
      </c>
      <c r="CB146" s="26">
        <v>0.2740668833649933</v>
      </c>
      <c r="CC146" s="26">
        <v>0.28007354626646386</v>
      </c>
      <c r="CD146" s="26">
        <v>0.49241590130011104</v>
      </c>
      <c r="CF146" s="27">
        <v>-1.6895598400985357E-2</v>
      </c>
      <c r="CG146" s="12">
        <v>-164177</v>
      </c>
      <c r="CI146" s="13"/>
      <c r="CJ146" s="13"/>
      <c r="CK146" s="13">
        <v>0</v>
      </c>
      <c r="CL146" s="13">
        <v>0.26672248390993403</v>
      </c>
      <c r="CM146" s="13">
        <v>0.29925030198832947</v>
      </c>
      <c r="CN146" s="13">
        <v>0.31448329637038785</v>
      </c>
      <c r="CO146" s="13">
        <v>0.59601439317921812</v>
      </c>
      <c r="CQ146" s="27">
        <v>-0.10696312787853661</v>
      </c>
      <c r="CR146" s="12">
        <v>-1092832.1141428391</v>
      </c>
      <c r="CS146" s="27">
        <v>1.0311957271089287</v>
      </c>
    </row>
    <row r="147" spans="1:97" x14ac:dyDescent="0.2">
      <c r="A147" s="7">
        <v>1439</v>
      </c>
      <c r="B147" s="7" t="s">
        <v>144</v>
      </c>
      <c r="C147" s="42">
        <v>0.2766050542804166</v>
      </c>
      <c r="E147" s="24">
        <v>1.1198985021013712</v>
      </c>
      <c r="F147" s="24">
        <v>1.1072276534549699</v>
      </c>
      <c r="G147" s="24">
        <v>1.1045769034835573</v>
      </c>
      <c r="H147" s="24">
        <v>1.0993258509442823</v>
      </c>
      <c r="I147" s="24">
        <v>1.0889620064784493</v>
      </c>
      <c r="J147" s="24"/>
      <c r="K147" s="24"/>
      <c r="L147" s="24"/>
      <c r="M147" s="24"/>
      <c r="N147" s="24"/>
      <c r="P147" s="11">
        <v>1314.518210546142</v>
      </c>
      <c r="Q147" s="11">
        <v>1460.107812610036</v>
      </c>
      <c r="R147" s="11">
        <v>1511.6654764022142</v>
      </c>
      <c r="S147" s="11">
        <v>1589.2568509106125</v>
      </c>
      <c r="T147" s="11">
        <v>1771.7941577316315</v>
      </c>
      <c r="U147" s="11"/>
      <c r="W147" s="11">
        <v>1173.783345615328</v>
      </c>
      <c r="X147" s="11">
        <v>1318.7060565674515</v>
      </c>
      <c r="Y147" s="11">
        <v>1368.5470623501199</v>
      </c>
      <c r="Z147" s="11">
        <v>1445.6649496102511</v>
      </c>
      <c r="AA147" s="11">
        <v>1627.0486455825635</v>
      </c>
      <c r="AB147" s="11"/>
      <c r="AD147" s="25">
        <v>1.989152741131633</v>
      </c>
      <c r="AE147" s="25">
        <v>1.9786111924992675</v>
      </c>
      <c r="AF147" s="25">
        <v>1.9537335285505124</v>
      </c>
      <c r="AG147" s="25">
        <v>1.9450131617431998</v>
      </c>
      <c r="AH147" s="25">
        <v>1.9397236107027345</v>
      </c>
      <c r="AI147" s="25"/>
      <c r="AJ147" s="11">
        <v>2628.9943778879751</v>
      </c>
      <c r="AK147" s="11">
        <v>2959.3324658948609</v>
      </c>
      <c r="AL147" s="11">
        <v>3043.9811558977176</v>
      </c>
      <c r="AM147" s="11">
        <v>3223.0608569613782</v>
      </c>
      <c r="AN147" s="11">
        <v>3637.2038042280842</v>
      </c>
      <c r="AO147" s="11"/>
      <c r="AP147" s="11">
        <v>558.30540037243952</v>
      </c>
      <c r="AQ147" s="11">
        <v>579.34565619223656</v>
      </c>
      <c r="AR147" s="11">
        <v>720.62107208872453</v>
      </c>
      <c r="AS147" s="11">
        <v>722.02014652014657</v>
      </c>
      <c r="AT147" s="11">
        <v>715.81125226860252</v>
      </c>
      <c r="AU147" s="11"/>
      <c r="AV147" s="24">
        <v>0.73145705071826439</v>
      </c>
      <c r="AW147" s="24">
        <v>0.73102842074421326</v>
      </c>
      <c r="AX147" s="24">
        <v>0.73118594436310391</v>
      </c>
      <c r="AY147" s="24">
        <v>0.72945305644925418</v>
      </c>
      <c r="AZ147" s="24">
        <v>0.72449279623640106</v>
      </c>
      <c r="BB147" s="24">
        <v>0.15743183817062445</v>
      </c>
      <c r="BC147" s="24">
        <v>0.15851157339583943</v>
      </c>
      <c r="BD147" s="24">
        <v>0.15841874084919472</v>
      </c>
      <c r="BE147" s="24">
        <v>0.1596958174904943</v>
      </c>
      <c r="BF147" s="24">
        <v>0.16201117318435754</v>
      </c>
      <c r="BH147" s="24">
        <v>0.1111111111111111</v>
      </c>
      <c r="BI147" s="24">
        <v>0.11046000585994727</v>
      </c>
      <c r="BJ147" s="24">
        <v>0.11039531478770132</v>
      </c>
      <c r="BK147" s="24">
        <v>0.11085112606025153</v>
      </c>
      <c r="BL147" s="24">
        <v>0.1134960305792414</v>
      </c>
      <c r="BN147" s="26"/>
      <c r="BO147" s="26"/>
      <c r="BP147" s="26"/>
      <c r="BQ147" s="26"/>
      <c r="BR147" s="26"/>
      <c r="BT147" s="26"/>
      <c r="BU147" s="26"/>
      <c r="BV147" s="26"/>
      <c r="BW147" s="26"/>
      <c r="BX147" s="26"/>
      <c r="BZ147" s="26">
        <v>0</v>
      </c>
      <c r="CA147" s="26">
        <v>0.1055164660525425</v>
      </c>
      <c r="CB147" s="26">
        <v>0.13082466727116082</v>
      </c>
      <c r="CC147" s="26">
        <v>0.18494796271807257</v>
      </c>
      <c r="CD147" s="26">
        <v>0.31051890556160489</v>
      </c>
      <c r="CF147" s="27">
        <v>-1.0126476739797403E-2</v>
      </c>
      <c r="CG147" s="12">
        <v>-118637</v>
      </c>
      <c r="CI147" s="13"/>
      <c r="CJ147" s="13"/>
      <c r="CK147" s="13">
        <v>0</v>
      </c>
      <c r="CL147" s="13">
        <v>0.14689230620084581</v>
      </c>
      <c r="CM147" s="13">
        <v>0.16132863149986054</v>
      </c>
      <c r="CN147" s="13">
        <v>0.16881278704814529</v>
      </c>
      <c r="CO147" s="13">
        <v>0.34970977084620891</v>
      </c>
      <c r="CQ147" s="27">
        <v>-0.12895507372464593</v>
      </c>
      <c r="CR147" s="12">
        <v>-1557936.5148816365</v>
      </c>
      <c r="CS147" s="27">
        <v>1.0892401997843595</v>
      </c>
    </row>
    <row r="148" spans="1:97" x14ac:dyDescent="0.2">
      <c r="A148" s="7">
        <v>1440</v>
      </c>
      <c r="B148" s="7" t="s">
        <v>145</v>
      </c>
      <c r="C148" s="42">
        <v>0.17663711234019175</v>
      </c>
      <c r="E148" s="24">
        <v>0.85347527513176058</v>
      </c>
      <c r="F148" s="24">
        <v>0.86755256525439128</v>
      </c>
      <c r="G148" s="24">
        <v>0.86967051965108499</v>
      </c>
      <c r="H148" s="24">
        <v>0.87208105748071985</v>
      </c>
      <c r="I148" s="24">
        <v>0.87927654726497229</v>
      </c>
      <c r="J148" s="24"/>
      <c r="K148" s="24"/>
      <c r="L148" s="24"/>
      <c r="M148" s="24"/>
      <c r="N148" s="24"/>
      <c r="P148" s="11">
        <v>1314.518210546142</v>
      </c>
      <c r="Q148" s="11">
        <v>1463.7055683851527</v>
      </c>
      <c r="R148" s="11">
        <v>1484.8133005487059</v>
      </c>
      <c r="S148" s="11">
        <v>1514.5554776602976</v>
      </c>
      <c r="T148" s="11">
        <v>1611.6706763882144</v>
      </c>
      <c r="U148" s="11"/>
      <c r="W148" s="11">
        <v>1540.1948349859406</v>
      </c>
      <c r="X148" s="11">
        <v>1687.1664346424384</v>
      </c>
      <c r="Y148" s="11">
        <v>1707.3285422442725</v>
      </c>
      <c r="Z148" s="11">
        <v>1736.7141100800502</v>
      </c>
      <c r="AA148" s="11">
        <v>1832.9508291804048</v>
      </c>
      <c r="AB148" s="11"/>
      <c r="AD148" s="25">
        <v>2.3285948134746275</v>
      </c>
      <c r="AE148" s="25">
        <v>2.3484470446528434</v>
      </c>
      <c r="AF148" s="25">
        <v>2.3489288774635817</v>
      </c>
      <c r="AG148" s="25">
        <v>2.353505914623693</v>
      </c>
      <c r="AH148" s="25">
        <v>2.3161919166456602</v>
      </c>
      <c r="AI148" s="25"/>
      <c r="AJ148" s="11">
        <v>5182.7051368565972</v>
      </c>
      <c r="AK148" s="11">
        <v>5768.0128466956348</v>
      </c>
      <c r="AL148" s="11">
        <v>5839.2775544618944</v>
      </c>
      <c r="AM148" s="11">
        <v>5962.585673751295</v>
      </c>
      <c r="AN148" s="11">
        <v>6160.7673217014544</v>
      </c>
      <c r="AO148" s="11"/>
      <c r="AP148" s="11">
        <v>1080.2347624565468</v>
      </c>
      <c r="AQ148" s="11">
        <v>1128.6191799861015</v>
      </c>
      <c r="AR148" s="11">
        <v>1197.9888811674773</v>
      </c>
      <c r="AS148" s="11">
        <v>1218.3155192532088</v>
      </c>
      <c r="AT148" s="11">
        <v>1250.6075715604802</v>
      </c>
      <c r="AU148" s="11"/>
      <c r="AV148" s="24">
        <v>0.60678900663392776</v>
      </c>
      <c r="AW148" s="24">
        <v>0.60724425707648633</v>
      </c>
      <c r="AX148" s="24">
        <v>0.60865467009425878</v>
      </c>
      <c r="AY148" s="24">
        <v>0.6115206583233328</v>
      </c>
      <c r="AZ148" s="24">
        <v>0.61288967313671117</v>
      </c>
      <c r="BB148" s="24">
        <v>0.37175842164211254</v>
      </c>
      <c r="BC148" s="24">
        <v>0.37141873870773467</v>
      </c>
      <c r="BD148" s="24">
        <v>0.36992287917737787</v>
      </c>
      <c r="BE148" s="24">
        <v>0.36730670324018516</v>
      </c>
      <c r="BF148" s="24">
        <v>0.36400302495588605</v>
      </c>
      <c r="BH148" s="24">
        <v>2.1452571723959681E-2</v>
      </c>
      <c r="BI148" s="24">
        <v>2.1337004215779058E-2</v>
      </c>
      <c r="BJ148" s="24">
        <v>2.1422450728363324E-2</v>
      </c>
      <c r="BK148" s="24">
        <v>2.1172638436482084E-2</v>
      </c>
      <c r="BL148" s="24">
        <v>2.310730190740274E-2</v>
      </c>
      <c r="BN148" s="26"/>
      <c r="BO148" s="26"/>
      <c r="BP148" s="26"/>
      <c r="BQ148" s="26"/>
      <c r="BR148" s="26"/>
      <c r="BT148" s="26"/>
      <c r="BU148" s="26"/>
      <c r="BV148" s="26"/>
      <c r="BW148" s="26"/>
      <c r="BX148" s="26"/>
      <c r="BZ148" s="26">
        <v>0</v>
      </c>
      <c r="CA148" s="26">
        <v>0.12453303305562846</v>
      </c>
      <c r="CB148" s="26">
        <v>0.14559749450743431</v>
      </c>
      <c r="CC148" s="26">
        <v>0.17042054073512847</v>
      </c>
      <c r="CD148" s="26">
        <v>0.25041387415524619</v>
      </c>
      <c r="CF148" s="27">
        <v>-1.9641507404714841E-2</v>
      </c>
      <c r="CG148" s="12">
        <v>-933181</v>
      </c>
      <c r="CI148" s="13"/>
      <c r="CJ148" s="13"/>
      <c r="CK148" s="13">
        <v>0</v>
      </c>
      <c r="CL148" s="13">
        <v>0.3628541812696513</v>
      </c>
      <c r="CM148" s="13">
        <v>0.40721514037456719</v>
      </c>
      <c r="CN148" s="13">
        <v>0.42051426373242684</v>
      </c>
      <c r="CO148" s="13">
        <v>0.49980779696060718</v>
      </c>
      <c r="CQ148" s="27">
        <v>-0.11618355041504219</v>
      </c>
      <c r="CR148" s="12">
        <v>-5939470.5606292468</v>
      </c>
      <c r="CS148" s="27">
        <v>1.1277025530196141</v>
      </c>
    </row>
    <row r="149" spans="1:97" x14ac:dyDescent="0.2">
      <c r="A149" s="7">
        <v>1441</v>
      </c>
      <c r="B149" s="7" t="s">
        <v>146</v>
      </c>
      <c r="C149" s="42">
        <v>0.17297467092968688</v>
      </c>
      <c r="E149" s="24">
        <v>0.73688095485736371</v>
      </c>
      <c r="F149" s="24">
        <v>0.75997995465466939</v>
      </c>
      <c r="G149" s="24">
        <v>0.76310179093033215</v>
      </c>
      <c r="H149" s="24">
        <v>0.76788969972771914</v>
      </c>
      <c r="I149" s="24">
        <v>0.78120372173005903</v>
      </c>
      <c r="J149" s="24"/>
      <c r="K149" s="24"/>
      <c r="L149" s="24"/>
      <c r="M149" s="24"/>
      <c r="N149" s="24"/>
      <c r="P149" s="11">
        <v>1314.518210546142</v>
      </c>
      <c r="Q149" s="11">
        <v>1469.2199220742241</v>
      </c>
      <c r="R149" s="11">
        <v>1488.0143798507465</v>
      </c>
      <c r="S149" s="11">
        <v>1516.738994692437</v>
      </c>
      <c r="T149" s="11">
        <v>1626.425373077712</v>
      </c>
      <c r="U149" s="11"/>
      <c r="W149" s="11">
        <v>1783.8949451483518</v>
      </c>
      <c r="X149" s="11">
        <v>1933.2350979465364</v>
      </c>
      <c r="Y149" s="11">
        <v>1949.9552976237158</v>
      </c>
      <c r="Z149" s="11">
        <v>1975.2042451282357</v>
      </c>
      <c r="AA149" s="11">
        <v>2081.9478041858524</v>
      </c>
      <c r="AB149" s="11"/>
      <c r="AD149" s="25">
        <v>2.4335488041370392</v>
      </c>
      <c r="AE149" s="25">
        <v>2.4561109319574332</v>
      </c>
      <c r="AF149" s="25">
        <v>2.4361864730607565</v>
      </c>
      <c r="AG149" s="25">
        <v>2.471655765037835</v>
      </c>
      <c r="AH149" s="25">
        <v>2.4601725012683917</v>
      </c>
      <c r="AI149" s="25"/>
      <c r="AJ149" s="11">
        <v>5266.4928672484484</v>
      </c>
      <c r="AK149" s="11">
        <v>5797.6891343708294</v>
      </c>
      <c r="AL149" s="11">
        <v>5837.442279223691</v>
      </c>
      <c r="AM149" s="11">
        <v>6003.6977287189948</v>
      </c>
      <c r="AN149" s="11">
        <v>6272.3029640792993</v>
      </c>
      <c r="AO149" s="11"/>
      <c r="AP149" s="11">
        <v>1052.685393258427</v>
      </c>
      <c r="AQ149" s="11">
        <v>1119.414125200642</v>
      </c>
      <c r="AR149" s="11">
        <v>1114.0843749999999</v>
      </c>
      <c r="AS149" s="11">
        <v>1174.7060518731989</v>
      </c>
      <c r="AT149" s="11">
        <v>1239.2102400000001</v>
      </c>
      <c r="AU149" s="11"/>
      <c r="AV149" s="24">
        <v>0.75656108597285066</v>
      </c>
      <c r="AW149" s="24">
        <v>0.75782005804579167</v>
      </c>
      <c r="AX149" s="24">
        <v>0.75538148006623362</v>
      </c>
      <c r="AY149" s="24">
        <v>0.75875336667949211</v>
      </c>
      <c r="AZ149" s="24">
        <v>0.76052765093860986</v>
      </c>
      <c r="BB149" s="24">
        <v>0.20135746606334842</v>
      </c>
      <c r="BC149" s="24">
        <v>0.20090293453724606</v>
      </c>
      <c r="BD149" s="24">
        <v>0.203795694815947</v>
      </c>
      <c r="BE149" s="24">
        <v>0.200269334359369</v>
      </c>
      <c r="BF149" s="24">
        <v>0.19818619989852868</v>
      </c>
      <c r="BH149" s="24">
        <v>4.2081447963800908E-2</v>
      </c>
      <c r="BI149" s="24">
        <v>4.1277007416962268E-2</v>
      </c>
      <c r="BJ149" s="24">
        <v>4.0822825117819386E-2</v>
      </c>
      <c r="BK149" s="24">
        <v>4.09772989611389E-2</v>
      </c>
      <c r="BL149" s="24">
        <v>4.1286149162861489E-2</v>
      </c>
      <c r="BN149" s="26"/>
      <c r="BO149" s="26"/>
      <c r="BP149" s="26"/>
      <c r="BQ149" s="26"/>
      <c r="BR149" s="26"/>
      <c r="BT149" s="26"/>
      <c r="BU149" s="26"/>
      <c r="BV149" s="26"/>
      <c r="BW149" s="26"/>
      <c r="BX149" s="26"/>
      <c r="BZ149" s="26">
        <v>0</v>
      </c>
      <c r="CA149" s="26">
        <v>0.13060154948384306</v>
      </c>
      <c r="CB149" s="26">
        <v>0.1502060501078073</v>
      </c>
      <c r="CC149" s="26">
        <v>0.18129777641100953</v>
      </c>
      <c r="CD149" s="26">
        <v>0.27490942298993692</v>
      </c>
      <c r="CF149" s="27">
        <v>-9.2673375845783671E-3</v>
      </c>
      <c r="CG149" s="12">
        <v>-634765</v>
      </c>
      <c r="CI149" s="13"/>
      <c r="CJ149" s="13"/>
      <c r="CK149" s="13">
        <v>0</v>
      </c>
      <c r="CL149" s="13">
        <v>0.27039132793671627</v>
      </c>
      <c r="CM149" s="13">
        <v>0.28879736876065421</v>
      </c>
      <c r="CN149" s="13">
        <v>0.30410381179720058</v>
      </c>
      <c r="CO149" s="13">
        <v>0.43008966510209357</v>
      </c>
      <c r="CQ149" s="27">
        <v>-8.2867974145910142E-2</v>
      </c>
      <c r="CR149" s="12">
        <v>-6059134.7348216474</v>
      </c>
      <c r="CS149" s="27">
        <v>1.6238567147134262</v>
      </c>
    </row>
    <row r="150" spans="1:97" x14ac:dyDescent="0.2">
      <c r="A150" s="7">
        <v>1442</v>
      </c>
      <c r="B150" s="7" t="s">
        <v>147</v>
      </c>
      <c r="C150" s="42">
        <v>0.22107648865941698</v>
      </c>
      <c r="E150" s="24">
        <v>0.86101829410733965</v>
      </c>
      <c r="F150" s="24">
        <v>0.87663947111631035</v>
      </c>
      <c r="G150" s="24">
        <v>0.87955865184293514</v>
      </c>
      <c r="H150" s="24">
        <v>0.88159630077317941</v>
      </c>
      <c r="I150" s="24">
        <v>0.88817453415871561</v>
      </c>
      <c r="J150" s="24"/>
      <c r="K150" s="24"/>
      <c r="L150" s="24"/>
      <c r="M150" s="24"/>
      <c r="N150" s="24"/>
      <c r="P150" s="11">
        <v>1314.518210546142</v>
      </c>
      <c r="Q150" s="11">
        <v>1501.9452093583818</v>
      </c>
      <c r="R150" s="11">
        <v>1544.0330284770266</v>
      </c>
      <c r="S150" s="11">
        <v>1590.3117104228611</v>
      </c>
      <c r="T150" s="11">
        <v>1682.0433853800707</v>
      </c>
      <c r="U150" s="11"/>
      <c r="W150" s="11">
        <v>1526.7018361194848</v>
      </c>
      <c r="X150" s="11">
        <v>1713.298635122839</v>
      </c>
      <c r="Y150" s="11">
        <v>1755.4634079737848</v>
      </c>
      <c r="Z150" s="11">
        <v>1803.9001627254136</v>
      </c>
      <c r="AA150" s="11">
        <v>1893.8207758605829</v>
      </c>
      <c r="AB150" s="11"/>
      <c r="AD150" s="25">
        <v>2.243237704918033</v>
      </c>
      <c r="AE150" s="25">
        <v>2.2456068655496528</v>
      </c>
      <c r="AF150" s="25">
        <v>2.239298817774154</v>
      </c>
      <c r="AG150" s="25">
        <v>2.2112647417649449</v>
      </c>
      <c r="AH150" s="25">
        <v>2.2086186065243658</v>
      </c>
      <c r="AI150" s="25"/>
      <c r="AJ150" s="11">
        <v>4299.5021715411485</v>
      </c>
      <c r="AK150" s="11">
        <v>4877.0695201828321</v>
      </c>
      <c r="AL150" s="11">
        <v>4945.3306206271654</v>
      </c>
      <c r="AM150" s="11">
        <v>5041.6293202137203</v>
      </c>
      <c r="AN150" s="11">
        <v>5283.6206515750409</v>
      </c>
      <c r="AO150" s="11"/>
      <c r="AP150" s="11">
        <v>865.75829787234034</v>
      </c>
      <c r="AQ150" s="11">
        <v>874.42212765957447</v>
      </c>
      <c r="AR150" s="11">
        <v>1036.484255319149</v>
      </c>
      <c r="AS150" s="11">
        <v>1060.2655319148937</v>
      </c>
      <c r="AT150" s="11">
        <v>1095.2081218274111</v>
      </c>
      <c r="AU150" s="11"/>
      <c r="AV150" s="24">
        <v>0.69405737704918036</v>
      </c>
      <c r="AW150" s="24">
        <v>0.69513690232938297</v>
      </c>
      <c r="AX150" s="24">
        <v>0.69547492865878513</v>
      </c>
      <c r="AY150" s="24">
        <v>0.69601464009760061</v>
      </c>
      <c r="AZ150" s="24">
        <v>0.69653644784534841</v>
      </c>
      <c r="BB150" s="24">
        <v>0.24077868852459017</v>
      </c>
      <c r="BC150" s="24">
        <v>0.24008990600735594</v>
      </c>
      <c r="BD150" s="24">
        <v>0.23950264981655117</v>
      </c>
      <c r="BE150" s="24">
        <v>0.23891825945506304</v>
      </c>
      <c r="BF150" s="24">
        <v>0.23801852597664117</v>
      </c>
      <c r="BH150" s="24">
        <v>6.5163934426229503E-2</v>
      </c>
      <c r="BI150" s="24">
        <v>6.4773191663261134E-2</v>
      </c>
      <c r="BJ150" s="24">
        <v>6.5022421524663671E-2</v>
      </c>
      <c r="BK150" s="24">
        <v>6.506710044733631E-2</v>
      </c>
      <c r="BL150" s="24">
        <v>6.5445026178010471E-2</v>
      </c>
      <c r="BN150" s="26"/>
      <c r="BO150" s="26"/>
      <c r="BP150" s="26"/>
      <c r="BQ150" s="26"/>
      <c r="BR150" s="26"/>
      <c r="BT150" s="26"/>
      <c r="BU150" s="26"/>
      <c r="BV150" s="26"/>
      <c r="BW150" s="26"/>
      <c r="BX150" s="26"/>
      <c r="BZ150" s="26">
        <v>0</v>
      </c>
      <c r="CA150" s="26">
        <v>0.14707035877377517</v>
      </c>
      <c r="CB150" s="26">
        <v>0.17878460627819148</v>
      </c>
      <c r="CC150" s="26">
        <v>0.20184869859599397</v>
      </c>
      <c r="CD150" s="26">
        <v>0.28204394014628886</v>
      </c>
      <c r="CF150" s="27">
        <v>-1.6089506157059043E-2</v>
      </c>
      <c r="CG150" s="12">
        <v>-309140</v>
      </c>
      <c r="CI150" s="13"/>
      <c r="CJ150" s="13"/>
      <c r="CK150" s="13">
        <v>0</v>
      </c>
      <c r="CL150" s="13">
        <v>0.22550336926542935</v>
      </c>
      <c r="CM150" s="13">
        <v>0.27584428373399583</v>
      </c>
      <c r="CN150" s="13">
        <v>0.30125109202696687</v>
      </c>
      <c r="CO150" s="13">
        <v>0.39539219121624813</v>
      </c>
      <c r="CQ150" s="27">
        <v>-0.126373529461627</v>
      </c>
      <c r="CR150" s="12">
        <v>-2559468.7268989077</v>
      </c>
      <c r="CS150" s="27">
        <v>1.0700213355027326</v>
      </c>
    </row>
    <row r="151" spans="1:97" x14ac:dyDescent="0.2">
      <c r="A151" s="7">
        <v>1443</v>
      </c>
      <c r="B151" s="7" t="s">
        <v>148</v>
      </c>
      <c r="C151" s="42">
        <v>0.20165405157969829</v>
      </c>
      <c r="E151" s="24">
        <v>0.73026035943156953</v>
      </c>
      <c r="F151" s="24">
        <v>0.75826841913728127</v>
      </c>
      <c r="G151" s="24">
        <v>0.75966218403163255</v>
      </c>
      <c r="H151" s="24">
        <v>0.76549783111438707</v>
      </c>
      <c r="I151" s="24">
        <v>0.77848834649271681</v>
      </c>
      <c r="J151" s="24"/>
      <c r="K151" s="24"/>
      <c r="L151" s="24"/>
      <c r="M151" s="24"/>
      <c r="N151" s="24"/>
      <c r="P151" s="11">
        <v>1314.518210546142</v>
      </c>
      <c r="Q151" s="11">
        <v>1517.7090598216755</v>
      </c>
      <c r="R151" s="11">
        <v>1518.7859604728189</v>
      </c>
      <c r="S151" s="11">
        <v>1554.4551874528906</v>
      </c>
      <c r="T151" s="11">
        <v>1673.3417740955224</v>
      </c>
      <c r="U151" s="11"/>
      <c r="W151" s="11">
        <v>1800.06787109375</v>
      </c>
      <c r="X151" s="11">
        <v>2001.5459189879577</v>
      </c>
      <c r="Y151" s="11">
        <v>1999.2912539260692</v>
      </c>
      <c r="Z151" s="11">
        <v>2030.6461027981816</v>
      </c>
      <c r="AA151" s="11">
        <v>2149.475687894806</v>
      </c>
      <c r="AB151" s="11"/>
      <c r="AD151" s="25">
        <v>2.1938939475093733</v>
      </c>
      <c r="AE151" s="25">
        <v>2.1940218841740058</v>
      </c>
      <c r="AF151" s="25">
        <v>2.1853220696937696</v>
      </c>
      <c r="AG151" s="25">
        <v>2.2454301075268819</v>
      </c>
      <c r="AH151" s="25">
        <v>2.1984210526315788</v>
      </c>
      <c r="AI151" s="25"/>
      <c r="AJ151" s="11">
        <v>4907.0173312125826</v>
      </c>
      <c r="AK151" s="11">
        <v>5516.4752974727198</v>
      </c>
      <c r="AL151" s="11">
        <v>5577.4612691205402</v>
      </c>
      <c r="AM151" s="11">
        <v>5690.3859541106522</v>
      </c>
      <c r="AN151" s="11">
        <v>5976.8022275514013</v>
      </c>
      <c r="AO151" s="11"/>
      <c r="AP151" s="11">
        <v>1015.6952491309386</v>
      </c>
      <c r="AQ151" s="11">
        <v>1080.9003476245655</v>
      </c>
      <c r="AR151" s="11">
        <v>1107.7662921348315</v>
      </c>
      <c r="AS151" s="11">
        <v>1141.0513784461152</v>
      </c>
      <c r="AT151" s="11">
        <v>1108.6588785046729</v>
      </c>
      <c r="AU151" s="11"/>
      <c r="AV151" s="24">
        <v>0.67407605784681301</v>
      </c>
      <c r="AW151" s="24">
        <v>0.67547371230317588</v>
      </c>
      <c r="AX151" s="24">
        <v>0.67133051742344241</v>
      </c>
      <c r="AY151" s="24">
        <v>0.68951612903225812</v>
      </c>
      <c r="AZ151" s="24">
        <v>0.6807894736842105</v>
      </c>
      <c r="BB151" s="24">
        <v>0.23111944295661488</v>
      </c>
      <c r="BC151" s="24">
        <v>0.23031758740325595</v>
      </c>
      <c r="BD151" s="24">
        <v>0.23495248152059134</v>
      </c>
      <c r="BE151" s="24">
        <v>0.21451612903225806</v>
      </c>
      <c r="BF151" s="24">
        <v>0.22526315789473683</v>
      </c>
      <c r="BH151" s="24">
        <v>9.4804499196572037E-2</v>
      </c>
      <c r="BI151" s="24">
        <v>9.420870029356819E-2</v>
      </c>
      <c r="BJ151" s="24">
        <v>9.3717001055966212E-2</v>
      </c>
      <c r="BK151" s="24">
        <v>9.5967741935483866E-2</v>
      </c>
      <c r="BL151" s="24">
        <v>9.3947368421052627E-2</v>
      </c>
      <c r="BN151" s="26"/>
      <c r="BO151" s="26"/>
      <c r="BP151" s="26"/>
      <c r="BQ151" s="26"/>
      <c r="BR151" s="26"/>
      <c r="BT151" s="26"/>
      <c r="BU151" s="26"/>
      <c r="BV151" s="26"/>
      <c r="BW151" s="26"/>
      <c r="BX151" s="26"/>
      <c r="BZ151" s="26">
        <v>0</v>
      </c>
      <c r="CA151" s="26">
        <v>0.15866162747654955</v>
      </c>
      <c r="CB151" s="26">
        <v>0.16752300148152477</v>
      </c>
      <c r="CC151" s="26">
        <v>0.20576906462544042</v>
      </c>
      <c r="CD151" s="26">
        <v>0.29814311253886827</v>
      </c>
      <c r="CF151" s="27">
        <v>-1.1021382188728392E-2</v>
      </c>
      <c r="CG151" s="12">
        <v>-165624</v>
      </c>
      <c r="CI151" s="13"/>
      <c r="CJ151" s="13"/>
      <c r="CK151" s="13">
        <v>0</v>
      </c>
      <c r="CL151" s="13">
        <v>0.28102399603625461</v>
      </c>
      <c r="CM151" s="13">
        <v>0.29063138022056867</v>
      </c>
      <c r="CN151" s="13">
        <v>0.31077002588394076</v>
      </c>
      <c r="CO151" s="13">
        <v>0.37972552771631873</v>
      </c>
      <c r="CQ151" s="27">
        <v>-9.9722317271861094E-2</v>
      </c>
      <c r="CR151" s="12">
        <v>-1597769.9385997569</v>
      </c>
      <c r="CS151" s="27">
        <v>1.3402590543020723</v>
      </c>
    </row>
    <row r="152" spans="1:97" x14ac:dyDescent="0.2">
      <c r="A152" s="7">
        <v>1444</v>
      </c>
      <c r="B152" s="7" t="s">
        <v>149</v>
      </c>
      <c r="C152" s="42">
        <v>0.27666575033979512</v>
      </c>
      <c r="E152" s="24">
        <v>1.1423803348492578</v>
      </c>
      <c r="F152" s="24">
        <v>1.1168627731718452</v>
      </c>
      <c r="G152" s="24">
        <v>1.114828154795142</v>
      </c>
      <c r="H152" s="24">
        <v>1.1081665167798342</v>
      </c>
      <c r="I152" s="24">
        <v>1.1026487629292119</v>
      </c>
      <c r="J152" s="24"/>
      <c r="K152" s="24"/>
      <c r="L152" s="24"/>
      <c r="M152" s="24"/>
      <c r="N152" s="24"/>
      <c r="P152" s="11">
        <v>1314.518210546142</v>
      </c>
      <c r="Q152" s="11">
        <v>1566.5805057194864</v>
      </c>
      <c r="R152" s="11">
        <v>1584.6457654630476</v>
      </c>
      <c r="S152" s="11">
        <v>1695.913969783513</v>
      </c>
      <c r="T152" s="11">
        <v>1811.0835092313926</v>
      </c>
      <c r="U152" s="11"/>
      <c r="W152" s="11">
        <v>1150.6835074499058</v>
      </c>
      <c r="X152" s="11">
        <v>1402.6615832762166</v>
      </c>
      <c r="Y152" s="11">
        <v>1421.4260365125406</v>
      </c>
      <c r="Z152" s="11">
        <v>1530.378281696856</v>
      </c>
      <c r="AA152" s="11">
        <v>1642.4845065079539</v>
      </c>
      <c r="AB152" s="11"/>
      <c r="AD152" s="25">
        <v>2.1754843517138598</v>
      </c>
      <c r="AE152" s="25">
        <v>2.1711309523809526</v>
      </c>
      <c r="AF152" s="25">
        <v>2.1812430219575734</v>
      </c>
      <c r="AG152" s="25">
        <v>2.1523277467411543</v>
      </c>
      <c r="AH152" s="25">
        <v>2.1092936802973976</v>
      </c>
      <c r="AI152" s="25"/>
      <c r="AJ152" s="11">
        <v>2972.0076531869686</v>
      </c>
      <c r="AK152" s="11">
        <v>3653.4159801288806</v>
      </c>
      <c r="AL152" s="11">
        <v>3696.2112190010171</v>
      </c>
      <c r="AM152" s="11">
        <v>3995.5872146801371</v>
      </c>
      <c r="AN152" s="11">
        <v>4196.9457803332798</v>
      </c>
      <c r="AO152" s="11"/>
      <c r="AP152" s="11">
        <v>728.27470355731225</v>
      </c>
      <c r="AQ152" s="11">
        <v>728.27470355731225</v>
      </c>
      <c r="AR152" s="11">
        <v>861.296442687747</v>
      </c>
      <c r="AS152" s="11">
        <v>844.70155038759685</v>
      </c>
      <c r="AT152" s="11">
        <v>828.88212927756649</v>
      </c>
      <c r="AU152" s="11"/>
      <c r="AV152" s="24">
        <v>0.76974664679582716</v>
      </c>
      <c r="AW152" s="24">
        <v>0.77046130952380953</v>
      </c>
      <c r="AX152" s="24">
        <v>0.77112020841086715</v>
      </c>
      <c r="AY152" s="24">
        <v>0.76722532588454373</v>
      </c>
      <c r="AZ152" s="24">
        <v>0.76282527881040896</v>
      </c>
      <c r="BB152" s="24">
        <v>0.18852459016393441</v>
      </c>
      <c r="BC152" s="24">
        <v>0.18824404761904762</v>
      </c>
      <c r="BD152" s="24">
        <v>0.18831410494975809</v>
      </c>
      <c r="BE152" s="24">
        <v>0.19217877094972066</v>
      </c>
      <c r="BF152" s="24">
        <v>0.19553903345724907</v>
      </c>
      <c r="BH152" s="24">
        <v>4.1728763040238454E-2</v>
      </c>
      <c r="BI152" s="24">
        <v>4.1294642857142856E-2</v>
      </c>
      <c r="BJ152" s="24">
        <v>4.0565686639374765E-2</v>
      </c>
      <c r="BK152" s="24">
        <v>4.0595903165735567E-2</v>
      </c>
      <c r="BL152" s="24">
        <v>4.1635687732342004E-2</v>
      </c>
      <c r="BN152" s="26"/>
      <c r="BO152" s="26"/>
      <c r="BP152" s="26"/>
      <c r="BQ152" s="26"/>
      <c r="BR152" s="26"/>
      <c r="BT152" s="26"/>
      <c r="BU152" s="26"/>
      <c r="BV152" s="26"/>
      <c r="BW152" s="26"/>
      <c r="BX152" s="26"/>
      <c r="BZ152" s="26">
        <v>0</v>
      </c>
      <c r="CA152" s="26">
        <v>0.19114030149941041</v>
      </c>
      <c r="CB152" s="26">
        <v>0.21003751110247681</v>
      </c>
      <c r="CC152" s="26">
        <v>0.27688395536958121</v>
      </c>
      <c r="CD152" s="26">
        <v>0.3388216460345983</v>
      </c>
      <c r="CF152" s="27">
        <v>-1.2577059340482867E-2</v>
      </c>
      <c r="CG152" s="12">
        <v>-131827</v>
      </c>
      <c r="CI152" s="13"/>
      <c r="CJ152" s="13"/>
      <c r="CK152" s="13">
        <v>0</v>
      </c>
      <c r="CL152" s="13">
        <v>0.32963753832676312</v>
      </c>
      <c r="CM152" s="13">
        <v>0.35776968657224906</v>
      </c>
      <c r="CN152" s="13">
        <v>0.36265330705212451</v>
      </c>
      <c r="CO152" s="13">
        <v>0.46216144692655869</v>
      </c>
      <c r="CQ152" s="27">
        <v>-0.10693373041040963</v>
      </c>
      <c r="CR152" s="12">
        <v>-1158875.8102111677</v>
      </c>
      <c r="CS152" s="27">
        <v>1.2182140947686477</v>
      </c>
    </row>
    <row r="153" spans="1:97" x14ac:dyDescent="0.2">
      <c r="A153" s="7">
        <v>1445</v>
      </c>
      <c r="B153" s="7" t="s">
        <v>150</v>
      </c>
      <c r="C153" s="42">
        <v>0.23919914635288819</v>
      </c>
      <c r="E153" s="24">
        <v>1.232092916853194</v>
      </c>
      <c r="F153" s="24">
        <v>1.1916791730809217</v>
      </c>
      <c r="G153" s="24">
        <v>1.1891702776149307</v>
      </c>
      <c r="H153" s="24">
        <v>1.1738510637651793</v>
      </c>
      <c r="I153" s="24">
        <v>1.1715209397304431</v>
      </c>
      <c r="J153" s="24"/>
      <c r="K153" s="24"/>
      <c r="L153" s="24"/>
      <c r="M153" s="24"/>
      <c r="N153" s="24"/>
      <c r="P153" s="11">
        <v>1314.518210546142</v>
      </c>
      <c r="Q153" s="11">
        <v>1543.560931120697</v>
      </c>
      <c r="R153" s="11">
        <v>1568.8120934182716</v>
      </c>
      <c r="S153" s="11">
        <v>1692.9106625687598</v>
      </c>
      <c r="T153" s="11">
        <v>1734.8844450528677</v>
      </c>
      <c r="U153" s="11"/>
      <c r="W153" s="11">
        <v>1066.898602017342</v>
      </c>
      <c r="X153" s="11">
        <v>1295.2822924059617</v>
      </c>
      <c r="Y153" s="11">
        <v>1319.2493311931514</v>
      </c>
      <c r="Z153" s="11">
        <v>1442.1852267515726</v>
      </c>
      <c r="AA153" s="11">
        <v>1480.8821474860276</v>
      </c>
      <c r="AB153" s="11"/>
      <c r="AD153" s="25">
        <v>2.1676256233218258</v>
      </c>
      <c r="AE153" s="25">
        <v>2.1610429447852759</v>
      </c>
      <c r="AF153" s="25">
        <v>2.141711229946524</v>
      </c>
      <c r="AG153" s="25">
        <v>2.1448885472713299</v>
      </c>
      <c r="AH153" s="25">
        <v>2.0922901633118118</v>
      </c>
      <c r="AI153" s="25"/>
      <c r="AJ153" s="11">
        <v>2616.0964259339848</v>
      </c>
      <c r="AK153" s="11">
        <v>3199.0748483539337</v>
      </c>
      <c r="AL153" s="11">
        <v>3220.2134453808944</v>
      </c>
      <c r="AM153" s="11">
        <v>3563.533920297577</v>
      </c>
      <c r="AN153" s="11">
        <v>3576.7832377662262</v>
      </c>
      <c r="AO153" s="11"/>
      <c r="AP153" s="11">
        <v>704.85751978891847</v>
      </c>
      <c r="AQ153" s="11">
        <v>706.56728232189994</v>
      </c>
      <c r="AR153" s="11">
        <v>763.953125</v>
      </c>
      <c r="AS153" s="11">
        <v>776.90026246719162</v>
      </c>
      <c r="AT153" s="11">
        <v>730.94059405940595</v>
      </c>
      <c r="AU153" s="11"/>
      <c r="AV153" s="24">
        <v>0.8147295742232451</v>
      </c>
      <c r="AW153" s="24">
        <v>0.81671779141104295</v>
      </c>
      <c r="AX153" s="24">
        <v>0.81550802139037437</v>
      </c>
      <c r="AY153" s="24">
        <v>0.81629515757109916</v>
      </c>
      <c r="AZ153" s="24">
        <v>0.80592480060767191</v>
      </c>
      <c r="BB153" s="24">
        <v>0.14537782892213272</v>
      </c>
      <c r="BC153" s="24">
        <v>0.14532208588957055</v>
      </c>
      <c r="BD153" s="24">
        <v>0.14667685255920551</v>
      </c>
      <c r="BE153" s="24">
        <v>0.14642582628747117</v>
      </c>
      <c r="BF153" s="24">
        <v>0.15343714394227118</v>
      </c>
      <c r="BH153" s="24">
        <v>3.9892596854622174E-2</v>
      </c>
      <c r="BI153" s="24">
        <v>3.7960122699386506E-2</v>
      </c>
      <c r="BJ153" s="24">
        <v>3.7815126050420166E-2</v>
      </c>
      <c r="BK153" s="24">
        <v>3.7279016141429672E-2</v>
      </c>
      <c r="BL153" s="24">
        <v>4.063805545005697E-2</v>
      </c>
      <c r="BN153" s="26"/>
      <c r="BO153" s="26"/>
      <c r="BP153" s="26"/>
      <c r="BQ153" s="26"/>
      <c r="BR153" s="26"/>
      <c r="BT153" s="26"/>
      <c r="BU153" s="26"/>
      <c r="BV153" s="26"/>
      <c r="BW153" s="26"/>
      <c r="BX153" s="26"/>
      <c r="BZ153" s="26">
        <v>0</v>
      </c>
      <c r="CA153" s="26">
        <v>0.1711239103175799</v>
      </c>
      <c r="CB153" s="26">
        <v>0.18415777368639619</v>
      </c>
      <c r="CC153" s="26">
        <v>0.27190345963053275</v>
      </c>
      <c r="CD153" s="26">
        <v>0.28662329805441056</v>
      </c>
      <c r="CF153" s="27">
        <v>-8.9639666069743305E-3</v>
      </c>
      <c r="CG153" s="12">
        <v>-86513</v>
      </c>
      <c r="CI153" s="13"/>
      <c r="CJ153" s="13"/>
      <c r="CK153" s="13">
        <v>0</v>
      </c>
      <c r="CL153" s="13">
        <v>0.31243323373569365</v>
      </c>
      <c r="CM153" s="13">
        <v>0.33689123831090462</v>
      </c>
      <c r="CN153" s="13">
        <v>0.34964281714975365</v>
      </c>
      <c r="CO153" s="13">
        <v>0.39573086952116698</v>
      </c>
      <c r="CQ153" s="27">
        <v>-0.12379887988604187</v>
      </c>
      <c r="CR153" s="12">
        <v>-1233872.9079002882</v>
      </c>
      <c r="CS153" s="27">
        <v>1.1591737660414112</v>
      </c>
    </row>
    <row r="154" spans="1:97" x14ac:dyDescent="0.2">
      <c r="A154" s="7">
        <v>1446</v>
      </c>
      <c r="B154" s="7" t="s">
        <v>151</v>
      </c>
      <c r="C154" s="42">
        <v>0.29682504096089701</v>
      </c>
      <c r="E154" s="24">
        <v>0.97426331237971209</v>
      </c>
      <c r="F154" s="24">
        <v>0.98054259427679535</v>
      </c>
      <c r="G154" s="24">
        <v>0.98122247590709022</v>
      </c>
      <c r="H154" s="24">
        <v>0.98148763982979914</v>
      </c>
      <c r="I154" s="24">
        <v>0.98136853460814877</v>
      </c>
      <c r="J154" s="24"/>
      <c r="K154" s="24"/>
      <c r="L154" s="24"/>
      <c r="M154" s="24"/>
      <c r="N154" s="24"/>
      <c r="P154" s="11">
        <v>1314.518210546142</v>
      </c>
      <c r="Q154" s="11">
        <v>1766.4128092044205</v>
      </c>
      <c r="R154" s="11">
        <v>1834.0658886041319</v>
      </c>
      <c r="S154" s="11">
        <v>1867.4374283982365</v>
      </c>
      <c r="T154" s="11">
        <v>1867.1370283121582</v>
      </c>
      <c r="U154" s="11"/>
      <c r="W154" s="11">
        <v>1349.2432629278951</v>
      </c>
      <c r="X154" s="11">
        <v>1801.4646375533009</v>
      </c>
      <c r="Y154" s="11">
        <v>1869.1641637220259</v>
      </c>
      <c r="Z154" s="11">
        <v>1902.6601585345188</v>
      </c>
      <c r="AA154" s="11">
        <v>1902.584974418085</v>
      </c>
      <c r="AB154" s="11"/>
      <c r="AD154" s="25">
        <v>1.5894883074785831</v>
      </c>
      <c r="AE154" s="25">
        <v>1.571032571032571</v>
      </c>
      <c r="AF154" s="25">
        <v>1.5664206642066421</v>
      </c>
      <c r="AG154" s="25">
        <v>1.5630484988452655</v>
      </c>
      <c r="AH154" s="25">
        <v>1.5516843562528841</v>
      </c>
      <c r="AI154" s="25"/>
      <c r="AJ154" s="11">
        <v>2823.2738566770031</v>
      </c>
      <c r="AK154" s="11">
        <v>3812.3393976466659</v>
      </c>
      <c r="AL154" s="11">
        <v>3911.3541153961623</v>
      </c>
      <c r="AM154" s="11">
        <v>3992.233745571767</v>
      </c>
      <c r="AN154" s="11">
        <v>3921.8124554979058</v>
      </c>
      <c r="AO154" s="11"/>
      <c r="AP154" s="11">
        <v>609.83358895705521</v>
      </c>
      <c r="AQ154" s="11">
        <v>609.8888036809816</v>
      </c>
      <c r="AR154" s="11">
        <v>718.73312883435585</v>
      </c>
      <c r="AS154" s="11">
        <v>721.15179252479027</v>
      </c>
      <c r="AT154" s="11">
        <v>733.0022918258212</v>
      </c>
      <c r="AU154" s="11"/>
      <c r="AV154" s="24">
        <v>0.50984024079648071</v>
      </c>
      <c r="AW154" s="24">
        <v>0.50912450912450913</v>
      </c>
      <c r="AX154" s="24">
        <v>0.5094557195571956</v>
      </c>
      <c r="AY154" s="24">
        <v>0.50669745958429557</v>
      </c>
      <c r="AZ154" s="24">
        <v>0.50646054453161049</v>
      </c>
      <c r="BB154" s="24">
        <v>0.30192174114378328</v>
      </c>
      <c r="BC154" s="24">
        <v>0.30122430122430122</v>
      </c>
      <c r="BD154" s="24">
        <v>0.30073800738007378</v>
      </c>
      <c r="BE154" s="24">
        <v>0.30277136258660509</v>
      </c>
      <c r="BF154" s="24">
        <v>0.3020304568527919</v>
      </c>
      <c r="BH154" s="24">
        <v>0.18823801805973606</v>
      </c>
      <c r="BI154" s="24">
        <v>0.18965118965118966</v>
      </c>
      <c r="BJ154" s="24">
        <v>0.18980627306273062</v>
      </c>
      <c r="BK154" s="24">
        <v>0.19053117782909931</v>
      </c>
      <c r="BL154" s="24">
        <v>0.19150899861559759</v>
      </c>
      <c r="BN154" s="26"/>
      <c r="BO154" s="26"/>
      <c r="BP154" s="26"/>
      <c r="BQ154" s="26"/>
      <c r="BR154" s="26"/>
      <c r="BT154" s="26"/>
      <c r="BU154" s="26"/>
      <c r="BV154" s="26"/>
      <c r="BW154" s="26"/>
      <c r="BX154" s="26"/>
      <c r="BZ154" s="26">
        <v>0</v>
      </c>
      <c r="CA154" s="26">
        <v>0.33124451589568538</v>
      </c>
      <c r="CB154" s="26">
        <v>0.38040162642616004</v>
      </c>
      <c r="CC154" s="26">
        <v>0.40055207240244517</v>
      </c>
      <c r="CD154" s="26">
        <v>0.3914299013146938</v>
      </c>
      <c r="CF154" s="27">
        <v>-2.3115432929515688E-2</v>
      </c>
      <c r="CG154" s="12">
        <v>-289898</v>
      </c>
      <c r="CI154" s="13"/>
      <c r="CJ154" s="13"/>
      <c r="CK154" s="13">
        <v>0</v>
      </c>
      <c r="CL154" s="13">
        <v>0.38530540504441313</v>
      </c>
      <c r="CM154" s="13">
        <v>0.41754697606596336</v>
      </c>
      <c r="CN154" s="13">
        <v>0.43065527007356397</v>
      </c>
      <c r="CO154" s="13">
        <v>0.41807869230134442</v>
      </c>
      <c r="CQ154" s="27">
        <v>-9.1910183967635894E-2</v>
      </c>
      <c r="CR154" s="12">
        <v>-1201905.8853083267</v>
      </c>
      <c r="CS154" s="27">
        <v>1.253847558513554</v>
      </c>
    </row>
    <row r="155" spans="1:97" x14ac:dyDescent="0.2">
      <c r="A155" s="7">
        <v>1447</v>
      </c>
      <c r="B155" s="7" t="s">
        <v>152</v>
      </c>
      <c r="C155" s="42">
        <v>0.28708144530285296</v>
      </c>
      <c r="E155" s="24">
        <v>1.1939911111457977</v>
      </c>
      <c r="F155" s="24">
        <v>1.1550749869864425</v>
      </c>
      <c r="G155" s="24">
        <v>1.1485341262709337</v>
      </c>
      <c r="H155" s="24">
        <v>1.1415072927269119</v>
      </c>
      <c r="I155" s="24">
        <v>1.1402482699068468</v>
      </c>
      <c r="J155" s="24"/>
      <c r="K155" s="24"/>
      <c r="L155" s="24"/>
      <c r="M155" s="24"/>
      <c r="N155" s="24"/>
      <c r="P155" s="11">
        <v>1314.518210546142</v>
      </c>
      <c r="Q155" s="11">
        <v>1609.1845906120991</v>
      </c>
      <c r="R155" s="11">
        <v>1683.3978829139578</v>
      </c>
      <c r="S155" s="11">
        <v>1761.1422732405183</v>
      </c>
      <c r="T155" s="11">
        <v>1788.8068201658907</v>
      </c>
      <c r="U155" s="11"/>
      <c r="W155" s="11">
        <v>1100.9447208402432</v>
      </c>
      <c r="X155" s="11">
        <v>1393.1429636533085</v>
      </c>
      <c r="Y155" s="11">
        <v>1465.692524417731</v>
      </c>
      <c r="Z155" s="11">
        <v>1542.8217449521319</v>
      </c>
      <c r="AA155" s="11">
        <v>1568.7871381835362</v>
      </c>
      <c r="AB155" s="11"/>
      <c r="AD155" s="25">
        <v>1.6786266625425301</v>
      </c>
      <c r="AE155" s="25">
        <v>1.6517857142857142</v>
      </c>
      <c r="AF155" s="25">
        <v>1.6371463714637147</v>
      </c>
      <c r="AG155" s="25">
        <v>1.6400988569663268</v>
      </c>
      <c r="AH155" s="25">
        <v>1.6269302038295244</v>
      </c>
      <c r="AI155" s="25"/>
      <c r="AJ155" s="11">
        <v>2200.7923109502226</v>
      </c>
      <c r="AK155" s="11">
        <v>2806.2183335857326</v>
      </c>
      <c r="AL155" s="11">
        <v>2901.4347808327398</v>
      </c>
      <c r="AM155" s="11">
        <v>3072.3681038596606</v>
      </c>
      <c r="AN155" s="11">
        <v>3073.9234263610979</v>
      </c>
      <c r="AO155" s="11"/>
      <c r="AP155" s="11">
        <v>550.07412587412591</v>
      </c>
      <c r="AQ155" s="11">
        <v>550.17482517482517</v>
      </c>
      <c r="AR155" s="11">
        <v>602.76363636363635</v>
      </c>
      <c r="AS155" s="11">
        <v>603.68085106382978</v>
      </c>
      <c r="AT155" s="11">
        <v>603.94893617021273</v>
      </c>
      <c r="AU155" s="11"/>
      <c r="AV155" s="24">
        <v>0.62604392205381998</v>
      </c>
      <c r="AW155" s="24">
        <v>0.62346059113300489</v>
      </c>
      <c r="AX155" s="24">
        <v>0.62269372693726932</v>
      </c>
      <c r="AY155" s="24">
        <v>0.62372567191844297</v>
      </c>
      <c r="AZ155" s="24">
        <v>0.62044471896232245</v>
      </c>
      <c r="BB155" s="24">
        <v>0.22115682029075162</v>
      </c>
      <c r="BC155" s="24">
        <v>0.22013546798029557</v>
      </c>
      <c r="BD155" s="24">
        <v>0.21986469864698646</v>
      </c>
      <c r="BE155" s="24">
        <v>0.21779425393883226</v>
      </c>
      <c r="BF155" s="24">
        <v>0.21772699197035206</v>
      </c>
      <c r="BH155" s="24">
        <v>0.1527992576554284</v>
      </c>
      <c r="BI155" s="24">
        <v>0.15640394088669951</v>
      </c>
      <c r="BJ155" s="24">
        <v>0.15744157441574416</v>
      </c>
      <c r="BK155" s="24">
        <v>0.15848007414272475</v>
      </c>
      <c r="BL155" s="24">
        <v>0.16182828906732552</v>
      </c>
      <c r="BN155" s="26"/>
      <c r="BO155" s="26"/>
      <c r="BP155" s="26"/>
      <c r="BQ155" s="26"/>
      <c r="BR155" s="26"/>
      <c r="BT155" s="26"/>
      <c r="BU155" s="26"/>
      <c r="BV155" s="26"/>
      <c r="BW155" s="26"/>
      <c r="BX155" s="26"/>
      <c r="BZ155" s="26">
        <v>0</v>
      </c>
      <c r="CA155" s="26">
        <v>0.21017774747416396</v>
      </c>
      <c r="CB155" s="26">
        <v>0.25631456551283249</v>
      </c>
      <c r="CC155" s="26">
        <v>0.31063191301180959</v>
      </c>
      <c r="CD155" s="26">
        <v>0.32093905212002749</v>
      </c>
      <c r="CF155" s="27">
        <v>-1.3679237559547652E-2</v>
      </c>
      <c r="CG155" s="12">
        <v>-128124</v>
      </c>
      <c r="CI155" s="13"/>
      <c r="CJ155" s="13"/>
      <c r="CK155" s="13">
        <v>0</v>
      </c>
      <c r="CL155" s="13">
        <v>0.31044771302711283</v>
      </c>
      <c r="CM155" s="13">
        <v>0.34820429244736384</v>
      </c>
      <c r="CN155" s="13">
        <v>0.35431980507811978</v>
      </c>
      <c r="CO155" s="13">
        <v>0.36108808890597022</v>
      </c>
      <c r="CQ155" s="27">
        <v>-7.4779915010718442E-2</v>
      </c>
      <c r="CR155" s="12">
        <v>-721709.05081102322</v>
      </c>
      <c r="CS155" s="27">
        <v>1.7124828623428909</v>
      </c>
    </row>
    <row r="156" spans="1:97" x14ac:dyDescent="0.2">
      <c r="A156" s="7">
        <v>1452</v>
      </c>
      <c r="B156" s="7" t="s">
        <v>153</v>
      </c>
      <c r="C156" s="42">
        <v>0.20708834383646391</v>
      </c>
      <c r="E156" s="24">
        <v>1.2938686912695545</v>
      </c>
      <c r="F156" s="24">
        <v>1.2463634064644527</v>
      </c>
      <c r="G156" s="24">
        <v>1.2408194377256858</v>
      </c>
      <c r="H156" s="24">
        <v>1.2374523372512154</v>
      </c>
      <c r="I156" s="24">
        <v>1.2188245943828737</v>
      </c>
      <c r="J156" s="24"/>
      <c r="K156" s="24"/>
      <c r="L156" s="24"/>
      <c r="M156" s="24"/>
      <c r="N156" s="24"/>
      <c r="P156" s="11">
        <v>1314.518210546142</v>
      </c>
      <c r="Q156" s="11">
        <v>1513.8980581025946</v>
      </c>
      <c r="R156" s="11">
        <v>1557.5277809008471</v>
      </c>
      <c r="S156" s="11">
        <v>1581.4552316391371</v>
      </c>
      <c r="T156" s="11">
        <v>1686.0194118825159</v>
      </c>
      <c r="U156" s="11"/>
      <c r="W156" s="11">
        <v>1015.959516924647</v>
      </c>
      <c r="X156" s="11">
        <v>1214.6522035632086</v>
      </c>
      <c r="Y156" s="11">
        <v>1255.2412813226556</v>
      </c>
      <c r="Z156" s="11">
        <v>1277.9928438715176</v>
      </c>
      <c r="AA156" s="11">
        <v>1383.3158763392007</v>
      </c>
      <c r="AB156" s="11"/>
      <c r="AD156" s="25">
        <v>2.0657062543921292</v>
      </c>
      <c r="AE156" s="25">
        <v>2.0580701754385964</v>
      </c>
      <c r="AF156" s="25">
        <v>2.0341565948502365</v>
      </c>
      <c r="AG156" s="25">
        <v>2.0245012250612531</v>
      </c>
      <c r="AH156" s="25">
        <v>2.0140673845085098</v>
      </c>
      <c r="AI156" s="25"/>
      <c r="AJ156" s="11">
        <v>2559.8735916620926</v>
      </c>
      <c r="AK156" s="11">
        <v>3080.6770033136163</v>
      </c>
      <c r="AL156" s="11">
        <v>3113.8904092946045</v>
      </c>
      <c r="AM156" s="11">
        <v>3186.4727347050616</v>
      </c>
      <c r="AN156" s="11">
        <v>3439.1647885270772</v>
      </c>
      <c r="AO156" s="11"/>
      <c r="AP156" s="11">
        <v>630.67076923076922</v>
      </c>
      <c r="AQ156" s="11">
        <v>637.8523076923077</v>
      </c>
      <c r="AR156" s="11">
        <v>761.79692307692312</v>
      </c>
      <c r="AS156" s="11">
        <v>759.40352220520674</v>
      </c>
      <c r="AT156" s="11">
        <v>775.26620900076273</v>
      </c>
      <c r="AU156" s="11"/>
      <c r="AV156" s="24">
        <v>0.70730850316233307</v>
      </c>
      <c r="AW156" s="24">
        <v>0.70684210526315794</v>
      </c>
      <c r="AX156" s="24">
        <v>0.70625328428796641</v>
      </c>
      <c r="AY156" s="24">
        <v>0.70511025551277562</v>
      </c>
      <c r="AZ156" s="24">
        <v>0.70250086835706838</v>
      </c>
      <c r="BB156" s="24">
        <v>0.22839072382290934</v>
      </c>
      <c r="BC156" s="24">
        <v>0.22807017543859648</v>
      </c>
      <c r="BD156" s="24">
        <v>0.22771063233490979</v>
      </c>
      <c r="BE156" s="24">
        <v>0.22856142807140356</v>
      </c>
      <c r="BF156" s="24">
        <v>0.22768322334143801</v>
      </c>
      <c r="BH156" s="24">
        <v>6.4300773014757548E-2</v>
      </c>
      <c r="BI156" s="24">
        <v>6.5087719298245611E-2</v>
      </c>
      <c r="BJ156" s="24">
        <v>6.6036083377123841E-2</v>
      </c>
      <c r="BK156" s="24">
        <v>6.6328316415820793E-2</v>
      </c>
      <c r="BL156" s="24">
        <v>6.9815908301493576E-2</v>
      </c>
      <c r="BN156" s="26"/>
      <c r="BO156" s="26"/>
      <c r="BP156" s="26"/>
      <c r="BQ156" s="26"/>
      <c r="BR156" s="26"/>
      <c r="BT156" s="26"/>
      <c r="BU156" s="26"/>
      <c r="BV156" s="26"/>
      <c r="BW156" s="26"/>
      <c r="BX156" s="26"/>
      <c r="BZ156" s="26">
        <v>0</v>
      </c>
      <c r="CA156" s="26">
        <v>0.14903062460922123</v>
      </c>
      <c r="CB156" s="26">
        <v>0.17025408274836051</v>
      </c>
      <c r="CC156" s="26">
        <v>0.18362769779565058</v>
      </c>
      <c r="CD156" s="26">
        <v>0.26505138055800259</v>
      </c>
      <c r="CF156" s="27">
        <v>-1.4507271290194341E-2</v>
      </c>
      <c r="CG156" s="12">
        <v>-286916.5</v>
      </c>
      <c r="CI156" s="13"/>
      <c r="CJ156" s="13"/>
      <c r="CK156" s="13">
        <v>0</v>
      </c>
      <c r="CL156" s="13">
        <v>0.2348092456237485</v>
      </c>
      <c r="CM156" s="13">
        <v>0.27660216157000272</v>
      </c>
      <c r="CN156" s="13">
        <v>0.27888850861131576</v>
      </c>
      <c r="CO156" s="13">
        <v>0.40281842353673425</v>
      </c>
      <c r="CQ156" s="27">
        <v>-0.12351962493213553</v>
      </c>
      <c r="CR156" s="12">
        <v>-2515499.4516255544</v>
      </c>
      <c r="CS156" s="27">
        <v>1.150378053873659</v>
      </c>
    </row>
    <row r="157" spans="1:97" x14ac:dyDescent="0.2">
      <c r="A157" s="7">
        <v>1460</v>
      </c>
      <c r="B157" s="7" t="s">
        <v>154</v>
      </c>
      <c r="C157" s="42">
        <v>0.46213626798369134</v>
      </c>
      <c r="E157" s="24">
        <v>0.98867503860418959</v>
      </c>
      <c r="F157" s="24">
        <v>0.99099842424439422</v>
      </c>
      <c r="G157" s="24">
        <v>0.99149815669093477</v>
      </c>
      <c r="H157" s="24">
        <v>0.99162067018842037</v>
      </c>
      <c r="I157" s="24">
        <v>0.99248923922618149</v>
      </c>
      <c r="J157" s="24"/>
      <c r="K157" s="24"/>
      <c r="L157" s="24"/>
      <c r="M157" s="24"/>
      <c r="N157" s="24"/>
      <c r="P157" s="11">
        <v>1314.518210546142</v>
      </c>
      <c r="Q157" s="11">
        <v>1672.589809974515</v>
      </c>
      <c r="R157" s="11">
        <v>1782.2336459463331</v>
      </c>
      <c r="S157" s="11">
        <v>1828.008569755425</v>
      </c>
      <c r="T157" s="11">
        <v>2054.9038319540714</v>
      </c>
      <c r="U157" s="11"/>
      <c r="W157" s="11">
        <v>1329.5756029220454</v>
      </c>
      <c r="X157" s="11">
        <v>1687.7825121163166</v>
      </c>
      <c r="Y157" s="11">
        <v>1797.5158439975626</v>
      </c>
      <c r="Z157" s="11">
        <v>1843.4554913100799</v>
      </c>
      <c r="AA157" s="11">
        <v>2070.4545205510012</v>
      </c>
      <c r="AB157" s="11"/>
      <c r="AD157" s="25">
        <v>1.6419651659546499</v>
      </c>
      <c r="AE157" s="25">
        <v>1.6204188481675392</v>
      </c>
      <c r="AF157" s="25">
        <v>1.609612555174105</v>
      </c>
      <c r="AG157" s="25">
        <v>1.592447278077489</v>
      </c>
      <c r="AH157" s="25">
        <v>1.5782091012885338</v>
      </c>
      <c r="AI157" s="25"/>
      <c r="AJ157" s="11">
        <v>2823.3227869410575</v>
      </c>
      <c r="AK157" s="11">
        <v>3647.4280320714438</v>
      </c>
      <c r="AL157" s="11">
        <v>3841.9101503992133</v>
      </c>
      <c r="AM157" s="11">
        <v>3916.0393374999649</v>
      </c>
      <c r="AN157" s="11">
        <v>4366.2048668536354</v>
      </c>
      <c r="AO157" s="11"/>
      <c r="AP157" s="11">
        <v>566.62183969876287</v>
      </c>
      <c r="AQ157" s="11">
        <v>566.63044647660035</v>
      </c>
      <c r="AR157" s="11">
        <v>682.41904249596553</v>
      </c>
      <c r="AS157" s="11">
        <v>683.89360558839337</v>
      </c>
      <c r="AT157" s="11">
        <v>681.32325957906096</v>
      </c>
      <c r="AU157" s="11"/>
      <c r="AV157" s="24">
        <v>0.55389418337167273</v>
      </c>
      <c r="AW157" s="24">
        <v>0.55153795811518325</v>
      </c>
      <c r="AX157" s="24">
        <v>0.55108713421611899</v>
      </c>
      <c r="AY157" s="24">
        <v>0.54961582475069481</v>
      </c>
      <c r="AZ157" s="24">
        <v>0.54803457837220682</v>
      </c>
      <c r="BB157" s="24">
        <v>0.30545514295103515</v>
      </c>
      <c r="BC157" s="24">
        <v>0.30415575916230364</v>
      </c>
      <c r="BD157" s="24">
        <v>0.30390714402484881</v>
      </c>
      <c r="BE157" s="24">
        <v>0.30423410168383197</v>
      </c>
      <c r="BF157" s="24">
        <v>0.30223454575110098</v>
      </c>
      <c r="BH157" s="24">
        <v>0.14065067367729214</v>
      </c>
      <c r="BI157" s="24">
        <v>0.14430628272251309</v>
      </c>
      <c r="BJ157" s="24">
        <v>0.1450057217590322</v>
      </c>
      <c r="BK157" s="24">
        <v>0.14615007356547327</v>
      </c>
      <c r="BL157" s="24">
        <v>0.14973087587669223</v>
      </c>
      <c r="BN157" s="26"/>
      <c r="BO157" s="26"/>
      <c r="BP157" s="26"/>
      <c r="BQ157" s="26"/>
      <c r="BR157" s="26"/>
      <c r="BT157" s="26"/>
      <c r="BU157" s="26"/>
      <c r="BV157" s="26"/>
      <c r="BW157" s="26"/>
      <c r="BX157" s="26"/>
      <c r="BZ157" s="26">
        <v>0</v>
      </c>
      <c r="CA157" s="26">
        <v>0.26106532403475136</v>
      </c>
      <c r="CB157" s="26">
        <v>0.33586316662034887</v>
      </c>
      <c r="CC157" s="26">
        <v>0.35556165813635032</v>
      </c>
      <c r="CD157" s="26">
        <v>0.51364791621810202</v>
      </c>
      <c r="CF157" s="27">
        <v>-1.9215406186178129E-2</v>
      </c>
      <c r="CG157" s="12">
        <v>-380363</v>
      </c>
      <c r="CI157" s="13"/>
      <c r="CJ157" s="13"/>
      <c r="CK157" s="13">
        <v>0</v>
      </c>
      <c r="CL157" s="13">
        <v>0.34963245599557791</v>
      </c>
      <c r="CM157" s="13">
        <v>0.37996858978893067</v>
      </c>
      <c r="CN157" s="13">
        <v>0.39321379639162424</v>
      </c>
      <c r="CO157" s="13">
        <v>0.58117666475428509</v>
      </c>
      <c r="CQ157" s="27">
        <v>-9.9761396422278922E-2</v>
      </c>
      <c r="CR157" s="12">
        <v>-2057305.9577240907</v>
      </c>
      <c r="CS157" s="27">
        <v>1.0982421124917856</v>
      </c>
    </row>
    <row r="158" spans="1:97" x14ac:dyDescent="0.2">
      <c r="A158" s="7">
        <v>1461</v>
      </c>
      <c r="B158" s="7" t="s">
        <v>155</v>
      </c>
      <c r="C158" s="42">
        <v>0.31812531015078349</v>
      </c>
      <c r="E158" s="24">
        <v>0.97430288591579772</v>
      </c>
      <c r="F158" s="24">
        <v>0.97798180065125462</v>
      </c>
      <c r="G158" s="24">
        <v>0.97921575885757262</v>
      </c>
      <c r="H158" s="24">
        <v>0.97970940920465677</v>
      </c>
      <c r="I158" s="24">
        <v>0.98061486396259312</v>
      </c>
      <c r="J158" s="24"/>
      <c r="K158" s="24"/>
      <c r="L158" s="24"/>
      <c r="M158" s="24"/>
      <c r="N158" s="24"/>
      <c r="P158" s="11">
        <v>1314.518210546142</v>
      </c>
      <c r="Q158" s="11">
        <v>1558.1891824743457</v>
      </c>
      <c r="R158" s="11">
        <v>1686.1295554914695</v>
      </c>
      <c r="S158" s="11">
        <v>1741.7403719733486</v>
      </c>
      <c r="T158" s="11">
        <v>1847.484003555928</v>
      </c>
      <c r="U158" s="11"/>
      <c r="W158" s="11">
        <v>1349.1884603323927</v>
      </c>
      <c r="X158" s="11">
        <v>1593.2701216287678</v>
      </c>
      <c r="Y158" s="11">
        <v>1721.9183211048769</v>
      </c>
      <c r="Z158" s="11">
        <v>1777.8132532046623</v>
      </c>
      <c r="AA158" s="11">
        <v>1884.0057105501949</v>
      </c>
      <c r="AB158" s="11"/>
      <c r="AD158" s="25">
        <v>1.6858149779735683</v>
      </c>
      <c r="AE158" s="25">
        <v>1.6657857646229739</v>
      </c>
      <c r="AF158" s="25">
        <v>1.6256797053148571</v>
      </c>
      <c r="AG158" s="25">
        <v>1.6151414017214123</v>
      </c>
      <c r="AH158" s="25">
        <v>1.5866526904262754</v>
      </c>
      <c r="AI158" s="25"/>
      <c r="AJ158" s="11">
        <v>2713.1429024356767</v>
      </c>
      <c r="AK158" s="11">
        <v>3241.7256117736406</v>
      </c>
      <c r="AL158" s="11">
        <v>3381.3177509874913</v>
      </c>
      <c r="AM158" s="11">
        <v>3488.6817699838093</v>
      </c>
      <c r="AN158" s="11">
        <v>3570.0119144096388</v>
      </c>
      <c r="AO158" s="11"/>
      <c r="AP158" s="11">
        <v>592.41162968630454</v>
      </c>
      <c r="AQ158" s="11">
        <v>594.60596786534052</v>
      </c>
      <c r="AR158" s="11">
        <v>718.63657230298395</v>
      </c>
      <c r="AS158" s="11">
        <v>739.72671755725196</v>
      </c>
      <c r="AT158" s="11">
        <v>739.5806195393169</v>
      </c>
      <c r="AU158" s="11"/>
      <c r="AV158" s="24">
        <v>0.59066079295154184</v>
      </c>
      <c r="AW158" s="24">
        <v>0.59302325581395354</v>
      </c>
      <c r="AX158" s="24">
        <v>0.59322925802490789</v>
      </c>
      <c r="AY158" s="24">
        <v>0.58932021781134725</v>
      </c>
      <c r="AZ158" s="24">
        <v>0.5803633822501747</v>
      </c>
      <c r="BB158" s="24">
        <v>0.23030837004405286</v>
      </c>
      <c r="BC158" s="24">
        <v>0.2302677942212826</v>
      </c>
      <c r="BD158" s="24">
        <v>0.22925802490791089</v>
      </c>
      <c r="BE158" s="24">
        <v>0.23010714913051114</v>
      </c>
      <c r="BF158" s="24">
        <v>0.21995108315863032</v>
      </c>
      <c r="BH158" s="24">
        <v>0.17903083700440528</v>
      </c>
      <c r="BI158" s="24">
        <v>0.17670894996476391</v>
      </c>
      <c r="BJ158" s="24">
        <v>0.17751271706718119</v>
      </c>
      <c r="BK158" s="24">
        <v>0.18057263305814159</v>
      </c>
      <c r="BL158" s="24">
        <v>0.19968553459119498</v>
      </c>
      <c r="BN158" s="26"/>
      <c r="BO158" s="26"/>
      <c r="BP158" s="26"/>
      <c r="BQ158" s="26"/>
      <c r="BR158" s="26"/>
      <c r="BT158" s="26"/>
      <c r="BU158" s="26"/>
      <c r="BV158" s="26"/>
      <c r="BW158" s="26"/>
      <c r="BX158" s="26"/>
      <c r="BZ158" s="26">
        <v>0</v>
      </c>
      <c r="CA158" s="26">
        <v>0.17149202718951151</v>
      </c>
      <c r="CB158" s="26">
        <v>0.2426092587703621</v>
      </c>
      <c r="CC158" s="26">
        <v>0.27348188378035965</v>
      </c>
      <c r="CD158" s="26">
        <v>0.33419651958194452</v>
      </c>
      <c r="CF158" s="27">
        <v>-1.6811030210253278E-2</v>
      </c>
      <c r="CG158" s="12">
        <v>-278551</v>
      </c>
      <c r="CI158" s="13"/>
      <c r="CJ158" s="13"/>
      <c r="CK158" s="13">
        <v>0</v>
      </c>
      <c r="CL158" s="13">
        <v>0.27344384693626411</v>
      </c>
      <c r="CM158" s="13">
        <v>0.31062657045550734</v>
      </c>
      <c r="CN158" s="13">
        <v>0.32799206032872386</v>
      </c>
      <c r="CO158" s="13">
        <v>0.38410410436573028</v>
      </c>
      <c r="CQ158" s="27">
        <v>-0.10184251788610306</v>
      </c>
      <c r="CR158" s="12">
        <v>-1758400.0901736699</v>
      </c>
      <c r="CS158" s="27">
        <v>1.2251049908673626</v>
      </c>
    </row>
    <row r="159" spans="1:97" x14ac:dyDescent="0.2">
      <c r="A159" s="7">
        <v>1462</v>
      </c>
      <c r="B159" s="7" t="s">
        <v>156</v>
      </c>
      <c r="C159" s="42">
        <v>0.32266049821997811</v>
      </c>
      <c r="E159" s="24">
        <v>0.89195228677784089</v>
      </c>
      <c r="F159" s="24">
        <v>0.91202087430790224</v>
      </c>
      <c r="G159" s="24">
        <v>0.91376572911020437</v>
      </c>
      <c r="H159" s="24">
        <v>0.91401560174864882</v>
      </c>
      <c r="I159" s="24">
        <v>0.9211037480970975</v>
      </c>
      <c r="J159" s="24"/>
      <c r="K159" s="24"/>
      <c r="L159" s="24"/>
      <c r="M159" s="24"/>
      <c r="N159" s="24"/>
      <c r="P159" s="11">
        <v>1314.518210546142</v>
      </c>
      <c r="Q159" s="11">
        <v>1654.6884499623086</v>
      </c>
      <c r="R159" s="11">
        <v>1698.1651235012589</v>
      </c>
      <c r="S159" s="11">
        <v>1730.5788174914383</v>
      </c>
      <c r="T159" s="11">
        <v>1902.5017673885427</v>
      </c>
      <c r="U159" s="11"/>
      <c r="W159" s="11">
        <v>1473.7539552645935</v>
      </c>
      <c r="X159" s="11">
        <v>1814.30984375</v>
      </c>
      <c r="Y159" s="11">
        <v>1858.4250529453291</v>
      </c>
      <c r="Z159" s="11">
        <v>1893.3799534500085</v>
      </c>
      <c r="AA159" s="11">
        <v>2065.4587187587817</v>
      </c>
      <c r="AB159" s="11"/>
      <c r="AD159" s="25">
        <v>2.0057839612318276</v>
      </c>
      <c r="AE159" s="25">
        <v>2.0018767594619957</v>
      </c>
      <c r="AF159" s="25">
        <v>1.9879931389365351</v>
      </c>
      <c r="AG159" s="25">
        <v>1.9649287615468922</v>
      </c>
      <c r="AH159" s="25">
        <v>1.9432734035957842</v>
      </c>
      <c r="AI159" s="25"/>
      <c r="AJ159" s="11">
        <v>3589.1861053245507</v>
      </c>
      <c r="AK159" s="11">
        <v>4528.4650212120323</v>
      </c>
      <c r="AL159" s="11">
        <v>4629.0190783891321</v>
      </c>
      <c r="AM159" s="11">
        <v>4705.8880652842336</v>
      </c>
      <c r="AN159" s="11">
        <v>5111.5093910513606</v>
      </c>
      <c r="AO159" s="11"/>
      <c r="AP159" s="11">
        <v>928.5285439384221</v>
      </c>
      <c r="AQ159" s="11">
        <v>948.14496472097483</v>
      </c>
      <c r="AR159" s="11">
        <v>1030.7409293443666</v>
      </c>
      <c r="AS159" s="11">
        <v>1033.1780303030303</v>
      </c>
      <c r="AT159" s="11">
        <v>1027.879012345679</v>
      </c>
      <c r="AU159" s="11"/>
      <c r="AV159" s="24">
        <v>0.64327028294513056</v>
      </c>
      <c r="AW159" s="24">
        <v>0.64497966843916177</v>
      </c>
      <c r="AX159" s="24">
        <v>0.64447216591298928</v>
      </c>
      <c r="AY159" s="24">
        <v>0.64130264599968689</v>
      </c>
      <c r="AZ159" s="24">
        <v>0.63763174209547424</v>
      </c>
      <c r="BB159" s="24">
        <v>0.24370798811943098</v>
      </c>
      <c r="BC159" s="24">
        <v>0.24382233343759774</v>
      </c>
      <c r="BD159" s="24">
        <v>0.24497115234679556</v>
      </c>
      <c r="BE159" s="24">
        <v>0.24800375763269139</v>
      </c>
      <c r="BF159" s="24">
        <v>0.25108493490390577</v>
      </c>
      <c r="BH159" s="24">
        <v>0.11302172893543849</v>
      </c>
      <c r="BI159" s="24">
        <v>0.11119799812324054</v>
      </c>
      <c r="BJ159" s="24">
        <v>0.11055668174021518</v>
      </c>
      <c r="BK159" s="24">
        <v>0.11069359636762173</v>
      </c>
      <c r="BL159" s="24">
        <v>0.11128332300061997</v>
      </c>
      <c r="BN159" s="26"/>
      <c r="BO159" s="26"/>
      <c r="BP159" s="26"/>
      <c r="BQ159" s="26"/>
      <c r="BR159" s="26"/>
      <c r="BT159" s="26"/>
      <c r="BU159" s="26"/>
      <c r="BV159" s="26"/>
      <c r="BW159" s="26"/>
      <c r="BX159" s="26"/>
      <c r="BZ159" s="26">
        <v>0</v>
      </c>
      <c r="CA159" s="26">
        <v>0.25573816339713118</v>
      </c>
      <c r="CB159" s="26">
        <v>0.28359768868188606</v>
      </c>
      <c r="CC159" s="26">
        <v>0.28768013972420903</v>
      </c>
      <c r="CD159" s="26">
        <v>0.41425011420035918</v>
      </c>
      <c r="CF159" s="27">
        <v>-1.6403530097125765E-2</v>
      </c>
      <c r="CG159" s="12">
        <v>-402483</v>
      </c>
      <c r="CI159" s="13"/>
      <c r="CJ159" s="13"/>
      <c r="CK159" s="13">
        <v>0</v>
      </c>
      <c r="CL159" s="13">
        <v>0.31707221915315653</v>
      </c>
      <c r="CM159" s="13">
        <v>0.336865133996888</v>
      </c>
      <c r="CN159" s="13">
        <v>0.35034804036114342</v>
      </c>
      <c r="CO159" s="13">
        <v>0.52296493614244866</v>
      </c>
      <c r="CQ159" s="27">
        <v>-0.10355132830683428</v>
      </c>
      <c r="CR159" s="12">
        <v>-2653833.878134652</v>
      </c>
      <c r="CS159" s="27">
        <v>1.1447939875128836</v>
      </c>
    </row>
    <row r="160" spans="1:97" x14ac:dyDescent="0.2">
      <c r="A160" s="7">
        <v>1463</v>
      </c>
      <c r="B160" s="7" t="s">
        <v>157</v>
      </c>
      <c r="C160" s="42">
        <v>0.26905280833856793</v>
      </c>
      <c r="E160" s="24">
        <v>0.89214533398987661</v>
      </c>
      <c r="F160" s="24">
        <v>0.9084351663605309</v>
      </c>
      <c r="G160" s="24">
        <v>0.9105899114579834</v>
      </c>
      <c r="H160" s="24">
        <v>0.91230215947699977</v>
      </c>
      <c r="I160" s="24">
        <v>0.91754927221872529</v>
      </c>
      <c r="J160" s="24"/>
      <c r="K160" s="24"/>
      <c r="L160" s="24"/>
      <c r="M160" s="24"/>
      <c r="N160" s="24"/>
      <c r="P160" s="11">
        <v>1314.518210546142</v>
      </c>
      <c r="Q160" s="11">
        <v>1572.1656288358556</v>
      </c>
      <c r="R160" s="11">
        <v>1610.4857057079594</v>
      </c>
      <c r="S160" s="11">
        <v>1648.5258470443828</v>
      </c>
      <c r="T160" s="11">
        <v>1760.8614437372992</v>
      </c>
      <c r="U160" s="11"/>
      <c r="W160" s="11">
        <v>1473.4350564468211</v>
      </c>
      <c r="X160" s="11">
        <v>1730.6305249437137</v>
      </c>
      <c r="Y160" s="11">
        <v>1768.6179974576521</v>
      </c>
      <c r="Z160" s="11">
        <v>1806.9954454447875</v>
      </c>
      <c r="AA160" s="11">
        <v>1919.0919736434007</v>
      </c>
      <c r="AB160" s="11"/>
      <c r="AD160" s="25">
        <v>2.0915926179084074</v>
      </c>
      <c r="AE160" s="25">
        <v>2.0937848902121323</v>
      </c>
      <c r="AF160" s="25">
        <v>2.0897633903749924</v>
      </c>
      <c r="AG160" s="25">
        <v>2.0764640748031495</v>
      </c>
      <c r="AH160" s="25">
        <v>2.0744968090328917</v>
      </c>
      <c r="AI160" s="25"/>
      <c r="AJ160" s="11">
        <v>4007.7244037155569</v>
      </c>
      <c r="AK160" s="11">
        <v>4810.0423590550854</v>
      </c>
      <c r="AL160" s="11">
        <v>4873.3541060222506</v>
      </c>
      <c r="AM160" s="11">
        <v>4967.0277370878021</v>
      </c>
      <c r="AN160" s="11">
        <v>5274.9709019237644</v>
      </c>
      <c r="AO160" s="11"/>
      <c r="AP160" s="11">
        <v>857.78189483026415</v>
      </c>
      <c r="AQ160" s="11">
        <v>859.13834951456317</v>
      </c>
      <c r="AR160" s="11">
        <v>1017.1071741032371</v>
      </c>
      <c r="AS160" s="11">
        <v>1032.5708979681015</v>
      </c>
      <c r="AT160" s="11">
        <v>1049.0395628415301</v>
      </c>
      <c r="AU160" s="11"/>
      <c r="AV160" s="24">
        <v>0.63350525073013109</v>
      </c>
      <c r="AW160" s="24">
        <v>0.63354422528222309</v>
      </c>
      <c r="AX160" s="24">
        <v>0.63217396676345217</v>
      </c>
      <c r="AY160" s="24">
        <v>0.63342765748031493</v>
      </c>
      <c r="AZ160" s="24">
        <v>0.63352970054000979</v>
      </c>
      <c r="BB160" s="24">
        <v>0.28005965326539489</v>
      </c>
      <c r="BC160" s="24">
        <v>0.28110656246123311</v>
      </c>
      <c r="BD160" s="24">
        <v>0.28244887872984492</v>
      </c>
      <c r="BE160" s="24">
        <v>0.28155757874015747</v>
      </c>
      <c r="BF160" s="24">
        <v>0.28074374079528719</v>
      </c>
      <c r="BH160" s="24">
        <v>8.6435096004473994E-2</v>
      </c>
      <c r="BI160" s="24">
        <v>8.5349212256543849E-2</v>
      </c>
      <c r="BJ160" s="24">
        <v>8.5377154506702913E-2</v>
      </c>
      <c r="BK160" s="24">
        <v>8.5014763779527561E-2</v>
      </c>
      <c r="BL160" s="24">
        <v>8.5726558664702995E-2</v>
      </c>
      <c r="BN160" s="26"/>
      <c r="BO160" s="26"/>
      <c r="BP160" s="26"/>
      <c r="BQ160" s="26"/>
      <c r="BR160" s="26"/>
      <c r="BT160" s="26"/>
      <c r="BU160" s="26"/>
      <c r="BV160" s="26"/>
      <c r="BW160" s="26"/>
      <c r="BX160" s="26"/>
      <c r="BZ160" s="26">
        <v>0</v>
      </c>
      <c r="CA160" s="26">
        <v>0.19941246232138976</v>
      </c>
      <c r="CB160" s="26">
        <v>0.23123127687638267</v>
      </c>
      <c r="CC160" s="26">
        <v>0.25763076993830603</v>
      </c>
      <c r="CD160" s="26">
        <v>0.34535919927382297</v>
      </c>
      <c r="CF160" s="27">
        <v>-1.9440016593900031E-2</v>
      </c>
      <c r="CG160" s="12">
        <v>-1204604</v>
      </c>
      <c r="CI160" s="13"/>
      <c r="CJ160" s="13"/>
      <c r="CK160" s="13">
        <v>0</v>
      </c>
      <c r="CL160" s="13">
        <v>0.304594685869926</v>
      </c>
      <c r="CM160" s="13">
        <v>0.35088652779948171</v>
      </c>
      <c r="CN160" s="13">
        <v>0.36606869573415413</v>
      </c>
      <c r="CO160" s="13">
        <v>0.49179514614890874</v>
      </c>
      <c r="CQ160" s="27">
        <v>-0.1239826511268633</v>
      </c>
      <c r="CR160" s="12">
        <v>-8089312.2300321301</v>
      </c>
      <c r="CS160" s="27">
        <v>1.0120868462568431</v>
      </c>
    </row>
    <row r="161" spans="1:97" x14ac:dyDescent="0.2">
      <c r="A161" s="7">
        <v>1465</v>
      </c>
      <c r="B161" s="7" t="s">
        <v>158</v>
      </c>
      <c r="C161" s="42">
        <v>0.33144337086208964</v>
      </c>
      <c r="E161" s="24">
        <v>1.0638735759993878</v>
      </c>
      <c r="F161" s="24">
        <v>1.0525708396237092</v>
      </c>
      <c r="G161" s="24">
        <v>1.0510084053714306</v>
      </c>
      <c r="H161" s="24">
        <v>1.0480986482440771</v>
      </c>
      <c r="I161" s="24">
        <v>1.0447868632676236</v>
      </c>
      <c r="J161" s="24"/>
      <c r="K161" s="24"/>
      <c r="L161" s="24"/>
      <c r="M161" s="24"/>
      <c r="N161" s="24"/>
      <c r="P161" s="11">
        <v>1314.518210546142</v>
      </c>
      <c r="Q161" s="11">
        <v>1596.8678116463291</v>
      </c>
      <c r="R161" s="11">
        <v>1648.9328221907917</v>
      </c>
      <c r="S161" s="11">
        <v>1739.614238787457</v>
      </c>
      <c r="T161" s="11">
        <v>1867.6027386341862</v>
      </c>
      <c r="U161" s="11"/>
      <c r="W161" s="11">
        <v>1235.5962589928058</v>
      </c>
      <c r="X161" s="11">
        <v>1517.1119620007755</v>
      </c>
      <c r="Y161" s="11">
        <v>1568.9054566676393</v>
      </c>
      <c r="Z161" s="11">
        <v>1659.7810155579389</v>
      </c>
      <c r="AA161" s="11">
        <v>1787.5442392079515</v>
      </c>
      <c r="AB161" s="11"/>
      <c r="AD161" s="25">
        <v>1.9370122630992197</v>
      </c>
      <c r="AE161" s="25">
        <v>1.9139146567717997</v>
      </c>
      <c r="AF161" s="25">
        <v>1.8996674057649667</v>
      </c>
      <c r="AG161" s="25">
        <v>1.8962281508739651</v>
      </c>
      <c r="AH161" s="25">
        <v>1.8787934186471664</v>
      </c>
      <c r="AI161" s="25"/>
      <c r="AJ161" s="11">
        <v>2694.8124527568425</v>
      </c>
      <c r="AK161" s="11">
        <v>3312.1239659976204</v>
      </c>
      <c r="AL161" s="11">
        <v>3374.7822339849572</v>
      </c>
      <c r="AM161" s="11">
        <v>3586.9013233904193</v>
      </c>
      <c r="AN161" s="11">
        <v>3843.870323792321</v>
      </c>
      <c r="AO161" s="11"/>
      <c r="AP161" s="11">
        <v>694.42048192771085</v>
      </c>
      <c r="AQ161" s="11">
        <v>695.33132530120486</v>
      </c>
      <c r="AR161" s="11">
        <v>869.31017964071862</v>
      </c>
      <c r="AS161" s="11">
        <v>874.67264038231781</v>
      </c>
      <c r="AT161" s="11">
        <v>867.87807737397418</v>
      </c>
      <c r="AU161" s="11"/>
      <c r="AV161" s="24">
        <v>0.7125603864734299</v>
      </c>
      <c r="AW161" s="24">
        <v>0.71410018552875698</v>
      </c>
      <c r="AX161" s="24">
        <v>0.71322985957132301</v>
      </c>
      <c r="AY161" s="24">
        <v>0.7135234590616375</v>
      </c>
      <c r="AZ161" s="24">
        <v>0.71133455210237662</v>
      </c>
      <c r="BB161" s="24">
        <v>0.15421776291341507</v>
      </c>
      <c r="BC161" s="24">
        <v>0.15398886827458255</v>
      </c>
      <c r="BD161" s="24">
        <v>0.15428677014042869</v>
      </c>
      <c r="BE161" s="24">
        <v>0.15400183992640296</v>
      </c>
      <c r="BF161" s="24">
        <v>0.15594149908592322</v>
      </c>
      <c r="BH161" s="24">
        <v>0.13322185061315497</v>
      </c>
      <c r="BI161" s="24">
        <v>0.13191094619666049</v>
      </c>
      <c r="BJ161" s="24">
        <v>0.13248337028824833</v>
      </c>
      <c r="BK161" s="24">
        <v>0.13247470101195952</v>
      </c>
      <c r="BL161" s="24">
        <v>0.13272394881170019</v>
      </c>
      <c r="BN161" s="26"/>
      <c r="BO161" s="26"/>
      <c r="BP161" s="26"/>
      <c r="BQ161" s="26"/>
      <c r="BR161" s="26"/>
      <c r="BT161" s="26"/>
      <c r="BU161" s="26"/>
      <c r="BV161" s="26"/>
      <c r="BW161" s="26"/>
      <c r="BX161" s="26"/>
      <c r="BZ161" s="26">
        <v>0</v>
      </c>
      <c r="CA161" s="26">
        <v>0.20209178633056935</v>
      </c>
      <c r="CB161" s="26">
        <v>0.23707392040010977</v>
      </c>
      <c r="CC161" s="26">
        <v>0.30827915345707901</v>
      </c>
      <c r="CD161" s="26">
        <v>0.40058086309033558</v>
      </c>
      <c r="CF161" s="27">
        <v>-1.1183130823541219E-2</v>
      </c>
      <c r="CG161" s="12">
        <v>-215555</v>
      </c>
      <c r="CI161" s="13"/>
      <c r="CJ161" s="13"/>
      <c r="CK161" s="13">
        <v>0</v>
      </c>
      <c r="CL161" s="13">
        <v>0.27905135910445944</v>
      </c>
      <c r="CM161" s="13">
        <v>0.31606571434782249</v>
      </c>
      <c r="CN161" s="13">
        <v>0.33291631592479298</v>
      </c>
      <c r="CO161" s="13">
        <v>0.4675307347327029</v>
      </c>
      <c r="CQ161" s="27">
        <v>-0.12921278204802461</v>
      </c>
      <c r="CR161" s="12">
        <v>-2572547.398164365</v>
      </c>
      <c r="CS161" s="27">
        <v>1.022766555195729</v>
      </c>
    </row>
    <row r="162" spans="1:97" x14ac:dyDescent="0.2">
      <c r="A162" s="7">
        <v>1466</v>
      </c>
      <c r="B162" s="7" t="s">
        <v>159</v>
      </c>
      <c r="C162" s="42">
        <v>0.2207403226777167</v>
      </c>
      <c r="E162" s="24">
        <v>1.1559928133385158</v>
      </c>
      <c r="F162" s="24">
        <v>1.134041431830082</v>
      </c>
      <c r="G162" s="24">
        <v>1.1304982256607592</v>
      </c>
      <c r="H162" s="24">
        <v>1.1263024002870994</v>
      </c>
      <c r="I162" s="24">
        <v>1.1178865410272867</v>
      </c>
      <c r="J162" s="24"/>
      <c r="K162" s="24"/>
      <c r="L162" s="24"/>
      <c r="M162" s="24"/>
      <c r="N162" s="24"/>
      <c r="P162" s="11">
        <v>1314.518210546142</v>
      </c>
      <c r="Q162" s="11">
        <v>1501.7136023059948</v>
      </c>
      <c r="R162" s="11">
        <v>1522.8730822923599</v>
      </c>
      <c r="S162" s="11">
        <v>1573.5118372961408</v>
      </c>
      <c r="T162" s="11">
        <v>1681.5475910452642</v>
      </c>
      <c r="U162" s="11"/>
      <c r="W162" s="11">
        <v>1137.1335490830636</v>
      </c>
      <c r="X162" s="11">
        <v>1324.2140544041451</v>
      </c>
      <c r="Y162" s="11">
        <v>1347.0813555698096</v>
      </c>
      <c r="Z162" s="11">
        <v>1397.0598277114971</v>
      </c>
      <c r="AA162" s="11">
        <v>1504.2202668438954</v>
      </c>
      <c r="AB162" s="11"/>
      <c r="AD162" s="25">
        <v>2.110655737704918</v>
      </c>
      <c r="AE162" s="25">
        <v>2.0916685482050124</v>
      </c>
      <c r="AF162" s="25">
        <v>2.1081812035158891</v>
      </c>
      <c r="AG162" s="25">
        <v>2.0993466997071413</v>
      </c>
      <c r="AH162" s="25">
        <v>2.0625</v>
      </c>
      <c r="AI162" s="25"/>
      <c r="AJ162" s="11">
        <v>3001.6926412338644</v>
      </c>
      <c r="AK162" s="11">
        <v>3510.2075034476957</v>
      </c>
      <c r="AL162" s="11">
        <v>3543.5508487847583</v>
      </c>
      <c r="AM162" s="11">
        <v>3676.6882732452714</v>
      </c>
      <c r="AN162" s="11">
        <v>3887.7153946997178</v>
      </c>
      <c r="AO162" s="11"/>
      <c r="AP162" s="11">
        <v>692.67750677506785</v>
      </c>
      <c r="AQ162" s="11">
        <v>692.7317073170733</v>
      </c>
      <c r="AR162" s="11">
        <v>839.68925022583562</v>
      </c>
      <c r="AS162" s="11">
        <v>846.74887082204157</v>
      </c>
      <c r="AT162" s="11">
        <v>849.69369369369372</v>
      </c>
      <c r="AU162" s="11"/>
      <c r="AV162" s="24">
        <v>0.70104735883424407</v>
      </c>
      <c r="AW162" s="24">
        <v>0.69631971099571011</v>
      </c>
      <c r="AX162" s="24">
        <v>0.69596574261888666</v>
      </c>
      <c r="AY162" s="24">
        <v>0.69565217391304346</v>
      </c>
      <c r="AZ162" s="24">
        <v>0.69105871886120995</v>
      </c>
      <c r="BB162" s="24">
        <v>0.25204918032786883</v>
      </c>
      <c r="BC162" s="24">
        <v>0.24994355384962746</v>
      </c>
      <c r="BD162" s="24">
        <v>0.24949290060851928</v>
      </c>
      <c r="BE162" s="24">
        <v>0.24938049110159946</v>
      </c>
      <c r="BF162" s="24">
        <v>0.24688612099644128</v>
      </c>
      <c r="BH162" s="24">
        <v>4.6903460837887066E-2</v>
      </c>
      <c r="BI162" s="24">
        <v>5.373673515466245E-2</v>
      </c>
      <c r="BJ162" s="24">
        <v>5.4541356772594092E-2</v>
      </c>
      <c r="BK162" s="24">
        <v>5.4967334985357059E-2</v>
      </c>
      <c r="BL162" s="24">
        <v>6.2055160142348756E-2</v>
      </c>
      <c r="BN162" s="26"/>
      <c r="BO162" s="26"/>
      <c r="BP162" s="26"/>
      <c r="BQ162" s="26"/>
      <c r="BR162" s="26"/>
      <c r="BT162" s="26"/>
      <c r="BU162" s="26"/>
      <c r="BV162" s="26"/>
      <c r="BW162" s="26"/>
      <c r="BX162" s="26"/>
      <c r="BZ162" s="26">
        <v>0</v>
      </c>
      <c r="CA162" s="26">
        <v>0.14166666338412215</v>
      </c>
      <c r="CB162" s="26">
        <v>0.16900060200743861</v>
      </c>
      <c r="CC162" s="26">
        <v>0.20335283383041647</v>
      </c>
      <c r="CD162" s="26">
        <v>0.27962607722666788</v>
      </c>
      <c r="CF162" s="27">
        <v>-1.6857217093787718E-2</v>
      </c>
      <c r="CG162" s="12">
        <v>-265088</v>
      </c>
      <c r="CI162" s="13"/>
      <c r="CJ162" s="13"/>
      <c r="CK162" s="13">
        <v>0</v>
      </c>
      <c r="CL162" s="13">
        <v>0.24704122137994822</v>
      </c>
      <c r="CM162" s="13">
        <v>0.28341450543332747</v>
      </c>
      <c r="CN162" s="13">
        <v>0.30378308057059855</v>
      </c>
      <c r="CO162" s="13">
        <v>0.42665950148506759</v>
      </c>
      <c r="CQ162" s="27">
        <v>-0.11694670143757102</v>
      </c>
      <c r="CR162" s="12">
        <v>-1908741.0781573041</v>
      </c>
      <c r="CS162" s="27">
        <v>1.1878280988804908</v>
      </c>
    </row>
    <row r="163" spans="1:97" x14ac:dyDescent="0.2">
      <c r="A163" s="7">
        <v>1470</v>
      </c>
      <c r="B163" s="7" t="s">
        <v>160</v>
      </c>
      <c r="C163" s="42">
        <v>0.17077096830918137</v>
      </c>
      <c r="E163" s="24">
        <v>1.2766435219019916</v>
      </c>
      <c r="F163" s="24">
        <v>1.2320265091872602</v>
      </c>
      <c r="G163" s="24">
        <v>1.2262624447479511</v>
      </c>
      <c r="H163" s="24">
        <v>1.2233601512793462</v>
      </c>
      <c r="I163" s="24">
        <v>1.2187192954949415</v>
      </c>
      <c r="J163" s="24"/>
      <c r="K163" s="24"/>
      <c r="L163" s="24"/>
      <c r="M163" s="24"/>
      <c r="N163" s="24"/>
      <c r="P163" s="11">
        <v>1314.518210546142</v>
      </c>
      <c r="Q163" s="11">
        <v>1520.7845222413482</v>
      </c>
      <c r="R163" s="11">
        <v>1565.8084994262688</v>
      </c>
      <c r="S163" s="11">
        <v>1584.509291459779</v>
      </c>
      <c r="T163" s="11">
        <v>1621.9776399890673</v>
      </c>
      <c r="U163" s="11"/>
      <c r="W163" s="11">
        <v>1029.6673957877633</v>
      </c>
      <c r="X163" s="11">
        <v>1234.3764609777554</v>
      </c>
      <c r="Y163" s="11">
        <v>1276.8950938133873</v>
      </c>
      <c r="Z163" s="11">
        <v>1295.2108091821985</v>
      </c>
      <c r="AA163" s="11">
        <v>1330.8869778174439</v>
      </c>
      <c r="AB163" s="11"/>
      <c r="AD163" s="25">
        <v>2.0982166273275635</v>
      </c>
      <c r="AE163" s="25">
        <v>2.0775456919060051</v>
      </c>
      <c r="AF163" s="25">
        <v>2.0498960498960499</v>
      </c>
      <c r="AG163" s="25">
        <v>2.0506312638292332</v>
      </c>
      <c r="AH163" s="25">
        <v>2.0345634095634098</v>
      </c>
      <c r="AI163" s="25"/>
      <c r="AJ163" s="11">
        <v>2689.3667484126972</v>
      </c>
      <c r="AK163" s="11">
        <v>3240.6411217239115</v>
      </c>
      <c r="AL163" s="11">
        <v>3256.9214923143277</v>
      </c>
      <c r="AM163" s="11">
        <v>3317.486713258319</v>
      </c>
      <c r="AN163" s="11">
        <v>3388.8556777665694</v>
      </c>
      <c r="AO163" s="11"/>
      <c r="AP163" s="11">
        <v>691.8482939632546</v>
      </c>
      <c r="AQ163" s="11">
        <v>689.59989539748949</v>
      </c>
      <c r="AR163" s="11">
        <v>873.90923236514527</v>
      </c>
      <c r="AS163" s="11">
        <v>869.76625386996909</v>
      </c>
      <c r="AT163" s="11">
        <v>880.61428571428576</v>
      </c>
      <c r="AU163" s="11"/>
      <c r="AV163" s="24">
        <v>0.71872541306058224</v>
      </c>
      <c r="AW163" s="24">
        <v>0.71892950391644905</v>
      </c>
      <c r="AX163" s="24">
        <v>0.71790540540540537</v>
      </c>
      <c r="AY163" s="24">
        <v>0.7159963555902642</v>
      </c>
      <c r="AZ163" s="24">
        <v>0.71335758835758833</v>
      </c>
      <c r="BB163" s="24">
        <v>0.24980330448465776</v>
      </c>
      <c r="BC163" s="24">
        <v>0.24960835509138382</v>
      </c>
      <c r="BD163" s="24">
        <v>0.25051975051975051</v>
      </c>
      <c r="BE163" s="24">
        <v>0.25224521671222178</v>
      </c>
      <c r="BF163" s="24">
        <v>0.25467775467775466</v>
      </c>
      <c r="BH163" s="24">
        <v>3.1471282454760031E-2</v>
      </c>
      <c r="BI163" s="24">
        <v>3.1462140992167105E-2</v>
      </c>
      <c r="BJ163" s="24">
        <v>3.1574844074844073E-2</v>
      </c>
      <c r="BK163" s="24">
        <v>3.175842769751399E-2</v>
      </c>
      <c r="BL163" s="24">
        <v>3.1964656964656966E-2</v>
      </c>
      <c r="BN163" s="26"/>
      <c r="BO163" s="26"/>
      <c r="BP163" s="26"/>
      <c r="BQ163" s="26"/>
      <c r="BR163" s="26"/>
      <c r="BT163" s="26"/>
      <c r="BU163" s="26"/>
      <c r="BV163" s="26"/>
      <c r="BW163" s="26"/>
      <c r="BX163" s="26"/>
      <c r="BZ163" s="26">
        <v>0</v>
      </c>
      <c r="CA163" s="26">
        <v>0.15062367418255262</v>
      </c>
      <c r="CB163" s="26">
        <v>0.17441560043094317</v>
      </c>
      <c r="CC163" s="26">
        <v>0.18685992411975083</v>
      </c>
      <c r="CD163" s="26">
        <v>0.20744517242796712</v>
      </c>
      <c r="CF163" s="27">
        <v>-1.7730477049650396E-2</v>
      </c>
      <c r="CG163" s="12">
        <v>-454844</v>
      </c>
      <c r="CI163" s="13"/>
      <c r="CJ163" s="13"/>
      <c r="CK163" s="13">
        <v>0</v>
      </c>
      <c r="CL163" s="13">
        <v>0.32291832232179596</v>
      </c>
      <c r="CM163" s="13">
        <v>0.3831341314490424</v>
      </c>
      <c r="CN163" s="13">
        <v>0.39822520311004794</v>
      </c>
      <c r="CO163" s="13">
        <v>0.44153812242003965</v>
      </c>
      <c r="CQ163" s="27">
        <v>-0.12618586672183704</v>
      </c>
      <c r="CR163" s="12">
        <v>-3363128.9999856786</v>
      </c>
      <c r="CS163" s="27">
        <v>1.1363067462946377</v>
      </c>
    </row>
    <row r="164" spans="1:97" x14ac:dyDescent="0.2">
      <c r="A164" s="7">
        <v>1471</v>
      </c>
      <c r="B164" s="7" t="s">
        <v>161</v>
      </c>
      <c r="C164" s="42">
        <v>0.34344155858154934</v>
      </c>
      <c r="E164" s="24">
        <v>1.0364329456513341</v>
      </c>
      <c r="F164" s="24">
        <v>1.0298444651467169</v>
      </c>
      <c r="G164" s="24">
        <v>1.0289522496170558</v>
      </c>
      <c r="H164" s="24">
        <v>1.0278066354050948</v>
      </c>
      <c r="I164" s="24">
        <v>1.0249223387050901</v>
      </c>
      <c r="J164" s="24"/>
      <c r="K164" s="24"/>
      <c r="L164" s="24"/>
      <c r="M164" s="24"/>
      <c r="N164" s="24"/>
      <c r="P164" s="11">
        <v>1314.518210546142</v>
      </c>
      <c r="Q164" s="11">
        <v>1591.7065627031686</v>
      </c>
      <c r="R164" s="11">
        <v>1630.8559696058833</v>
      </c>
      <c r="S164" s="11">
        <v>1687.6822890371159</v>
      </c>
      <c r="T164" s="11">
        <v>1888.7242820518759</v>
      </c>
      <c r="U164" s="11"/>
      <c r="W164" s="11">
        <v>1268.3099433123946</v>
      </c>
      <c r="X164" s="11">
        <v>1545.5795671790165</v>
      </c>
      <c r="Y164" s="11">
        <v>1584.9675922403956</v>
      </c>
      <c r="Z164" s="11">
        <v>1642.0231499789263</v>
      </c>
      <c r="AA164" s="11">
        <v>1842.7974595988733</v>
      </c>
      <c r="AB164" s="11"/>
      <c r="AD164" s="25">
        <v>2.044479248238058</v>
      </c>
      <c r="AE164" s="25">
        <v>2.042004996876952</v>
      </c>
      <c r="AF164" s="25">
        <v>2.0401986652180661</v>
      </c>
      <c r="AG164" s="25">
        <v>2.0466305189775369</v>
      </c>
      <c r="AH164" s="25">
        <v>2.0212373037857803</v>
      </c>
      <c r="AI164" s="25"/>
      <c r="AJ164" s="11">
        <v>3115.6084210244717</v>
      </c>
      <c r="AK164" s="11">
        <v>3854.6996007998596</v>
      </c>
      <c r="AL164" s="11">
        <v>3906.8543659649495</v>
      </c>
      <c r="AM164" s="11">
        <v>4085.257821405989</v>
      </c>
      <c r="AN164" s="11">
        <v>4563.6345968667529</v>
      </c>
      <c r="AO164" s="11"/>
      <c r="AP164" s="11">
        <v>737.47746478873228</v>
      </c>
      <c r="AQ164" s="11">
        <v>738.16478873239441</v>
      </c>
      <c r="AR164" s="11">
        <v>950.28969359331472</v>
      </c>
      <c r="AS164" s="11">
        <v>960.41007697690691</v>
      </c>
      <c r="AT164" s="11">
        <v>961.21019986216402</v>
      </c>
      <c r="AU164" s="11"/>
      <c r="AV164" s="24">
        <v>0.68723570869224748</v>
      </c>
      <c r="AW164" s="24">
        <v>0.68785134291068084</v>
      </c>
      <c r="AX164" s="24">
        <v>0.6866366599410213</v>
      </c>
      <c r="AY164" s="24">
        <v>0.68783888458559261</v>
      </c>
      <c r="AZ164" s="24">
        <v>0.68451831332717761</v>
      </c>
      <c r="BB164" s="24">
        <v>0.22239624119028975</v>
      </c>
      <c r="BC164" s="24">
        <v>0.22173641474078701</v>
      </c>
      <c r="BD164" s="24">
        <v>0.22287754151792644</v>
      </c>
      <c r="BE164" s="24">
        <v>0.22137877614252519</v>
      </c>
      <c r="BF164" s="24">
        <v>0.22329947676208065</v>
      </c>
      <c r="BH164" s="24">
        <v>9.0368050117462809E-2</v>
      </c>
      <c r="BI164" s="24">
        <v>9.0412242348532165E-2</v>
      </c>
      <c r="BJ164" s="24">
        <v>9.0485798541052306E-2</v>
      </c>
      <c r="BK164" s="24">
        <v>9.0782339271882256E-2</v>
      </c>
      <c r="BL164" s="24">
        <v>9.2182209910741761E-2</v>
      </c>
      <c r="BN164" s="26"/>
      <c r="BO164" s="26"/>
      <c r="BP164" s="26"/>
      <c r="BQ164" s="26"/>
      <c r="BR164" s="26"/>
      <c r="BT164" s="26"/>
      <c r="BU164" s="26"/>
      <c r="BV164" s="26"/>
      <c r="BW164" s="26"/>
      <c r="BX164" s="26"/>
      <c r="BZ164" s="26">
        <v>0</v>
      </c>
      <c r="CA164" s="26">
        <v>0.21300031973364364</v>
      </c>
      <c r="CB164" s="26">
        <v>0.24929782189852534</v>
      </c>
      <c r="CC164" s="26">
        <v>0.29932013950979486</v>
      </c>
      <c r="CD164" s="26">
        <v>0.44562403576174581</v>
      </c>
      <c r="CF164" s="27">
        <v>-1.3994833026971741E-2</v>
      </c>
      <c r="CG164" s="12">
        <v>-352346</v>
      </c>
      <c r="CI164" s="13"/>
      <c r="CJ164" s="13"/>
      <c r="CK164" s="13">
        <v>0</v>
      </c>
      <c r="CL164" s="13">
        <v>0.30054910662488399</v>
      </c>
      <c r="CM164" s="13">
        <v>0.35070768375800676</v>
      </c>
      <c r="CN164" s="13">
        <v>0.36920312065058214</v>
      </c>
      <c r="CO164" s="13">
        <v>0.57502921812933261</v>
      </c>
      <c r="CQ164" s="27">
        <v>-8.6505021892851336E-2</v>
      </c>
      <c r="CR164" s="12">
        <v>-2262758.2841449468</v>
      </c>
      <c r="CS164" s="27">
        <v>1.3939851733750712</v>
      </c>
    </row>
    <row r="165" spans="1:97" x14ac:dyDescent="0.2">
      <c r="A165" s="7">
        <v>1472</v>
      </c>
      <c r="B165" s="7" t="s">
        <v>162</v>
      </c>
      <c r="C165" s="42">
        <v>0.32353267228087645</v>
      </c>
      <c r="E165" s="24">
        <v>1.1065800912348382</v>
      </c>
      <c r="F165" s="24">
        <v>1.0856840777706871</v>
      </c>
      <c r="G165" s="24">
        <v>1.0832636794142421</v>
      </c>
      <c r="H165" s="24">
        <v>1.0807155705867124</v>
      </c>
      <c r="I165" s="24">
        <v>1.0740490622292183</v>
      </c>
      <c r="J165" s="24"/>
      <c r="K165" s="24"/>
      <c r="L165" s="24"/>
      <c r="M165" s="24"/>
      <c r="N165" s="24"/>
      <c r="P165" s="11">
        <v>1314.518210546142</v>
      </c>
      <c r="Q165" s="11">
        <v>1600.2931213115762</v>
      </c>
      <c r="R165" s="11">
        <v>1645.7730480984494</v>
      </c>
      <c r="S165" s="11">
        <v>1701.5924061744527</v>
      </c>
      <c r="T165" s="11">
        <v>1838.2954669959163</v>
      </c>
      <c r="U165" s="11"/>
      <c r="W165" s="11">
        <v>1187.9105913420731</v>
      </c>
      <c r="X165" s="11">
        <v>1473.9952018063789</v>
      </c>
      <c r="Y165" s="11">
        <v>1519.2728043724087</v>
      </c>
      <c r="Z165" s="11">
        <v>1574.5053115600724</v>
      </c>
      <c r="AA165" s="11">
        <v>1711.55632609602</v>
      </c>
      <c r="AB165" s="11"/>
      <c r="AD165" s="25">
        <v>1.9166666666666667</v>
      </c>
      <c r="AE165" s="25">
        <v>1.9178996752075064</v>
      </c>
      <c r="AF165" s="25">
        <v>1.9100071994240462</v>
      </c>
      <c r="AG165" s="25">
        <v>1.9046159394157951</v>
      </c>
      <c r="AH165" s="25">
        <v>1.8853684585261659</v>
      </c>
      <c r="AI165" s="25"/>
      <c r="AJ165" s="11">
        <v>3199.0529650297003</v>
      </c>
      <c r="AK165" s="11">
        <v>4053.3603758213621</v>
      </c>
      <c r="AL165" s="11">
        <v>4078.8589821027158</v>
      </c>
      <c r="AM165" s="11">
        <v>4251.630963196184</v>
      </c>
      <c r="AN165" s="11">
        <v>4628.9356694682665</v>
      </c>
      <c r="AO165" s="11"/>
      <c r="AP165" s="11">
        <v>671.04806201550377</v>
      </c>
      <c r="AQ165" s="11">
        <v>671.05475206611573</v>
      </c>
      <c r="AR165" s="11">
        <v>823.13636363636363</v>
      </c>
      <c r="AS165" s="11">
        <v>822.62332301341587</v>
      </c>
      <c r="AT165" s="11">
        <v>807.63304612265586</v>
      </c>
      <c r="AU165" s="11"/>
      <c r="AV165" s="24">
        <v>0.55187997107736808</v>
      </c>
      <c r="AW165" s="24">
        <v>0.55214723926380371</v>
      </c>
      <c r="AX165" s="24">
        <v>0.55237580993520519</v>
      </c>
      <c r="AY165" s="24">
        <v>0.55066714749368917</v>
      </c>
      <c r="AZ165" s="24">
        <v>0.54716981132075471</v>
      </c>
      <c r="BB165" s="24">
        <v>0.34978308026030369</v>
      </c>
      <c r="BC165" s="24">
        <v>0.34933237098520392</v>
      </c>
      <c r="BD165" s="24">
        <v>0.34845212383009361</v>
      </c>
      <c r="BE165" s="24">
        <v>0.34944103858636855</v>
      </c>
      <c r="BF165" s="24">
        <v>0.3511925952296191</v>
      </c>
      <c r="BH165" s="24">
        <v>9.8336948662328269E-2</v>
      </c>
      <c r="BI165" s="24">
        <v>9.8520389750992421E-2</v>
      </c>
      <c r="BJ165" s="24">
        <v>9.917206623470122E-2</v>
      </c>
      <c r="BK165" s="24">
        <v>9.9891813919942299E-2</v>
      </c>
      <c r="BL165" s="24">
        <v>0.1016375934496262</v>
      </c>
      <c r="BN165" s="26"/>
      <c r="BO165" s="26"/>
      <c r="BP165" s="26"/>
      <c r="BQ165" s="26"/>
      <c r="BR165" s="26"/>
      <c r="BT165" s="26"/>
      <c r="BU165" s="26"/>
      <c r="BV165" s="26"/>
      <c r="BW165" s="26"/>
      <c r="BX165" s="26"/>
      <c r="BZ165" s="26">
        <v>0</v>
      </c>
      <c r="CA165" s="26">
        <v>0.22038420245166712</v>
      </c>
      <c r="CB165" s="26">
        <v>0.2530598617748443</v>
      </c>
      <c r="CC165" s="26">
        <v>0.28957750903266066</v>
      </c>
      <c r="CD165" s="26">
        <v>0.39700486985125316</v>
      </c>
      <c r="CF165" s="27">
        <v>-2.3797009093317723E-2</v>
      </c>
      <c r="CG165" s="12">
        <v>-470113</v>
      </c>
      <c r="CI165" s="13"/>
      <c r="CJ165" s="13"/>
      <c r="CK165" s="13">
        <v>0</v>
      </c>
      <c r="CL165" s="13">
        <v>0.27053336001402517</v>
      </c>
      <c r="CM165" s="13">
        <v>0.31896294748448883</v>
      </c>
      <c r="CN165" s="13">
        <v>0.34416498584211519</v>
      </c>
      <c r="CO165" s="13">
        <v>0.49582641966957253</v>
      </c>
      <c r="CQ165" s="27">
        <v>-7.1368348913480956E-2</v>
      </c>
      <c r="CR165" s="12">
        <v>-1466039.1876027863</v>
      </c>
      <c r="CS165" s="27">
        <v>1.5365601892695377</v>
      </c>
    </row>
    <row r="166" spans="1:97" x14ac:dyDescent="0.2">
      <c r="A166" s="7">
        <v>1473</v>
      </c>
      <c r="B166" s="7" t="s">
        <v>163</v>
      </c>
      <c r="C166" s="42">
        <v>0.23697350793634797</v>
      </c>
      <c r="E166" s="24">
        <v>1.2686695323247361</v>
      </c>
      <c r="F166" s="24">
        <v>1.229833037677351</v>
      </c>
      <c r="G166" s="24">
        <v>1.2209592499599726</v>
      </c>
      <c r="H166" s="24">
        <v>1.2092231337128694</v>
      </c>
      <c r="I166" s="24">
        <v>1.200632474348148</v>
      </c>
      <c r="J166" s="24"/>
      <c r="K166" s="24"/>
      <c r="L166" s="24"/>
      <c r="M166" s="24"/>
      <c r="N166" s="24"/>
      <c r="P166" s="11">
        <v>1314.518210546142</v>
      </c>
      <c r="Q166" s="11">
        <v>1507.8792132371614</v>
      </c>
      <c r="R166" s="11">
        <v>1566.052583912802</v>
      </c>
      <c r="S166" s="11">
        <v>1656.8322314887184</v>
      </c>
      <c r="T166" s="11">
        <v>1731.2330132802724</v>
      </c>
      <c r="U166" s="11"/>
      <c r="W166" s="11">
        <v>1036.1391812865497</v>
      </c>
      <c r="X166" s="11">
        <v>1226.0844903670218</v>
      </c>
      <c r="Y166" s="11">
        <v>1282.6411560943927</v>
      </c>
      <c r="Z166" s="11">
        <v>1370.1625327010443</v>
      </c>
      <c r="AA166" s="11">
        <v>1441.9341890783023</v>
      </c>
      <c r="AB166" s="11"/>
      <c r="AD166" s="25">
        <v>1.9166496841247198</v>
      </c>
      <c r="AE166" s="25">
        <v>1.8934175667413899</v>
      </c>
      <c r="AF166" s="25">
        <v>1.8795523906408953</v>
      </c>
      <c r="AG166" s="25">
        <v>1.8585673585673586</v>
      </c>
      <c r="AH166" s="25">
        <v>1.8431771894093687</v>
      </c>
      <c r="AI166" s="25"/>
      <c r="AJ166" s="11">
        <v>2567.7717110351173</v>
      </c>
      <c r="AK166" s="11">
        <v>3049.8476530641024</v>
      </c>
      <c r="AL166" s="11">
        <v>3124.8167735891134</v>
      </c>
      <c r="AM166" s="11">
        <v>3337.9891086532889</v>
      </c>
      <c r="AN166" s="11">
        <v>3479.3262983679774</v>
      </c>
      <c r="AO166" s="11"/>
      <c r="AP166" s="11">
        <v>599.31846259437202</v>
      </c>
      <c r="AQ166" s="11">
        <v>600.01029512697323</v>
      </c>
      <c r="AR166" s="11">
        <v>741.88057652711052</v>
      </c>
      <c r="AS166" s="11">
        <v>740.47879616963064</v>
      </c>
      <c r="AT166" s="11">
        <v>743.84394250513344</v>
      </c>
      <c r="AU166" s="11"/>
      <c r="AV166" s="24">
        <v>0.61931933971876907</v>
      </c>
      <c r="AW166" s="24">
        <v>0.61952313022213168</v>
      </c>
      <c r="AX166" s="24">
        <v>0.61953204476093593</v>
      </c>
      <c r="AY166" s="24">
        <v>0.61782661782661785</v>
      </c>
      <c r="AZ166" s="24">
        <v>0.61690427698574335</v>
      </c>
      <c r="BB166" s="24">
        <v>0.29692276339922558</v>
      </c>
      <c r="BC166" s="24">
        <v>0.29692276339922558</v>
      </c>
      <c r="BD166" s="24">
        <v>0.29643947100712104</v>
      </c>
      <c r="BE166" s="24">
        <v>0.2975172975172975</v>
      </c>
      <c r="BF166" s="24">
        <v>0.29755600814663952</v>
      </c>
      <c r="BH166" s="24">
        <v>8.37578968820053E-2</v>
      </c>
      <c r="BI166" s="24">
        <v>8.3554106378642759E-2</v>
      </c>
      <c r="BJ166" s="24">
        <v>8.4028484231943035E-2</v>
      </c>
      <c r="BK166" s="24">
        <v>8.4656084656084651E-2</v>
      </c>
      <c r="BL166" s="24">
        <v>8.5539714867617106E-2</v>
      </c>
      <c r="BN166" s="26"/>
      <c r="BO166" s="26"/>
      <c r="BP166" s="26"/>
      <c r="BQ166" s="26"/>
      <c r="BR166" s="26"/>
      <c r="BT166" s="26"/>
      <c r="BU166" s="26"/>
      <c r="BV166" s="26"/>
      <c r="BW166" s="26"/>
      <c r="BX166" s="26"/>
      <c r="BZ166" s="26">
        <v>0</v>
      </c>
      <c r="CA166" s="26">
        <v>0.13319228101181135</v>
      </c>
      <c r="CB166" s="26">
        <v>0.17019676053191435</v>
      </c>
      <c r="CC166" s="26">
        <v>0.22395819763066638</v>
      </c>
      <c r="CD166" s="26">
        <v>0.26729784844482185</v>
      </c>
      <c r="CF166" s="27">
        <v>-2.0700062886492093E-2</v>
      </c>
      <c r="CG166" s="12">
        <v>-323496</v>
      </c>
      <c r="CI166" s="13"/>
      <c r="CJ166" s="13"/>
      <c r="CK166" s="13">
        <v>0</v>
      </c>
      <c r="CL166" s="13">
        <v>0.21414991178954979</v>
      </c>
      <c r="CM166" s="13">
        <v>0.25198620004525463</v>
      </c>
      <c r="CN166" s="13">
        <v>0.25850394715846958</v>
      </c>
      <c r="CO166" s="13">
        <v>0.3144961727392297</v>
      </c>
      <c r="CQ166" s="27">
        <v>-8.6379684862422784E-2</v>
      </c>
      <c r="CR166" s="12">
        <v>-1399743.5849748671</v>
      </c>
      <c r="CS166" s="27">
        <v>1.4581573589621031</v>
      </c>
    </row>
    <row r="167" spans="1:97" x14ac:dyDescent="0.2">
      <c r="A167" s="7">
        <v>1480</v>
      </c>
      <c r="B167" s="7" t="s">
        <v>164</v>
      </c>
      <c r="C167" s="42">
        <v>8.0521045439382988E-2</v>
      </c>
      <c r="E167" s="24">
        <v>1.2484952682157455</v>
      </c>
      <c r="F167" s="24">
        <v>1.2348386011342691</v>
      </c>
      <c r="G167" s="24">
        <v>1.2330528860297434</v>
      </c>
      <c r="H167" s="24">
        <v>1.227596303673143</v>
      </c>
      <c r="I167" s="24">
        <v>1.2150849715894083</v>
      </c>
      <c r="J167" s="24"/>
      <c r="K167" s="24"/>
      <c r="L167" s="24"/>
      <c r="M167" s="24"/>
      <c r="N167" s="24"/>
      <c r="P167" s="11">
        <v>1314.518210546142</v>
      </c>
      <c r="Q167" s="11">
        <v>1357.8531332799455</v>
      </c>
      <c r="R167" s="11">
        <v>1347.450699183496</v>
      </c>
      <c r="S167" s="11">
        <v>1355.9673602913731</v>
      </c>
      <c r="T167" s="11">
        <v>1402.1078252689158</v>
      </c>
      <c r="U167" s="11"/>
      <c r="W167" s="11">
        <v>1052.8820124602887</v>
      </c>
      <c r="X167" s="11">
        <v>1099.6199276834077</v>
      </c>
      <c r="Y167" s="11">
        <v>1092.7760799636887</v>
      </c>
      <c r="Z167" s="11">
        <v>1104.5710680572479</v>
      </c>
      <c r="AA167" s="11">
        <v>1153.917510340754</v>
      </c>
      <c r="AB167" s="11"/>
      <c r="AD167" s="25">
        <v>1.9210878895752355</v>
      </c>
      <c r="AE167" s="25">
        <v>1.9370414155313087</v>
      </c>
      <c r="AF167" s="25">
        <v>1.9517991541548867</v>
      </c>
      <c r="AG167" s="25">
        <v>1.9694230665940289</v>
      </c>
      <c r="AH167" s="25">
        <v>1.977519586217388</v>
      </c>
      <c r="AI167" s="25"/>
      <c r="AJ167" s="11">
        <v>5437.0697513358973</v>
      </c>
      <c r="AK167" s="11">
        <v>5859.7339900902361</v>
      </c>
      <c r="AL167" s="11">
        <v>5947.0356231772057</v>
      </c>
      <c r="AM167" s="11">
        <v>6109.7204094230938</v>
      </c>
      <c r="AN167" s="11">
        <v>6415.7531106742681</v>
      </c>
      <c r="AO167" s="11"/>
      <c r="AP167" s="11">
        <v>1112.9789391537379</v>
      </c>
      <c r="AQ167" s="11">
        <v>1172.7917702629431</v>
      </c>
      <c r="AR167" s="11">
        <v>1188.7046254021086</v>
      </c>
      <c r="AS167" s="11">
        <v>1209.7928040241798</v>
      </c>
      <c r="AT167" s="11">
        <v>1260.2513814140505</v>
      </c>
      <c r="AU167" s="11"/>
      <c r="AV167" s="24">
        <v>0.19740685636835259</v>
      </c>
      <c r="AW167" s="24">
        <v>0.19751933176999553</v>
      </c>
      <c r="AX167" s="24">
        <v>0.19719438260239888</v>
      </c>
      <c r="AY167" s="24">
        <v>0.19714257214544953</v>
      </c>
      <c r="AZ167" s="24">
        <v>0.19651251236023429</v>
      </c>
      <c r="BB167" s="24">
        <v>0.79353388846911832</v>
      </c>
      <c r="BC167" s="24">
        <v>0.79350762611678516</v>
      </c>
      <c r="BD167" s="24">
        <v>0.79385029003705387</v>
      </c>
      <c r="BE167" s="24">
        <v>0.7939605760893752</v>
      </c>
      <c r="BF167" s="24">
        <v>0.79357648132653835</v>
      </c>
      <c r="BH167" s="24">
        <v>9.0592551625291139E-3</v>
      </c>
      <c r="BI167" s="24">
        <v>8.9730421132192487E-3</v>
      </c>
      <c r="BJ167" s="24">
        <v>8.9553273605472578E-3</v>
      </c>
      <c r="BK167" s="24">
        <v>8.8968517651752902E-3</v>
      </c>
      <c r="BL167" s="24">
        <v>9.911006313227352E-3</v>
      </c>
      <c r="BN167" s="26"/>
      <c r="BO167" s="26"/>
      <c r="BP167" s="26"/>
      <c r="BQ167" s="26"/>
      <c r="BR167" s="26"/>
      <c r="BT167" s="26"/>
      <c r="BU167" s="26"/>
      <c r="BV167" s="26"/>
      <c r="BW167" s="26"/>
      <c r="BX167" s="26"/>
      <c r="BZ167" s="26">
        <v>0</v>
      </c>
      <c r="CA167" s="26">
        <v>4.6578804424737053E-2</v>
      </c>
      <c r="CB167" s="26">
        <v>5.3072911195565231E-2</v>
      </c>
      <c r="CC167" s="26">
        <v>7.3548304784817775E-2</v>
      </c>
      <c r="CD167" s="26">
        <v>0.124418043099078</v>
      </c>
      <c r="CF167" s="27">
        <v>-5.9302948320441369E-2</v>
      </c>
      <c r="CG167" s="12">
        <v>-43152921.5</v>
      </c>
      <c r="CI167" s="13"/>
      <c r="CJ167" s="13"/>
      <c r="CK167" s="13">
        <v>0</v>
      </c>
      <c r="CL167" s="13">
        <v>0.16194066417150554</v>
      </c>
      <c r="CM167" s="13">
        <v>0.20182688168737939</v>
      </c>
      <c r="CN167" s="13">
        <v>0.21436107287130346</v>
      </c>
      <c r="CO167" s="13">
        <v>0.32541000972471923</v>
      </c>
      <c r="CQ167" s="27">
        <v>-0.21251092762698737</v>
      </c>
      <c r="CR167" s="12">
        <v>-170127560.51408768</v>
      </c>
      <c r="CS167" s="27">
        <v>0.6864572496468051</v>
      </c>
    </row>
    <row r="168" spans="1:97" x14ac:dyDescent="0.2">
      <c r="A168" s="7">
        <v>1481</v>
      </c>
      <c r="B168" s="7" t="s">
        <v>165</v>
      </c>
      <c r="C168" s="42">
        <v>0.12325645956608611</v>
      </c>
      <c r="E168" s="24">
        <v>0.94302385241526177</v>
      </c>
      <c r="F168" s="24">
        <v>0.947165157535796</v>
      </c>
      <c r="G168" s="24">
        <v>0.94763408047274766</v>
      </c>
      <c r="H168" s="24">
        <v>0.94894424778428232</v>
      </c>
      <c r="I168" s="24">
        <v>0.95212635230800946</v>
      </c>
      <c r="J168" s="24"/>
      <c r="K168" s="24"/>
      <c r="L168" s="24"/>
      <c r="M168" s="24"/>
      <c r="N168" s="24"/>
      <c r="P168" s="11">
        <v>1314.518210546142</v>
      </c>
      <c r="Q168" s="11">
        <v>1410.9304754109564</v>
      </c>
      <c r="R168" s="11">
        <v>1410.6915943663064</v>
      </c>
      <c r="S168" s="11">
        <v>1438.2754528878315</v>
      </c>
      <c r="T168" s="11">
        <v>1526.653744255319</v>
      </c>
      <c r="U168" s="11"/>
      <c r="W168" s="11">
        <v>1393.9395140212132</v>
      </c>
      <c r="X168" s="11">
        <v>1489.6351118760758</v>
      </c>
      <c r="Y168" s="11">
        <v>1488.6459060891441</v>
      </c>
      <c r="Z168" s="11">
        <v>1515.6585397362414</v>
      </c>
      <c r="AA168" s="11">
        <v>1603.4150725422335</v>
      </c>
      <c r="AB168" s="11"/>
      <c r="AD168" s="25">
        <v>2.2249193366849251</v>
      </c>
      <c r="AE168" s="25">
        <v>2.232364680866938</v>
      </c>
      <c r="AF168" s="25">
        <v>2.2402298850574711</v>
      </c>
      <c r="AG168" s="25">
        <v>2.2655028660760812</v>
      </c>
      <c r="AH168" s="25">
        <v>2.2543169961055183</v>
      </c>
      <c r="AI168" s="25"/>
      <c r="AJ168" s="11">
        <v>5338.1746549682739</v>
      </c>
      <c r="AK168" s="11">
        <v>5758.3538345631487</v>
      </c>
      <c r="AL168" s="11">
        <v>5828.0522202323527</v>
      </c>
      <c r="AM168" s="11">
        <v>6022.9022142413833</v>
      </c>
      <c r="AN168" s="11">
        <v>6362.1440204908131</v>
      </c>
      <c r="AO168" s="11"/>
      <c r="AP168" s="11">
        <v>1151.6510033564236</v>
      </c>
      <c r="AQ168" s="11">
        <v>1219.392036971205</v>
      </c>
      <c r="AR168" s="11">
        <v>1226.1990232854414</v>
      </c>
      <c r="AS168" s="11">
        <v>1255.1946222791294</v>
      </c>
      <c r="AT168" s="11">
        <v>1309.0467420119994</v>
      </c>
      <c r="AU168" s="11"/>
      <c r="AV168" s="24">
        <v>0.45910557514819539</v>
      </c>
      <c r="AW168" s="24">
        <v>0.46043943746036481</v>
      </c>
      <c r="AX168" s="24">
        <v>0.46136447905079719</v>
      </c>
      <c r="AY168" s="24">
        <v>0.46195935383011988</v>
      </c>
      <c r="AZ168" s="24">
        <v>0.45870379895657287</v>
      </c>
      <c r="BB168" s="24">
        <v>0.52536204697231181</v>
      </c>
      <c r="BC168" s="24">
        <v>0.52467639049501991</v>
      </c>
      <c r="BD168" s="24">
        <v>0.52387838338895065</v>
      </c>
      <c r="BE168" s="24">
        <v>0.52326360455594434</v>
      </c>
      <c r="BF168" s="24">
        <v>0.52663678448085827</v>
      </c>
      <c r="BH168" s="24">
        <v>1.553237787949276E-2</v>
      </c>
      <c r="BI168" s="24">
        <v>1.4884172044615212E-2</v>
      </c>
      <c r="BJ168" s="24">
        <v>1.4757137560252131E-2</v>
      </c>
      <c r="BK168" s="24">
        <v>1.477704161393583E-2</v>
      </c>
      <c r="BL168" s="24">
        <v>1.4659416562568889E-2</v>
      </c>
      <c r="BN168" s="26"/>
      <c r="BO168" s="26"/>
      <c r="BP168" s="26"/>
      <c r="BQ168" s="26"/>
      <c r="BR168" s="26"/>
      <c r="BT168" s="26"/>
      <c r="BU168" s="26"/>
      <c r="BV168" s="26"/>
      <c r="BW168" s="26"/>
      <c r="BX168" s="26"/>
      <c r="BZ168" s="26">
        <v>0</v>
      </c>
      <c r="CA168" s="26">
        <v>8.3117818220634909E-2</v>
      </c>
      <c r="CB168" s="26">
        <v>9.3357883591457691E-2</v>
      </c>
      <c r="CC168" s="26">
        <v>0.12296552578429543</v>
      </c>
      <c r="CD168" s="26">
        <v>0.20162366131084575</v>
      </c>
      <c r="CF168" s="27">
        <v>-2.9453353416797511E-2</v>
      </c>
      <c r="CG168" s="12">
        <v>-2878498.5</v>
      </c>
      <c r="CI168" s="13"/>
      <c r="CJ168" s="13"/>
      <c r="CK168" s="13">
        <v>0</v>
      </c>
      <c r="CL168" s="13">
        <v>0.24117839400622354</v>
      </c>
      <c r="CM168" s="13">
        <v>0.28773168526088666</v>
      </c>
      <c r="CN168" s="13">
        <v>0.29989138166216422</v>
      </c>
      <c r="CO168" s="13">
        <v>0.44608214224870579</v>
      </c>
      <c r="CQ168" s="27">
        <v>-0.11624056955125851</v>
      </c>
      <c r="CR168" s="12">
        <v>-12288246.399448097</v>
      </c>
      <c r="CS168" s="27">
        <v>1.1317468792003322</v>
      </c>
    </row>
    <row r="169" spans="1:97" x14ac:dyDescent="0.2">
      <c r="A169" s="7">
        <v>1482</v>
      </c>
      <c r="B169" s="7" t="s">
        <v>166</v>
      </c>
      <c r="C169" s="42">
        <v>0.19750041291536036</v>
      </c>
      <c r="E169" s="24">
        <v>0.71771257803810395</v>
      </c>
      <c r="F169" s="24">
        <v>0.74544339707887353</v>
      </c>
      <c r="G169" s="24">
        <v>0.75065243674040838</v>
      </c>
      <c r="H169" s="24">
        <v>0.75555515444752752</v>
      </c>
      <c r="I169" s="24">
        <v>0.76999054837925718</v>
      </c>
      <c r="J169" s="24"/>
      <c r="K169" s="24"/>
      <c r="L169" s="24"/>
      <c r="M169" s="24"/>
      <c r="N169" s="24"/>
      <c r="P169" s="11">
        <v>1314.518210546142</v>
      </c>
      <c r="Q169" s="11">
        <v>1489.1949636863451</v>
      </c>
      <c r="R169" s="11">
        <v>1516.1134660077257</v>
      </c>
      <c r="S169" s="11">
        <v>1537.2037267362241</v>
      </c>
      <c r="T169" s="11">
        <v>1647.2264424640011</v>
      </c>
      <c r="U169" s="11"/>
      <c r="W169" s="11">
        <v>1831.5384887630507</v>
      </c>
      <c r="X169" s="11">
        <v>1997.7304373772286</v>
      </c>
      <c r="Y169" s="11">
        <v>2019.727628662891</v>
      </c>
      <c r="Z169" s="11">
        <v>2034.5354243003594</v>
      </c>
      <c r="AA169" s="11">
        <v>2139.2813794029366</v>
      </c>
      <c r="AB169" s="11"/>
      <c r="AD169" s="25">
        <v>1.9563303659742828</v>
      </c>
      <c r="AE169" s="25">
        <v>1.9798651110126519</v>
      </c>
      <c r="AF169" s="25">
        <v>1.9848484848484849</v>
      </c>
      <c r="AG169" s="25">
        <v>1.9941324798758608</v>
      </c>
      <c r="AH169" s="25">
        <v>2.0028912875867388</v>
      </c>
      <c r="AI169" s="25"/>
      <c r="AJ169" s="11">
        <v>4968.9706811616461</v>
      </c>
      <c r="AK169" s="11">
        <v>5556.6769461967924</v>
      </c>
      <c r="AL169" s="11">
        <v>5647.6406712679254</v>
      </c>
      <c r="AM169" s="11">
        <v>5753.7017594656945</v>
      </c>
      <c r="AN169" s="11">
        <v>6040.216545981596</v>
      </c>
      <c r="AO169" s="11"/>
      <c r="AP169" s="11">
        <v>1089.7276059228852</v>
      </c>
      <c r="AQ169" s="11">
        <v>1140.8485377564384</v>
      </c>
      <c r="AR169" s="11">
        <v>1148.8663880080715</v>
      </c>
      <c r="AS169" s="11">
        <v>1165.2927490722236</v>
      </c>
      <c r="AT169" s="11">
        <v>1229.6259465637947</v>
      </c>
      <c r="AU169" s="11"/>
      <c r="AV169" s="24">
        <v>0.5271018793273986</v>
      </c>
      <c r="AW169" s="24">
        <v>0.52705164180574016</v>
      </c>
      <c r="AX169" s="24">
        <v>0.52717497556207238</v>
      </c>
      <c r="AY169" s="24">
        <v>0.52739792454660073</v>
      </c>
      <c r="AZ169" s="24">
        <v>0.52997301464919044</v>
      </c>
      <c r="BB169" s="24">
        <v>0.33733926805143422</v>
      </c>
      <c r="BC169" s="24">
        <v>0.33835474819081379</v>
      </c>
      <c r="BD169" s="24">
        <v>0.33910068426197459</v>
      </c>
      <c r="BE169" s="24">
        <v>0.33973426437784893</v>
      </c>
      <c r="BF169" s="24">
        <v>0.33726869699306089</v>
      </c>
      <c r="BH169" s="24">
        <v>0.13555885262116715</v>
      </c>
      <c r="BI169" s="24">
        <v>0.13459361000344608</v>
      </c>
      <c r="BJ169" s="24">
        <v>0.13372434017595308</v>
      </c>
      <c r="BK169" s="24">
        <v>0.13286781107555037</v>
      </c>
      <c r="BL169" s="24">
        <v>0.13275828835774864</v>
      </c>
      <c r="BN169" s="26"/>
      <c r="BO169" s="26"/>
      <c r="BP169" s="26"/>
      <c r="BQ169" s="26"/>
      <c r="BR169" s="26"/>
      <c r="BT169" s="26"/>
      <c r="BU169" s="26"/>
      <c r="BV169" s="26"/>
      <c r="BW169" s="26"/>
      <c r="BX169" s="26"/>
      <c r="BZ169" s="26">
        <v>0</v>
      </c>
      <c r="CA169" s="26">
        <v>0.15178462178504204</v>
      </c>
      <c r="CB169" s="26">
        <v>0.18406280922020657</v>
      </c>
      <c r="CC169" s="26">
        <v>0.21569957303430676</v>
      </c>
      <c r="CD169" s="26">
        <v>0.3166813593514004</v>
      </c>
      <c r="CF169" s="27">
        <v>-1.8857962902753756E-2</v>
      </c>
      <c r="CG169" s="12">
        <v>-1397784</v>
      </c>
      <c r="CI169" s="13"/>
      <c r="CJ169" s="13"/>
      <c r="CK169" s="13">
        <v>0</v>
      </c>
      <c r="CL169" s="13">
        <v>0.30577881640469795</v>
      </c>
      <c r="CM169" s="13">
        <v>0.35904606594946165</v>
      </c>
      <c r="CN169" s="13">
        <v>0.38351087702251352</v>
      </c>
      <c r="CO169" s="13">
        <v>0.53279332684296121</v>
      </c>
      <c r="CQ169" s="27">
        <v>-9.9398445975070665E-2</v>
      </c>
      <c r="CR169" s="12">
        <v>-7984303.7266970947</v>
      </c>
      <c r="CS169" s="27">
        <v>1.2382658563117825</v>
      </c>
    </row>
    <row r="170" spans="1:97" x14ac:dyDescent="0.2">
      <c r="A170" s="7">
        <v>1484</v>
      </c>
      <c r="B170" s="7" t="s">
        <v>167</v>
      </c>
      <c r="C170" s="42">
        <v>0.49244913307250471</v>
      </c>
      <c r="E170" s="24">
        <v>0.49076227346275991</v>
      </c>
      <c r="F170" s="24">
        <v>0.58286403350096838</v>
      </c>
      <c r="G170" s="24">
        <v>0.58925316924345172</v>
      </c>
      <c r="H170" s="24">
        <v>0.59734630557181856</v>
      </c>
      <c r="I170" s="24">
        <v>0.61469086128744188</v>
      </c>
      <c r="J170" s="24"/>
      <c r="K170" s="24"/>
      <c r="L170" s="24"/>
      <c r="M170" s="24"/>
      <c r="N170" s="24"/>
      <c r="P170" s="11">
        <v>1314.518210546142</v>
      </c>
      <c r="Q170" s="11">
        <v>1905.5332827031473</v>
      </c>
      <c r="R170" s="11">
        <v>1965.6595996988551</v>
      </c>
      <c r="S170" s="11">
        <v>2033.546683583</v>
      </c>
      <c r="T170" s="11">
        <v>2212.0252202166307</v>
      </c>
      <c r="U170" s="11"/>
      <c r="W170" s="11">
        <v>2678.523353621008</v>
      </c>
      <c r="X170" s="11">
        <v>3269.2586489812661</v>
      </c>
      <c r="Y170" s="11">
        <v>3335.8490073504158</v>
      </c>
      <c r="Z170" s="11">
        <v>3404.3010973950154</v>
      </c>
      <c r="AA170" s="11">
        <v>3598.5978636214718</v>
      </c>
      <c r="AB170" s="11"/>
      <c r="AD170" s="25">
        <v>1.3704779756326149</v>
      </c>
      <c r="AE170" s="25">
        <v>1.3690910792848452</v>
      </c>
      <c r="AF170" s="25">
        <v>1.3595778462687962</v>
      </c>
      <c r="AG170" s="25">
        <v>1.3550940584838891</v>
      </c>
      <c r="AH170" s="25">
        <v>1.3258064516129033</v>
      </c>
      <c r="AI170" s="25"/>
      <c r="AJ170" s="11">
        <v>5032.92513196241</v>
      </c>
      <c r="AK170" s="11">
        <v>6274.2091977013006</v>
      </c>
      <c r="AL170" s="11">
        <v>6379.186510590197</v>
      </c>
      <c r="AM170" s="11">
        <v>6505.5042123056528</v>
      </c>
      <c r="AN170" s="11">
        <v>6674.8758878817034</v>
      </c>
      <c r="AO170" s="11"/>
      <c r="AP170" s="11">
        <v>1041.8194486519237</v>
      </c>
      <c r="AQ170" s="11">
        <v>1087.3141472281127</v>
      </c>
      <c r="AR170" s="11">
        <v>1147.1999394122993</v>
      </c>
      <c r="AS170" s="11">
        <v>1168.4909310761789</v>
      </c>
      <c r="AT170" s="11">
        <v>1221.4752623688155</v>
      </c>
      <c r="AU170" s="11"/>
      <c r="AV170" s="24">
        <v>0.38781630740393624</v>
      </c>
      <c r="AW170" s="24">
        <v>0.38762519891416269</v>
      </c>
      <c r="AX170" s="24">
        <v>0.3878770897543663</v>
      </c>
      <c r="AY170" s="24">
        <v>0.3879679642391507</v>
      </c>
      <c r="AZ170" s="24">
        <v>0.3861751152073733</v>
      </c>
      <c r="BB170" s="24">
        <v>0.30937207122774135</v>
      </c>
      <c r="BC170" s="24">
        <v>0.30899560048675467</v>
      </c>
      <c r="BD170" s="24">
        <v>0.30830297935929768</v>
      </c>
      <c r="BE170" s="24">
        <v>0.30806481653939283</v>
      </c>
      <c r="BF170" s="24">
        <v>0.30737327188940095</v>
      </c>
      <c r="BH170" s="24">
        <v>0.3028116213683224</v>
      </c>
      <c r="BI170" s="24">
        <v>0.30337920059908263</v>
      </c>
      <c r="BJ170" s="24">
        <v>0.30381993088633602</v>
      </c>
      <c r="BK170" s="24">
        <v>0.30396721922145653</v>
      </c>
      <c r="BL170" s="24">
        <v>0.30645161290322581</v>
      </c>
      <c r="BN170" s="26"/>
      <c r="BO170" s="26"/>
      <c r="BP170" s="26"/>
      <c r="BQ170" s="26"/>
      <c r="BR170" s="26"/>
      <c r="BT170" s="26"/>
      <c r="BU170" s="26"/>
      <c r="BV170" s="26"/>
      <c r="BW170" s="26"/>
      <c r="BX170" s="26"/>
      <c r="BZ170" s="26">
        <v>0</v>
      </c>
      <c r="CA170" s="26">
        <v>0.44990324173157337</v>
      </c>
      <c r="CB170" s="26">
        <v>0.48859688803723533</v>
      </c>
      <c r="CC170" s="26">
        <v>0.53937312647612434</v>
      </c>
      <c r="CD170" s="26">
        <v>0.65537675894452385</v>
      </c>
      <c r="CF170" s="27">
        <v>-2.0781539177516323E-2</v>
      </c>
      <c r="CG170" s="12">
        <v>-737217</v>
      </c>
      <c r="CI170" s="13"/>
      <c r="CJ170" s="13"/>
      <c r="CK170" s="13">
        <v>0</v>
      </c>
      <c r="CL170" s="13">
        <v>0.64869072995515231</v>
      </c>
      <c r="CM170" s="13">
        <v>0.6764760701939041</v>
      </c>
      <c r="CN170" s="13">
        <v>0.69174827849987719</v>
      </c>
      <c r="CO170" s="13">
        <v>0.82560146002390655</v>
      </c>
      <c r="CQ170" s="27">
        <v>-0.13020561138096301</v>
      </c>
      <c r="CR170" s="12">
        <v>-5002437.3806065023</v>
      </c>
      <c r="CS170" s="27">
        <v>0.69649047574614154</v>
      </c>
    </row>
    <row r="171" spans="1:97" x14ac:dyDescent="0.2">
      <c r="A171" s="7">
        <v>1485</v>
      </c>
      <c r="B171" s="7" t="s">
        <v>168</v>
      </c>
      <c r="C171" s="42">
        <v>0.24229830403342589</v>
      </c>
      <c r="E171" s="24">
        <v>0.8178323196294256</v>
      </c>
      <c r="F171" s="24">
        <v>0.84254854804927803</v>
      </c>
      <c r="G171" s="24">
        <v>0.84659485658029354</v>
      </c>
      <c r="H171" s="24">
        <v>0.84871111390472254</v>
      </c>
      <c r="I171" s="24">
        <v>0.85651225248097362</v>
      </c>
      <c r="J171" s="24"/>
      <c r="K171" s="24"/>
      <c r="L171" s="24"/>
      <c r="M171" s="24"/>
      <c r="N171" s="24"/>
      <c r="P171" s="11">
        <v>1314.518210546142</v>
      </c>
      <c r="Q171" s="11">
        <v>1557.9484519297037</v>
      </c>
      <c r="R171" s="11">
        <v>1594.8747521735327</v>
      </c>
      <c r="S171" s="11">
        <v>1612.6843173834577</v>
      </c>
      <c r="T171" s="11">
        <v>1704.8374499486436</v>
      </c>
      <c r="U171" s="11"/>
      <c r="W171" s="11">
        <v>1607.3199591106568</v>
      </c>
      <c r="X171" s="11">
        <v>1849.0904239723216</v>
      </c>
      <c r="Y171" s="11">
        <v>1883.870117774889</v>
      </c>
      <c r="Z171" s="11">
        <v>1900.1569449984836</v>
      </c>
      <c r="AA171" s="11">
        <v>1990.4414035063839</v>
      </c>
      <c r="AB171" s="11"/>
      <c r="AD171" s="25">
        <v>1.8109291562833749</v>
      </c>
      <c r="AE171" s="25">
        <v>1.8147281047142705</v>
      </c>
      <c r="AF171" s="25">
        <v>1.8234211922872812</v>
      </c>
      <c r="AG171" s="25">
        <v>1.8212879640044994</v>
      </c>
      <c r="AH171" s="25">
        <v>1.819707596217593</v>
      </c>
      <c r="AI171" s="25"/>
      <c r="AJ171" s="11">
        <v>4763.953133009225</v>
      </c>
      <c r="AK171" s="11">
        <v>5655.9674598592301</v>
      </c>
      <c r="AL171" s="11">
        <v>5740.7678305544532</v>
      </c>
      <c r="AM171" s="11">
        <v>5840.2214652817693</v>
      </c>
      <c r="AN171" s="11">
        <v>6085.1260073603271</v>
      </c>
      <c r="AO171" s="11"/>
      <c r="AP171" s="11">
        <v>1128.5740004338084</v>
      </c>
      <c r="AQ171" s="11">
        <v>1169.3719181548697</v>
      </c>
      <c r="AR171" s="11">
        <v>1241.6470843269021</v>
      </c>
      <c r="AS171" s="11">
        <v>1259.2920448859982</v>
      </c>
      <c r="AT171" s="11">
        <v>1302.5911842198959</v>
      </c>
      <c r="AU171" s="11"/>
      <c r="AV171" s="24">
        <v>0.39017443930224277</v>
      </c>
      <c r="AW171" s="24">
        <v>0.39317512681352207</v>
      </c>
      <c r="AX171" s="24">
        <v>0.39462232442950645</v>
      </c>
      <c r="AY171" s="24">
        <v>0.39352502812148482</v>
      </c>
      <c r="AZ171" s="24">
        <v>0.3937332077183433</v>
      </c>
      <c r="BB171" s="24">
        <v>0.4923816304734781</v>
      </c>
      <c r="BC171" s="24">
        <v>0.49061757298428577</v>
      </c>
      <c r="BD171" s="24">
        <v>0.48961613302671148</v>
      </c>
      <c r="BE171" s="24">
        <v>0.4918096175478065</v>
      </c>
      <c r="BF171" s="24">
        <v>0.4900031403747514</v>
      </c>
      <c r="BH171" s="24">
        <v>0.1174439302242791</v>
      </c>
      <c r="BI171" s="24">
        <v>0.11620730020219219</v>
      </c>
      <c r="BJ171" s="24">
        <v>0.11576154254378206</v>
      </c>
      <c r="BK171" s="24">
        <v>0.11466535433070867</v>
      </c>
      <c r="BL171" s="24">
        <v>0.11626365190690534</v>
      </c>
      <c r="BN171" s="26"/>
      <c r="BO171" s="26"/>
      <c r="BP171" s="26"/>
      <c r="BQ171" s="26"/>
      <c r="BR171" s="26"/>
      <c r="BT171" s="26"/>
      <c r="BU171" s="26"/>
      <c r="BV171" s="26"/>
      <c r="BW171" s="26"/>
      <c r="BX171" s="26"/>
      <c r="BZ171" s="26">
        <v>0</v>
      </c>
      <c r="CA171" s="26">
        <v>0.19194255035886254</v>
      </c>
      <c r="CB171" s="26">
        <v>0.22925720811870476</v>
      </c>
      <c r="CC171" s="26">
        <v>0.24956805026202167</v>
      </c>
      <c r="CD171" s="26">
        <v>0.32961470697725281</v>
      </c>
      <c r="CF171" s="27">
        <v>-3.3733148878255972E-2</v>
      </c>
      <c r="CG171" s="12">
        <v>-3151029.5</v>
      </c>
      <c r="CI171" s="13"/>
      <c r="CJ171" s="13"/>
      <c r="CK171" s="13">
        <v>0</v>
      </c>
      <c r="CL171" s="13">
        <v>0.36369062146657849</v>
      </c>
      <c r="CM171" s="13">
        <v>0.4397190205186805</v>
      </c>
      <c r="CN171" s="13">
        <v>0.45522622838934046</v>
      </c>
      <c r="CO171" s="13">
        <v>0.53922024108532574</v>
      </c>
      <c r="CQ171" s="27">
        <v>-0.13914463358655568</v>
      </c>
      <c r="CR171" s="12">
        <v>-14061677.564057883</v>
      </c>
      <c r="CS171" s="27">
        <v>0.84980026202049286</v>
      </c>
    </row>
    <row r="172" spans="1:97" x14ac:dyDescent="0.2">
      <c r="A172" s="7">
        <v>1486</v>
      </c>
      <c r="B172" s="7" t="s">
        <v>169</v>
      </c>
      <c r="C172" s="42">
        <v>0.53419818667565622</v>
      </c>
      <c r="E172" s="24">
        <v>0.4612434167301514</v>
      </c>
      <c r="F172" s="24">
        <v>0.52411821573500195</v>
      </c>
      <c r="G172" s="24">
        <v>0.53435789744264717</v>
      </c>
      <c r="H172" s="24">
        <v>0.55164925789009422</v>
      </c>
      <c r="I172" s="24">
        <v>0.59137200710247828</v>
      </c>
      <c r="J172" s="24"/>
      <c r="K172" s="24"/>
      <c r="L172" s="24"/>
      <c r="M172" s="24"/>
      <c r="N172" s="24"/>
      <c r="P172" s="11">
        <v>1314.518210546142</v>
      </c>
      <c r="Q172" s="11">
        <v>1685.5219433507659</v>
      </c>
      <c r="R172" s="11">
        <v>1745.8584171669595</v>
      </c>
      <c r="S172" s="11">
        <v>1849.6756063631856</v>
      </c>
      <c r="T172" s="11">
        <v>2147.7975248040443</v>
      </c>
      <c r="U172" s="11"/>
      <c r="W172" s="11">
        <v>2849.944655828433</v>
      </c>
      <c r="X172" s="11">
        <v>3215.9194104464746</v>
      </c>
      <c r="Y172" s="11">
        <v>3267.2080370148233</v>
      </c>
      <c r="Z172" s="11">
        <v>3352.9921048705532</v>
      </c>
      <c r="AA172" s="11">
        <v>3631.8890630747328</v>
      </c>
      <c r="AB172" s="11"/>
      <c r="AD172" s="25">
        <v>1.2199464758863829</v>
      </c>
      <c r="AE172" s="25">
        <v>1.2133253671143289</v>
      </c>
      <c r="AF172" s="25">
        <v>1.2082471027185069</v>
      </c>
      <c r="AG172" s="25">
        <v>1.2227553553609478</v>
      </c>
      <c r="AH172" s="25">
        <v>1.2164717844433146</v>
      </c>
      <c r="AI172" s="25"/>
      <c r="AJ172" s="11">
        <v>4873.0955440514217</v>
      </c>
      <c r="AK172" s="11">
        <v>5558.593006489039</v>
      </c>
      <c r="AL172" s="11">
        <v>5657.0997322690291</v>
      </c>
      <c r="AM172" s="11">
        <v>5821.3331179558108</v>
      </c>
      <c r="AN172" s="11">
        <v>6233.9777430106797</v>
      </c>
      <c r="AO172" s="11"/>
      <c r="AP172" s="11">
        <v>937.99965776865156</v>
      </c>
      <c r="AQ172" s="11">
        <v>982.47878165639975</v>
      </c>
      <c r="AR172" s="11">
        <v>1032.1983050847457</v>
      </c>
      <c r="AS172" s="11">
        <v>1108.7081575246132</v>
      </c>
      <c r="AT172" s="11">
        <v>1127.1473504273504</v>
      </c>
      <c r="AU172" s="11"/>
      <c r="AV172" s="24">
        <v>0.41587308569846926</v>
      </c>
      <c r="AW172" s="24">
        <v>0.41592637688902534</v>
      </c>
      <c r="AX172" s="24">
        <v>0.41611570051132052</v>
      </c>
      <c r="AY172" s="24">
        <v>0.42325204599815081</v>
      </c>
      <c r="AZ172" s="24">
        <v>0.41667513980681242</v>
      </c>
      <c r="BB172" s="24">
        <v>0.30825697012625486</v>
      </c>
      <c r="BC172" s="24">
        <v>0.30557978992484652</v>
      </c>
      <c r="BD172" s="24">
        <v>0.3054004757963838</v>
      </c>
      <c r="BE172" s="24">
        <v>0.29443029638866614</v>
      </c>
      <c r="BF172" s="24">
        <v>0.29740721911540419</v>
      </c>
      <c r="BH172" s="24">
        <v>0.27586994417527599</v>
      </c>
      <c r="BI172" s="24">
        <v>0.27849383318612808</v>
      </c>
      <c r="BJ172" s="24">
        <v>0.27848382369229574</v>
      </c>
      <c r="BK172" s="24">
        <v>0.28231765761318306</v>
      </c>
      <c r="BL172" s="24">
        <v>0.28591764107778345</v>
      </c>
      <c r="BN172" s="26"/>
      <c r="BO172" s="26"/>
      <c r="BP172" s="26"/>
      <c r="BQ172" s="26"/>
      <c r="BR172" s="26"/>
      <c r="BT172" s="26"/>
      <c r="BU172" s="26"/>
      <c r="BV172" s="26"/>
      <c r="BW172" s="26"/>
      <c r="BX172" s="26"/>
      <c r="BZ172" s="26">
        <v>0</v>
      </c>
      <c r="CA172" s="26">
        <v>0.28644902469641886</v>
      </c>
      <c r="CB172" s="26">
        <v>0.34042463277983437</v>
      </c>
      <c r="CC172" s="26">
        <v>0.43716803320191389</v>
      </c>
      <c r="CD172" s="26">
        <v>0.6904216721126295</v>
      </c>
      <c r="CF172" s="27">
        <v>-1.9773989448990417E-2</v>
      </c>
      <c r="CG172" s="12">
        <v>-599288</v>
      </c>
      <c r="CI172" s="13"/>
      <c r="CJ172" s="13"/>
      <c r="CK172" s="13">
        <v>0</v>
      </c>
      <c r="CL172" s="13">
        <v>0.49421972636438705</v>
      </c>
      <c r="CM172" s="13">
        <v>0.55305397357248243</v>
      </c>
      <c r="CN172" s="13">
        <v>0.58181796220141413</v>
      </c>
      <c r="CO172" s="13">
        <v>0.85125200211774077</v>
      </c>
      <c r="CQ172" s="27">
        <v>-0.12297767326078375</v>
      </c>
      <c r="CR172" s="12">
        <v>-4148133.7052667309</v>
      </c>
      <c r="CS172" s="27">
        <v>0.72003860462466174</v>
      </c>
    </row>
    <row r="173" spans="1:97" x14ac:dyDescent="0.2">
      <c r="A173" s="7">
        <v>1487</v>
      </c>
      <c r="B173" s="7" t="s">
        <v>170</v>
      </c>
      <c r="C173" s="42">
        <v>0.23000554016202557</v>
      </c>
      <c r="E173" s="24">
        <v>0.97431436864974441</v>
      </c>
      <c r="F173" s="24">
        <v>0.97810493127152687</v>
      </c>
      <c r="G173" s="24">
        <v>0.97864479704313578</v>
      </c>
      <c r="H173" s="24">
        <v>0.9789541813379351</v>
      </c>
      <c r="I173" s="24">
        <v>0.98014596667059539</v>
      </c>
      <c r="J173" s="24"/>
      <c r="K173" s="24"/>
      <c r="L173" s="24"/>
      <c r="M173" s="24"/>
      <c r="N173" s="24"/>
      <c r="P173" s="11">
        <v>1314.518210546142</v>
      </c>
      <c r="Q173" s="11">
        <v>1544.9112514005017</v>
      </c>
      <c r="R173" s="11">
        <v>1588.9657250954906</v>
      </c>
      <c r="S173" s="11">
        <v>1612.8796528152122</v>
      </c>
      <c r="T173" s="11">
        <v>1710.2943020868784</v>
      </c>
      <c r="U173" s="11"/>
      <c r="W173" s="11">
        <v>1349.1725595383241</v>
      </c>
      <c r="X173" s="11">
        <v>1579.4943896174125</v>
      </c>
      <c r="Y173" s="11">
        <v>1623.6388625335467</v>
      </c>
      <c r="Z173" s="11">
        <v>1647.5537707095671</v>
      </c>
      <c r="AA173" s="11">
        <v>1744.9383665746077</v>
      </c>
      <c r="AB173" s="11"/>
      <c r="AD173" s="25">
        <v>1.9687950072011522</v>
      </c>
      <c r="AE173" s="25">
        <v>1.9719023245894647</v>
      </c>
      <c r="AF173" s="25">
        <v>1.9644797102992864</v>
      </c>
      <c r="AG173" s="25">
        <v>1.9708286584388524</v>
      </c>
      <c r="AH173" s="25">
        <v>1.9531291329418612</v>
      </c>
      <c r="AI173" s="25"/>
      <c r="AJ173" s="11">
        <v>3976.5752292628117</v>
      </c>
      <c r="AK173" s="11">
        <v>4817.6619084418653</v>
      </c>
      <c r="AL173" s="11">
        <v>4900.2133957264778</v>
      </c>
      <c r="AM173" s="11">
        <v>5006.1109229681833</v>
      </c>
      <c r="AN173" s="11">
        <v>5263.8779020929924</v>
      </c>
      <c r="AO173" s="11"/>
      <c r="AP173" s="11">
        <v>1083.2935222672068</v>
      </c>
      <c r="AQ173" s="11">
        <v>1117.7855441771851</v>
      </c>
      <c r="AR173" s="11">
        <v>1202.1658728268635</v>
      </c>
      <c r="AS173" s="11">
        <v>1223.9317745803357</v>
      </c>
      <c r="AT173" s="11">
        <v>1256.6990498812352</v>
      </c>
      <c r="AU173" s="11"/>
      <c r="AV173" s="24">
        <v>0.48727796447431587</v>
      </c>
      <c r="AW173" s="24">
        <v>0.48811047131584562</v>
      </c>
      <c r="AX173" s="24">
        <v>0.48855043135584192</v>
      </c>
      <c r="AY173" s="24">
        <v>0.48966180477640647</v>
      </c>
      <c r="AZ173" s="24">
        <v>0.48632492197005767</v>
      </c>
      <c r="BB173" s="24">
        <v>0.44796500773457087</v>
      </c>
      <c r="BC173" s="24">
        <v>0.4477500533162721</v>
      </c>
      <c r="BD173" s="24">
        <v>0.44722547662157847</v>
      </c>
      <c r="BE173" s="24">
        <v>0.4455842282417054</v>
      </c>
      <c r="BF173" s="24">
        <v>0.4454319420197852</v>
      </c>
      <c r="BH173" s="24">
        <v>6.4757027791113239E-2</v>
      </c>
      <c r="BI173" s="24">
        <v>6.4139475367882282E-2</v>
      </c>
      <c r="BJ173" s="24">
        <v>6.4224092022579615E-2</v>
      </c>
      <c r="BK173" s="24">
        <v>6.4753966981888123E-2</v>
      </c>
      <c r="BL173" s="24">
        <v>6.8243136010157121E-2</v>
      </c>
      <c r="BN173" s="26"/>
      <c r="BO173" s="26"/>
      <c r="BP173" s="26"/>
      <c r="BQ173" s="26"/>
      <c r="BR173" s="26"/>
      <c r="BT173" s="26"/>
      <c r="BU173" s="26"/>
      <c r="BV173" s="26"/>
      <c r="BW173" s="26"/>
      <c r="BX173" s="26"/>
      <c r="BZ173" s="26">
        <v>0</v>
      </c>
      <c r="CA173" s="26">
        <v>0.17768806405391202</v>
      </c>
      <c r="CB173" s="26">
        <v>0.20812682116042924</v>
      </c>
      <c r="CC173" s="26">
        <v>0.22627588170063917</v>
      </c>
      <c r="CD173" s="26">
        <v>0.30146848318225361</v>
      </c>
      <c r="CF173" s="27">
        <v>-3.0522334525831748E-2</v>
      </c>
      <c r="CG173" s="12">
        <v>-1970984.5</v>
      </c>
      <c r="CI173" s="13"/>
      <c r="CJ173" s="13"/>
      <c r="CK173" s="13">
        <v>0</v>
      </c>
      <c r="CL173" s="13">
        <v>0.27055545208765808</v>
      </c>
      <c r="CM173" s="13">
        <v>0.33358352137402525</v>
      </c>
      <c r="CN173" s="13">
        <v>0.33744158615487629</v>
      </c>
      <c r="CO173" s="13">
        <v>0.43304792180065044</v>
      </c>
      <c r="CQ173" s="27">
        <v>-0.13253614647221956</v>
      </c>
      <c r="CR173" s="12">
        <v>-9083445.0857746657</v>
      </c>
      <c r="CS173" s="27">
        <v>0.93133554133414453</v>
      </c>
    </row>
    <row r="174" spans="1:97" x14ac:dyDescent="0.2">
      <c r="A174" s="7">
        <v>1488</v>
      </c>
      <c r="B174" s="7" t="s">
        <v>171</v>
      </c>
      <c r="C174" s="42">
        <v>0.17098131063176325</v>
      </c>
      <c r="E174" s="24">
        <v>1.0678666968930055</v>
      </c>
      <c r="F174" s="24">
        <v>1.0601626137519158</v>
      </c>
      <c r="G174" s="24">
        <v>1.058445286669766</v>
      </c>
      <c r="H174" s="24">
        <v>1.0574757776477559</v>
      </c>
      <c r="I174" s="24">
        <v>1.0544823597445174</v>
      </c>
      <c r="J174" s="24"/>
      <c r="K174" s="24"/>
      <c r="L174" s="24"/>
      <c r="M174" s="24"/>
      <c r="N174" s="24"/>
      <c r="P174" s="11">
        <v>1314.518210546142</v>
      </c>
      <c r="Q174" s="11">
        <v>1467.9581605298904</v>
      </c>
      <c r="R174" s="11">
        <v>1497.1204190841977</v>
      </c>
      <c r="S174" s="11">
        <v>1510.898378638982</v>
      </c>
      <c r="T174" s="11">
        <v>1581.6659662722038</v>
      </c>
      <c r="U174" s="11"/>
      <c r="W174" s="11">
        <v>1230.9759395725866</v>
      </c>
      <c r="X174" s="11">
        <v>1384.6537705520345</v>
      </c>
      <c r="Y174" s="11">
        <v>1414.4523462281693</v>
      </c>
      <c r="Z174" s="11">
        <v>1428.7782383061458</v>
      </c>
      <c r="AA174" s="11">
        <v>1499.9454013203347</v>
      </c>
      <c r="AB174" s="11"/>
      <c r="AD174" s="25">
        <v>2.0236364314207957</v>
      </c>
      <c r="AE174" s="25">
        <v>2.0208263726472881</v>
      </c>
      <c r="AF174" s="25">
        <v>2.0312534715793373</v>
      </c>
      <c r="AG174" s="25">
        <v>2.044806517311609</v>
      </c>
      <c r="AH174" s="25">
        <v>2.0478281728604641</v>
      </c>
      <c r="AI174" s="25"/>
      <c r="AJ174" s="11">
        <v>4836.7273353511146</v>
      </c>
      <c r="AK174" s="11">
        <v>5599.0508392304482</v>
      </c>
      <c r="AL174" s="11">
        <v>5634.865730003351</v>
      </c>
      <c r="AM174" s="11">
        <v>5760.8882154803359</v>
      </c>
      <c r="AN174" s="11">
        <v>6083.5477039327789</v>
      </c>
      <c r="AO174" s="11"/>
      <c r="AP174" s="11">
        <v>1011.1919854963742</v>
      </c>
      <c r="AQ174" s="11">
        <v>1039.9897400820794</v>
      </c>
      <c r="AR174" s="11">
        <v>1111.792215048423</v>
      </c>
      <c r="AS174" s="11">
        <v>1130.5995520159283</v>
      </c>
      <c r="AT174" s="11">
        <v>1165.3383356070942</v>
      </c>
      <c r="AU174" s="11"/>
      <c r="AV174" s="24">
        <v>0.38604928606047051</v>
      </c>
      <c r="AW174" s="24">
        <v>0.38552919775773098</v>
      </c>
      <c r="AX174" s="24">
        <v>0.38618774301055359</v>
      </c>
      <c r="AY174" s="24">
        <v>0.38755785965561934</v>
      </c>
      <c r="AZ174" s="24">
        <v>0.38709082186219879</v>
      </c>
      <c r="BB174" s="24">
        <v>0.59635387540543561</v>
      </c>
      <c r="BC174" s="24">
        <v>0.59702268255559265</v>
      </c>
      <c r="BD174" s="24">
        <v>0.59648213293834473</v>
      </c>
      <c r="BE174" s="24">
        <v>0.59514904647287536</v>
      </c>
      <c r="BF174" s="24">
        <v>0.59512123113259774</v>
      </c>
      <c r="BH174" s="24">
        <v>1.7596838534093873E-2</v>
      </c>
      <c r="BI174" s="24">
        <v>1.7448119686676318E-2</v>
      </c>
      <c r="BJ174" s="24">
        <v>1.733012405110165E-2</v>
      </c>
      <c r="BK174" s="24">
        <v>1.7293093871505277E-2</v>
      </c>
      <c r="BL174" s="24">
        <v>1.7787947005203527E-2</v>
      </c>
      <c r="BN174" s="26"/>
      <c r="BO174" s="26"/>
      <c r="BP174" s="26"/>
      <c r="BQ174" s="26"/>
      <c r="BR174" s="26"/>
      <c r="BT174" s="26"/>
      <c r="BU174" s="26"/>
      <c r="BV174" s="26"/>
      <c r="BW174" s="26"/>
      <c r="BX174" s="26"/>
      <c r="BZ174" s="26">
        <v>0</v>
      </c>
      <c r="CA174" s="26">
        <v>0.11991602460837547</v>
      </c>
      <c r="CB174" s="26">
        <v>0.15095565202677363</v>
      </c>
      <c r="CC174" s="26">
        <v>0.16929801259093868</v>
      </c>
      <c r="CD174" s="26">
        <v>0.23005080235726316</v>
      </c>
      <c r="CF174" s="27">
        <v>-4.2339267655052693E-2</v>
      </c>
      <c r="CG174" s="12">
        <v>-3822274</v>
      </c>
      <c r="CI174" s="13"/>
      <c r="CJ174" s="13"/>
      <c r="CK174" s="13">
        <v>0</v>
      </c>
      <c r="CL174" s="13">
        <v>0.25337001024586825</v>
      </c>
      <c r="CM174" s="13">
        <v>0.33204100381662549</v>
      </c>
      <c r="CN174" s="13">
        <v>0.34021310305572672</v>
      </c>
      <c r="CO174" s="13">
        <v>0.40239682784114827</v>
      </c>
      <c r="CQ174" s="27">
        <v>-0.13714535847314627</v>
      </c>
      <c r="CR174" s="12">
        <v>-13328828.553612551</v>
      </c>
      <c r="CS174" s="27">
        <v>0.90423888876762248</v>
      </c>
    </row>
    <row r="175" spans="1:97" x14ac:dyDescent="0.2">
      <c r="A175" s="7">
        <v>1489</v>
      </c>
      <c r="B175" s="7" t="s">
        <v>172</v>
      </c>
      <c r="C175" s="42">
        <v>0.17990010428309944</v>
      </c>
      <c r="E175" s="24">
        <v>0.84469332819716658</v>
      </c>
      <c r="F175" s="24">
        <v>0.85847986589896796</v>
      </c>
      <c r="G175" s="24">
        <v>0.86075169432499543</v>
      </c>
      <c r="H175" s="24">
        <v>0.86352615906017205</v>
      </c>
      <c r="I175" s="24">
        <v>0.87258440227566614</v>
      </c>
      <c r="J175" s="24"/>
      <c r="K175" s="24"/>
      <c r="L175" s="24"/>
      <c r="M175" s="24"/>
      <c r="N175" s="24"/>
      <c r="P175" s="11">
        <v>1314.518210546142</v>
      </c>
      <c r="Q175" s="11">
        <v>1448.8302652506677</v>
      </c>
      <c r="R175" s="11">
        <v>1463.5967938522635</v>
      </c>
      <c r="S175" s="11">
        <v>1482.886578470187</v>
      </c>
      <c r="T175" s="11">
        <v>1599.2652261800413</v>
      </c>
      <c r="U175" s="11"/>
      <c r="W175" s="11">
        <v>1556.2076397024766</v>
      </c>
      <c r="X175" s="11">
        <v>1687.6694757814814</v>
      </c>
      <c r="Y175" s="11">
        <v>1700.3705058054184</v>
      </c>
      <c r="Z175" s="11">
        <v>1717.2456941942587</v>
      </c>
      <c r="AA175" s="11">
        <v>1832.791443451453</v>
      </c>
      <c r="AB175" s="11"/>
      <c r="AD175" s="25">
        <v>2.0709247869999436</v>
      </c>
      <c r="AE175" s="25">
        <v>2.0903309320126069</v>
      </c>
      <c r="AF175" s="25">
        <v>2.0973520685215248</v>
      </c>
      <c r="AG175" s="25">
        <v>2.1117496094621737</v>
      </c>
      <c r="AH175" s="25">
        <v>2.0849662440309569</v>
      </c>
      <c r="AI175" s="25"/>
      <c r="AJ175" s="11">
        <v>4872.790109132754</v>
      </c>
      <c r="AK175" s="11">
        <v>5433.1033644050185</v>
      </c>
      <c r="AL175" s="11">
        <v>5513.4984829724362</v>
      </c>
      <c r="AM175" s="11">
        <v>5614.0811112750298</v>
      </c>
      <c r="AN175" s="11">
        <v>5903.056116239959</v>
      </c>
      <c r="AO175" s="11"/>
      <c r="AP175" s="11">
        <v>1026.1957108173729</v>
      </c>
      <c r="AQ175" s="11">
        <v>1091.1711626652282</v>
      </c>
      <c r="AR175" s="11">
        <v>1112.86414134654</v>
      </c>
      <c r="AS175" s="11">
        <v>1139.3372685806278</v>
      </c>
      <c r="AT175" s="11">
        <v>1202.8941269423228</v>
      </c>
      <c r="AU175" s="11"/>
      <c r="AV175" s="24">
        <v>0.52801444450713764</v>
      </c>
      <c r="AW175" s="24">
        <v>0.52926609635299415</v>
      </c>
      <c r="AX175" s="24">
        <v>0.52841068129653479</v>
      </c>
      <c r="AY175" s="24">
        <v>0.53062932381164918</v>
      </c>
      <c r="AZ175" s="24">
        <v>0.52823974971183929</v>
      </c>
      <c r="BB175" s="24">
        <v>0.41832646843085258</v>
      </c>
      <c r="BC175" s="24">
        <v>0.41726699684826657</v>
      </c>
      <c r="BD175" s="24">
        <v>0.41823881766780496</v>
      </c>
      <c r="BE175" s="24">
        <v>0.41586699397455923</v>
      </c>
      <c r="BF175" s="24">
        <v>0.41681760799165707</v>
      </c>
      <c r="BH175" s="24">
        <v>5.3659087062009815E-2</v>
      </c>
      <c r="BI175" s="24">
        <v>5.3466906798739305E-2</v>
      </c>
      <c r="BJ175" s="24">
        <v>5.3350501035660303E-2</v>
      </c>
      <c r="BK175" s="24">
        <v>5.3503682213791565E-2</v>
      </c>
      <c r="BL175" s="24">
        <v>5.4942642296503648E-2</v>
      </c>
      <c r="BN175" s="26"/>
      <c r="BO175" s="26"/>
      <c r="BP175" s="26"/>
      <c r="BQ175" s="26"/>
      <c r="BR175" s="26"/>
      <c r="BT175" s="26"/>
      <c r="BU175" s="26"/>
      <c r="BV175" s="26"/>
      <c r="BW175" s="26"/>
      <c r="BX175" s="26"/>
      <c r="BZ175" s="26">
        <v>0</v>
      </c>
      <c r="CA175" s="26">
        <v>0.11532883830932072</v>
      </c>
      <c r="CB175" s="26">
        <v>0.13652505874185539</v>
      </c>
      <c r="CC175" s="26">
        <v>0.16336802082864166</v>
      </c>
      <c r="CD175" s="26">
        <v>0.25914541230069221</v>
      </c>
      <c r="CF175" s="27">
        <v>-2.2888697634265532E-2</v>
      </c>
      <c r="CG175" s="12">
        <v>-1466673.5</v>
      </c>
      <c r="CI175" s="13"/>
      <c r="CJ175" s="13"/>
      <c r="CK175" s="13">
        <v>0</v>
      </c>
      <c r="CL175" s="13">
        <v>0.26857458149874058</v>
      </c>
      <c r="CM175" s="13">
        <v>0.33239505440830186</v>
      </c>
      <c r="CN175" s="13">
        <v>0.34666878830862058</v>
      </c>
      <c r="CO175" s="13">
        <v>0.51344184473568211</v>
      </c>
      <c r="CQ175" s="27">
        <v>-0.14206780337568847</v>
      </c>
      <c r="CR175" s="12">
        <v>-9767502.8179143444</v>
      </c>
      <c r="CS175" s="27">
        <v>0.94989299378677738</v>
      </c>
    </row>
    <row r="176" spans="1:97" x14ac:dyDescent="0.2">
      <c r="A176" s="7">
        <v>1490</v>
      </c>
      <c r="B176" s="7" t="s">
        <v>173</v>
      </c>
      <c r="C176" s="42">
        <v>0.1657317925543218</v>
      </c>
      <c r="E176" s="24">
        <v>1.0349977618517687</v>
      </c>
      <c r="F176" s="24">
        <v>1.0313725974839738</v>
      </c>
      <c r="G176" s="24">
        <v>1.0304511322768213</v>
      </c>
      <c r="H176" s="24">
        <v>1.0300279135435439</v>
      </c>
      <c r="I176" s="24">
        <v>1.028263710799405</v>
      </c>
      <c r="J176" s="24"/>
      <c r="K176" s="24"/>
      <c r="L176" s="24"/>
      <c r="M176" s="24"/>
      <c r="N176" s="24"/>
      <c r="P176" s="11">
        <v>1314.518210546142</v>
      </c>
      <c r="Q176" s="11">
        <v>1453.0388746853851</v>
      </c>
      <c r="R176" s="11">
        <v>1482.2886343047119</v>
      </c>
      <c r="S176" s="11">
        <v>1490.3052590205116</v>
      </c>
      <c r="T176" s="11">
        <v>1569.0188998526573</v>
      </c>
      <c r="U176" s="11"/>
      <c r="W176" s="11">
        <v>1270.068650384585</v>
      </c>
      <c r="X176" s="11">
        <v>1408.8399073526514</v>
      </c>
      <c r="Y176" s="11">
        <v>1438.4851332343519</v>
      </c>
      <c r="Z176" s="11">
        <v>1446.859099083541</v>
      </c>
      <c r="AA176" s="11">
        <v>1525.8915425818657</v>
      </c>
      <c r="AB176" s="11"/>
      <c r="AD176" s="25">
        <v>2.0114440656339094</v>
      </c>
      <c r="AE176" s="25">
        <v>2.0136945519499849</v>
      </c>
      <c r="AF176" s="25">
        <v>2.0296590007930213</v>
      </c>
      <c r="AG176" s="25">
        <v>2.0355367989271911</v>
      </c>
      <c r="AH176" s="25">
        <v>2.0327846418517361</v>
      </c>
      <c r="AI176" s="25"/>
      <c r="AJ176" s="11">
        <v>4743.7132664325181</v>
      </c>
      <c r="AK176" s="11">
        <v>5447.0839646133563</v>
      </c>
      <c r="AL176" s="11">
        <v>5523.2917337443914</v>
      </c>
      <c r="AM176" s="11">
        <v>5591.7665579918212</v>
      </c>
      <c r="AN176" s="11">
        <v>5915.1565619191997</v>
      </c>
      <c r="AO176" s="11"/>
      <c r="AP176" s="11">
        <v>1109.5064085267136</v>
      </c>
      <c r="AQ176" s="11">
        <v>1139.5768560707588</v>
      </c>
      <c r="AR176" s="11">
        <v>1224.3376440632537</v>
      </c>
      <c r="AS176" s="11">
        <v>1241.8457228614307</v>
      </c>
      <c r="AT176" s="11">
        <v>1286.2668168118439</v>
      </c>
      <c r="AU176" s="11"/>
      <c r="AV176" s="24">
        <v>0.37777379029846281</v>
      </c>
      <c r="AW176" s="24">
        <v>0.37747345440111146</v>
      </c>
      <c r="AX176" s="24">
        <v>0.37805313243457572</v>
      </c>
      <c r="AY176" s="24">
        <v>0.37857931687307722</v>
      </c>
      <c r="AZ176" s="24">
        <v>0.37930090710040665</v>
      </c>
      <c r="BB176" s="24">
        <v>0.59110393364834424</v>
      </c>
      <c r="BC176" s="24">
        <v>0.59239853130892128</v>
      </c>
      <c r="BD176" s="24">
        <v>0.59175257731958764</v>
      </c>
      <c r="BE176" s="24">
        <v>0.59132681233730378</v>
      </c>
      <c r="BF176" s="24">
        <v>0.59026040037535188</v>
      </c>
      <c r="BH176" s="24">
        <v>3.1122276053192975E-2</v>
      </c>
      <c r="BI176" s="24">
        <v>3.0128014289967253E-2</v>
      </c>
      <c r="BJ176" s="24">
        <v>3.0194290245836638E-2</v>
      </c>
      <c r="BK176" s="24">
        <v>3.0093870789618993E-2</v>
      </c>
      <c r="BL176" s="24">
        <v>3.0438692524241476E-2</v>
      </c>
      <c r="BN176" s="26"/>
      <c r="BO176" s="26"/>
      <c r="BP176" s="26"/>
      <c r="BQ176" s="26"/>
      <c r="BR176" s="26"/>
      <c r="BT176" s="26"/>
      <c r="BU176" s="26"/>
      <c r="BV176" s="26"/>
      <c r="BW176" s="26"/>
      <c r="BX176" s="26"/>
      <c r="BZ176" s="26">
        <v>0</v>
      </c>
      <c r="CA176" s="26">
        <v>0.11164462376411244</v>
      </c>
      <c r="CB176" s="26">
        <v>0.14426026184821406</v>
      </c>
      <c r="CC176" s="26">
        <v>0.15991069827112692</v>
      </c>
      <c r="CD176" s="26">
        <v>0.23020091340884985</v>
      </c>
      <c r="CF176" s="27">
        <v>-3.9591852164559523E-2</v>
      </c>
      <c r="CG176" s="12">
        <v>-6598492</v>
      </c>
      <c r="CI176" s="13"/>
      <c r="CJ176" s="13"/>
      <c r="CK176" s="13">
        <v>0</v>
      </c>
      <c r="CL176" s="13">
        <v>0.20856958457757369</v>
      </c>
      <c r="CM176" s="13">
        <v>0.31674535893488676</v>
      </c>
      <c r="CN176" s="13">
        <v>0.32743568841636539</v>
      </c>
      <c r="CO176" s="13">
        <v>0.43432354103882709</v>
      </c>
      <c r="CQ176" s="27">
        <v>-0.15870012509091691</v>
      </c>
      <c r="CR176" s="12">
        <v>-28419034.467760231</v>
      </c>
      <c r="CS176" s="27">
        <v>0.83270964015485693</v>
      </c>
    </row>
    <row r="177" spans="1:97" x14ac:dyDescent="0.2">
      <c r="A177" s="7">
        <v>1491</v>
      </c>
      <c r="B177" s="7" t="s">
        <v>174</v>
      </c>
      <c r="C177" s="42">
        <v>0.21711350165534427</v>
      </c>
      <c r="E177" s="24">
        <v>1.0021370262262219</v>
      </c>
      <c r="F177" s="24">
        <v>1.0018599520268705</v>
      </c>
      <c r="G177" s="24">
        <v>1.001799441727883</v>
      </c>
      <c r="H177" s="24">
        <v>1.0017695388832717</v>
      </c>
      <c r="I177" s="24">
        <v>1.0016577263957678</v>
      </c>
      <c r="J177" s="24"/>
      <c r="K177" s="24"/>
      <c r="L177" s="24"/>
      <c r="M177" s="24"/>
      <c r="N177" s="24"/>
      <c r="P177" s="11">
        <v>1314.518210546142</v>
      </c>
      <c r="Q177" s="11">
        <v>1499.6603260665045</v>
      </c>
      <c r="R177" s="11">
        <v>1541.8984690640498</v>
      </c>
      <c r="S177" s="11">
        <v>1563.99659856978</v>
      </c>
      <c r="T177" s="11">
        <v>1656.8210687330345</v>
      </c>
      <c r="U177" s="11"/>
      <c r="W177" s="11">
        <v>1311.7150411019772</v>
      </c>
      <c r="X177" s="11">
        <v>1496.8762081292202</v>
      </c>
      <c r="Y177" s="11">
        <v>1539.1288963034508</v>
      </c>
      <c r="Z177" s="11">
        <v>1561.2339344169461</v>
      </c>
      <c r="AA177" s="11">
        <v>1654.0790582175405</v>
      </c>
      <c r="AB177" s="11"/>
      <c r="AD177" s="25">
        <v>1.9684247354150266</v>
      </c>
      <c r="AE177" s="25">
        <v>1.9777428646242472</v>
      </c>
      <c r="AF177" s="25">
        <v>1.9774285962323119</v>
      </c>
      <c r="AG177" s="25">
        <v>1.9732976149325958</v>
      </c>
      <c r="AH177" s="25">
        <v>1.9825075398535115</v>
      </c>
      <c r="AI177" s="25"/>
      <c r="AJ177" s="11">
        <v>3377.3157823717975</v>
      </c>
      <c r="AK177" s="11">
        <v>3944.3124700840581</v>
      </c>
      <c r="AL177" s="11">
        <v>4001.7309334125071</v>
      </c>
      <c r="AM177" s="11">
        <v>4087.5206783535632</v>
      </c>
      <c r="AN177" s="11">
        <v>4317.2782211429185</v>
      </c>
      <c r="AO177" s="11"/>
      <c r="AP177" s="11">
        <v>845.98289623717221</v>
      </c>
      <c r="AQ177" s="11">
        <v>861.63888888888891</v>
      </c>
      <c r="AR177" s="11">
        <v>1036.2314814814815</v>
      </c>
      <c r="AS177" s="11">
        <v>1039.3198662580105</v>
      </c>
      <c r="AT177" s="11">
        <v>1076.6958486303304</v>
      </c>
      <c r="AU177" s="11"/>
      <c r="AV177" s="24">
        <v>0.60456573077932296</v>
      </c>
      <c r="AW177" s="24">
        <v>0.60513223356899715</v>
      </c>
      <c r="AX177" s="24">
        <v>0.60343779842000178</v>
      </c>
      <c r="AY177" s="24">
        <v>0.60266159695817489</v>
      </c>
      <c r="AZ177" s="24">
        <v>0.60723825937096076</v>
      </c>
      <c r="BB177" s="24">
        <v>0.30683110294760779</v>
      </c>
      <c r="BC177" s="24">
        <v>0.30793401413982718</v>
      </c>
      <c r="BD177" s="24">
        <v>0.30940185780015628</v>
      </c>
      <c r="BE177" s="24">
        <v>0.31014517801590047</v>
      </c>
      <c r="BF177" s="24">
        <v>0.30512710038776392</v>
      </c>
      <c r="BH177" s="24">
        <v>8.8603166273069189E-2</v>
      </c>
      <c r="BI177" s="24">
        <v>8.6933752291175698E-2</v>
      </c>
      <c r="BJ177" s="24">
        <v>8.7160343779841998E-2</v>
      </c>
      <c r="BK177" s="24">
        <v>8.7193225025924651E-2</v>
      </c>
      <c r="BL177" s="24">
        <v>8.7634640241275319E-2</v>
      </c>
      <c r="BN177" s="26"/>
      <c r="BO177" s="26"/>
      <c r="BP177" s="26"/>
      <c r="BQ177" s="26"/>
      <c r="BR177" s="26"/>
      <c r="BT177" s="26"/>
      <c r="BU177" s="26"/>
      <c r="BV177" s="26"/>
      <c r="BW177" s="26"/>
      <c r="BX177" s="26"/>
      <c r="BZ177" s="26">
        <v>0</v>
      </c>
      <c r="CA177" s="26">
        <v>0.14865079485540522</v>
      </c>
      <c r="CB177" s="26">
        <v>0.18720506733452646</v>
      </c>
      <c r="CC177" s="26">
        <v>0.20723327092715338</v>
      </c>
      <c r="CD177" s="26">
        <v>0.28851647802607339</v>
      </c>
      <c r="CF177" s="27">
        <v>-2.1134526922804441E-2</v>
      </c>
      <c r="CG177" s="12">
        <v>-821055</v>
      </c>
      <c r="CI177" s="13"/>
      <c r="CJ177" s="13"/>
      <c r="CK177" s="13">
        <v>0</v>
      </c>
      <c r="CL177" s="13">
        <v>0.23479322149513515</v>
      </c>
      <c r="CM177" s="13">
        <v>0.30392531739155304</v>
      </c>
      <c r="CN177" s="13">
        <v>0.31846479511747661</v>
      </c>
      <c r="CO177" s="13">
        <v>0.42347092792939756</v>
      </c>
      <c r="CQ177" s="27">
        <v>-0.12716472196887874</v>
      </c>
      <c r="CR177" s="12">
        <v>-5193665.3322322667</v>
      </c>
      <c r="CS177" s="27">
        <v>1.066284520283763</v>
      </c>
    </row>
    <row r="178" spans="1:97" x14ac:dyDescent="0.2">
      <c r="A178" s="7">
        <v>1492</v>
      </c>
      <c r="B178" s="7" t="s">
        <v>175</v>
      </c>
      <c r="C178" s="42">
        <v>0.3439502215982877</v>
      </c>
      <c r="E178" s="24">
        <v>1.0636668501458171</v>
      </c>
      <c r="F178" s="24">
        <v>1.0546763245123945</v>
      </c>
      <c r="G178" s="24">
        <v>1.0526111557670963</v>
      </c>
      <c r="H178" s="24">
        <v>1.0518679716270183</v>
      </c>
      <c r="I178" s="24">
        <v>1.0446985600503704</v>
      </c>
      <c r="J178" s="24"/>
      <c r="K178" s="24"/>
      <c r="L178" s="24"/>
      <c r="M178" s="24"/>
      <c r="N178" s="24"/>
      <c r="P178" s="11">
        <v>1314.518210546142</v>
      </c>
      <c r="Q178" s="11">
        <v>1525.8361344962807</v>
      </c>
      <c r="R178" s="11">
        <v>1595.7291507224154</v>
      </c>
      <c r="S178" s="11">
        <v>1634.0001327746343</v>
      </c>
      <c r="T178" s="11">
        <v>1900.2910460531712</v>
      </c>
      <c r="U178" s="11"/>
      <c r="W178" s="11">
        <v>1235.8363996827914</v>
      </c>
      <c r="X178" s="11">
        <v>1446.7340349198757</v>
      </c>
      <c r="Y178" s="11">
        <v>1515.9721061093248</v>
      </c>
      <c r="Z178" s="11">
        <v>1553.4270239706798</v>
      </c>
      <c r="AA178" s="11">
        <v>1818.9850342682087</v>
      </c>
      <c r="AB178" s="11"/>
      <c r="AD178" s="25">
        <v>1.8254198031268094</v>
      </c>
      <c r="AE178" s="25">
        <v>1.8149327159600637</v>
      </c>
      <c r="AF178" s="25">
        <v>1.7979476803006216</v>
      </c>
      <c r="AG178" s="25">
        <v>1.7864500217612069</v>
      </c>
      <c r="AH178" s="25">
        <v>1.7644592249855409</v>
      </c>
      <c r="AI178" s="25"/>
      <c r="AJ178" s="11">
        <v>3175.0719290669849</v>
      </c>
      <c r="AK178" s="11">
        <v>3785.6270138870086</v>
      </c>
      <c r="AL178" s="11">
        <v>3891.4398783435026</v>
      </c>
      <c r="AM178" s="11">
        <v>3995.5712194906309</v>
      </c>
      <c r="AN178" s="11">
        <v>4707.8368107153092</v>
      </c>
      <c r="AO178" s="11"/>
      <c r="AP178" s="11">
        <v>761.76270553064262</v>
      </c>
      <c r="AQ178" s="11">
        <v>763.18049327354242</v>
      </c>
      <c r="AR178" s="11">
        <v>867.9517937219731</v>
      </c>
      <c r="AS178" s="11">
        <v>869.78803738317754</v>
      </c>
      <c r="AT178" s="11">
        <v>870.9103808812547</v>
      </c>
      <c r="AU178" s="11"/>
      <c r="AV178" s="24">
        <v>0.51766068326577885</v>
      </c>
      <c r="AW178" s="24">
        <v>0.51787006221964982</v>
      </c>
      <c r="AX178" s="24">
        <v>0.51799392975863567</v>
      </c>
      <c r="AY178" s="24">
        <v>0.51588568112577982</v>
      </c>
      <c r="AZ178" s="24">
        <v>0.51576055523423947</v>
      </c>
      <c r="BB178" s="24">
        <v>0.38737695425593516</v>
      </c>
      <c r="BC178" s="24">
        <v>0.38720879756909277</v>
      </c>
      <c r="BD178" s="24">
        <v>0.3867610926434456</v>
      </c>
      <c r="BE178" s="24">
        <v>0.38807485855215434</v>
      </c>
      <c r="BF178" s="24">
        <v>0.38721804511278196</v>
      </c>
      <c r="BH178" s="24">
        <v>9.4962362478286044E-2</v>
      </c>
      <c r="BI178" s="24">
        <v>9.4921140211257415E-2</v>
      </c>
      <c r="BJ178" s="24">
        <v>9.5244977597918778E-2</v>
      </c>
      <c r="BK178" s="24">
        <v>9.6039460322065867E-2</v>
      </c>
      <c r="BL178" s="24">
        <v>9.7021399652978596E-2</v>
      </c>
      <c r="BN178" s="26"/>
      <c r="BO178" s="26"/>
      <c r="BP178" s="26"/>
      <c r="BQ178" s="26"/>
      <c r="BR178" s="26"/>
      <c r="BT178" s="26"/>
      <c r="BU178" s="26"/>
      <c r="BV178" s="26"/>
      <c r="BW178" s="26"/>
      <c r="BX178" s="26"/>
      <c r="BZ178" s="26">
        <v>0</v>
      </c>
      <c r="CA178" s="26">
        <v>0.15458955491135384</v>
      </c>
      <c r="CB178" s="26">
        <v>0.19756161046041254</v>
      </c>
      <c r="CC178" s="26">
        <v>0.21386263503650116</v>
      </c>
      <c r="CD178" s="26">
        <v>0.39895917131319347</v>
      </c>
      <c r="CF178" s="27">
        <v>-2.9386991275211674E-2</v>
      </c>
      <c r="CG178" s="12">
        <v>-681105.5</v>
      </c>
      <c r="CI178" s="13"/>
      <c r="CJ178" s="13"/>
      <c r="CK178" s="13">
        <v>0</v>
      </c>
      <c r="CL178" s="13">
        <v>0.1831156872801547</v>
      </c>
      <c r="CM178" s="13">
        <v>0.21912715069636612</v>
      </c>
      <c r="CN178" s="13">
        <v>0.22942701324879211</v>
      </c>
      <c r="CO178" s="13">
        <v>0.46168704833946128</v>
      </c>
      <c r="CQ178" s="27">
        <v>-0.1052266709224894</v>
      </c>
      <c r="CR178" s="12">
        <v>-2552998.013185719</v>
      </c>
      <c r="CS178" s="27">
        <v>1.0501564067679223</v>
      </c>
    </row>
    <row r="179" spans="1:97" x14ac:dyDescent="0.2">
      <c r="A179" s="7">
        <v>1493</v>
      </c>
      <c r="B179" s="7" t="s">
        <v>176</v>
      </c>
      <c r="C179" s="42">
        <v>0.27838170384066174</v>
      </c>
      <c r="E179" s="24">
        <v>1.0265939108187379</v>
      </c>
      <c r="F179" s="24">
        <v>1.0223296386602017</v>
      </c>
      <c r="G179" s="24">
        <v>1.0213029450731645</v>
      </c>
      <c r="H179" s="24">
        <v>1.0207457674146503</v>
      </c>
      <c r="I179" s="24">
        <v>1.0194692902641009</v>
      </c>
      <c r="J179" s="24"/>
      <c r="K179" s="24"/>
      <c r="L179" s="24"/>
      <c r="M179" s="24"/>
      <c r="N179" s="24"/>
      <c r="P179" s="11">
        <v>1314.518210546142</v>
      </c>
      <c r="Q179" s="11">
        <v>1557.4814838686018</v>
      </c>
      <c r="R179" s="11">
        <v>1637.0029044241983</v>
      </c>
      <c r="S179" s="11">
        <v>1682.0303748256401</v>
      </c>
      <c r="T179" s="11">
        <v>1791.8779423623059</v>
      </c>
      <c r="U179" s="11"/>
      <c r="W179" s="11">
        <v>1280.4656219885196</v>
      </c>
      <c r="X179" s="11">
        <v>1523.4631032606421</v>
      </c>
      <c r="Y179" s="11">
        <v>1602.8573229140409</v>
      </c>
      <c r="Z179" s="11">
        <v>1647.8445745466031</v>
      </c>
      <c r="AA179" s="11">
        <v>1757.6575964324607</v>
      </c>
      <c r="AB179" s="11"/>
      <c r="AD179" s="25">
        <v>1.8898566790719773</v>
      </c>
      <c r="AE179" s="25">
        <v>1.8908587257617728</v>
      </c>
      <c r="AF179" s="25">
        <v>1.8774254614292476</v>
      </c>
      <c r="AG179" s="25">
        <v>1.8725582860743542</v>
      </c>
      <c r="AH179" s="25">
        <v>1.8551788783002656</v>
      </c>
      <c r="AI179" s="25"/>
      <c r="AJ179" s="11">
        <v>3588.4624638236896</v>
      </c>
      <c r="AK179" s="11">
        <v>4399.6602077224297</v>
      </c>
      <c r="AL179" s="11">
        <v>4467.854237453691</v>
      </c>
      <c r="AM179" s="11">
        <v>4607.734260607841</v>
      </c>
      <c r="AN179" s="11">
        <v>4935.5488944738881</v>
      </c>
      <c r="AO179" s="11"/>
      <c r="AP179" s="11">
        <v>954.20866654268161</v>
      </c>
      <c r="AQ179" s="11">
        <v>958.80825739259797</v>
      </c>
      <c r="AR179" s="11">
        <v>1141.0251069369538</v>
      </c>
      <c r="AS179" s="11">
        <v>1153.7107514880952</v>
      </c>
      <c r="AT179" s="11">
        <v>1154.5768667642753</v>
      </c>
      <c r="AU179" s="11"/>
      <c r="AV179" s="24">
        <v>0.51017499406128752</v>
      </c>
      <c r="AW179" s="24">
        <v>0.51056588840522354</v>
      </c>
      <c r="AX179" s="24">
        <v>0.51127938160593156</v>
      </c>
      <c r="AY179" s="24">
        <v>0.51086956521739135</v>
      </c>
      <c r="AZ179" s="24">
        <v>0.50492110607717544</v>
      </c>
      <c r="BB179" s="24">
        <v>0.42576609391084014</v>
      </c>
      <c r="BC179" s="24">
        <v>0.42556390977443609</v>
      </c>
      <c r="BD179" s="24">
        <v>0.42412052374191511</v>
      </c>
      <c r="BE179" s="24">
        <v>0.42344045368620037</v>
      </c>
      <c r="BF179" s="24">
        <v>0.4268083112013748</v>
      </c>
      <c r="BH179" s="24">
        <v>6.4058912027872353E-2</v>
      </c>
      <c r="BI179" s="24">
        <v>6.3870201820340325E-2</v>
      </c>
      <c r="BJ179" s="24">
        <v>6.4600094652153342E-2</v>
      </c>
      <c r="BK179" s="24">
        <v>6.568998109640832E-2</v>
      </c>
      <c r="BL179" s="24">
        <v>6.8270582721449771E-2</v>
      </c>
      <c r="BN179" s="26"/>
      <c r="BO179" s="26"/>
      <c r="BP179" s="26"/>
      <c r="BQ179" s="26"/>
      <c r="BR179" s="26"/>
      <c r="BT179" s="26"/>
      <c r="BU179" s="26"/>
      <c r="BV179" s="26"/>
      <c r="BW179" s="26"/>
      <c r="BX179" s="26"/>
      <c r="BZ179" s="26">
        <v>0</v>
      </c>
      <c r="CA179" s="26">
        <v>0.18602209690564786</v>
      </c>
      <c r="CB179" s="26">
        <v>0.24193383981048644</v>
      </c>
      <c r="CC179" s="26">
        <v>0.27459336245886101</v>
      </c>
      <c r="CD179" s="26">
        <v>0.35646189198863976</v>
      </c>
      <c r="CF179" s="27">
        <v>-3.3004070537698584E-2</v>
      </c>
      <c r="CG179" s="12">
        <v>-1429913</v>
      </c>
      <c r="CI179" s="13"/>
      <c r="CJ179" s="13"/>
      <c r="CK179" s="13">
        <v>0</v>
      </c>
      <c r="CL179" s="13">
        <v>0.26163953229609294</v>
      </c>
      <c r="CM179" s="13">
        <v>0.35607769659118271</v>
      </c>
      <c r="CN179" s="13">
        <v>0.37258015441150194</v>
      </c>
      <c r="CO179" s="13">
        <v>0.49128595223345117</v>
      </c>
      <c r="CQ179" s="27">
        <v>-9.5777692119636659E-2</v>
      </c>
      <c r="CR179" s="12">
        <v>-4399500.2468685582</v>
      </c>
      <c r="CS179" s="27">
        <v>1.1326829164639578</v>
      </c>
    </row>
    <row r="180" spans="1:97" x14ac:dyDescent="0.2">
      <c r="A180" s="7">
        <v>1494</v>
      </c>
      <c r="B180" s="7" t="s">
        <v>177</v>
      </c>
      <c r="C180" s="42">
        <v>0.23451485314409837</v>
      </c>
      <c r="E180" s="24">
        <v>0.91068864280801565</v>
      </c>
      <c r="F180" s="24">
        <v>0.92122848352837217</v>
      </c>
      <c r="G180" s="24">
        <v>0.92389801636774671</v>
      </c>
      <c r="H180" s="24">
        <v>0.92679277691528295</v>
      </c>
      <c r="I180" s="24">
        <v>0.93104861635234282</v>
      </c>
      <c r="J180" s="24"/>
      <c r="K180" s="24"/>
      <c r="L180" s="24"/>
      <c r="M180" s="24"/>
      <c r="N180" s="24"/>
      <c r="P180" s="11">
        <v>1314.518210546142</v>
      </c>
      <c r="Q180" s="11">
        <v>1499.9796005288572</v>
      </c>
      <c r="R180" s="11">
        <v>1553.8990549756081</v>
      </c>
      <c r="S180" s="11">
        <v>1617.9347635689601</v>
      </c>
      <c r="T180" s="11">
        <v>1718.1904629213293</v>
      </c>
      <c r="U180" s="11"/>
      <c r="W180" s="11">
        <v>1443.4331875414182</v>
      </c>
      <c r="X180" s="11">
        <v>1628.2384091987974</v>
      </c>
      <c r="Y180" s="11">
        <v>1681.8945678492473</v>
      </c>
      <c r="Z180" s="11">
        <v>1745.7351889966808</v>
      </c>
      <c r="AA180" s="11">
        <v>1845.4358158576581</v>
      </c>
      <c r="AB180" s="11"/>
      <c r="AD180" s="25">
        <v>1.9691512683996242</v>
      </c>
      <c r="AE180" s="25">
        <v>1.9758219998957844</v>
      </c>
      <c r="AF180" s="25">
        <v>1.9722813392161951</v>
      </c>
      <c r="AG180" s="25">
        <v>1.9717098445595855</v>
      </c>
      <c r="AH180" s="25">
        <v>1.9678714859437751</v>
      </c>
      <c r="AI180" s="25"/>
      <c r="AJ180" s="11">
        <v>4182.8165908801293</v>
      </c>
      <c r="AK180" s="11">
        <v>4844.6777396025946</v>
      </c>
      <c r="AL180" s="11">
        <v>4942.0562823963273</v>
      </c>
      <c r="AM180" s="11">
        <v>5175.5675475572352</v>
      </c>
      <c r="AN180" s="11">
        <v>5473.058103834941</v>
      </c>
      <c r="AO180" s="11"/>
      <c r="AP180" s="11">
        <v>1103.8436660971443</v>
      </c>
      <c r="AQ180" s="11">
        <v>1142.2576275323408</v>
      </c>
      <c r="AR180" s="11">
        <v>1238.5977544544789</v>
      </c>
      <c r="AS180" s="11">
        <v>1264.6801461632156</v>
      </c>
      <c r="AT180" s="11">
        <v>1318.4289680144841</v>
      </c>
      <c r="AU180" s="11"/>
      <c r="AV180" s="24">
        <v>0.49645056895291784</v>
      </c>
      <c r="AW180" s="24">
        <v>0.49695169610755041</v>
      </c>
      <c r="AX180" s="24">
        <v>0.49846872566831041</v>
      </c>
      <c r="AY180" s="24">
        <v>0.49808290155440416</v>
      </c>
      <c r="AZ180" s="24">
        <v>0.49582947173308617</v>
      </c>
      <c r="BB180" s="24">
        <v>0.42770644117340012</v>
      </c>
      <c r="BC180" s="24">
        <v>0.42697097597832318</v>
      </c>
      <c r="BD180" s="24">
        <v>0.42533091097845832</v>
      </c>
      <c r="BE180" s="24">
        <v>0.42538860103626941</v>
      </c>
      <c r="BF180" s="24">
        <v>0.42657810730099888</v>
      </c>
      <c r="BH180" s="24">
        <v>7.5842989873682015E-2</v>
      </c>
      <c r="BI180" s="24">
        <v>7.6077327914126414E-2</v>
      </c>
      <c r="BJ180" s="24">
        <v>7.6200363353231243E-2</v>
      </c>
      <c r="BK180" s="24">
        <v>7.6528497409326421E-2</v>
      </c>
      <c r="BL180" s="24">
        <v>7.7592420965914941E-2</v>
      </c>
      <c r="BN180" s="26"/>
      <c r="BO180" s="26"/>
      <c r="BP180" s="26"/>
      <c r="BQ180" s="26"/>
      <c r="BR180" s="26"/>
      <c r="BT180" s="26"/>
      <c r="BU180" s="26"/>
      <c r="BV180" s="26"/>
      <c r="BW180" s="26"/>
      <c r="BX180" s="26"/>
      <c r="BZ180" s="26">
        <v>0</v>
      </c>
      <c r="CA180" s="26">
        <v>0.14692473663168149</v>
      </c>
      <c r="CB180" s="26">
        <v>0.19059711589509054</v>
      </c>
      <c r="CC180" s="26">
        <v>0.24155357555531376</v>
      </c>
      <c r="CD180" s="26">
        <v>0.32423826006824719</v>
      </c>
      <c r="CF180" s="27">
        <v>-2.550834640056274E-2</v>
      </c>
      <c r="CG180" s="12">
        <v>-1730808.5</v>
      </c>
      <c r="CI180" s="13"/>
      <c r="CJ180" s="13"/>
      <c r="CK180" s="13">
        <v>0</v>
      </c>
      <c r="CL180" s="13">
        <v>0.27857762565217903</v>
      </c>
      <c r="CM180" s="13">
        <v>0.3948993780847454</v>
      </c>
      <c r="CN180" s="13">
        <v>0.4149184956544032</v>
      </c>
      <c r="CO180" s="13">
        <v>0.5526202332705703</v>
      </c>
      <c r="CQ180" s="27">
        <v>-0.12051467481907538</v>
      </c>
      <c r="CR180" s="12">
        <v>-8774011.7135861181</v>
      </c>
      <c r="CS180" s="27">
        <v>1.0141205380375218</v>
      </c>
    </row>
    <row r="181" spans="1:97" x14ac:dyDescent="0.2">
      <c r="A181" s="7">
        <v>1495</v>
      </c>
      <c r="B181" s="7" t="s">
        <v>178</v>
      </c>
      <c r="C181" s="42">
        <v>0.25096764010997319</v>
      </c>
      <c r="E181" s="24">
        <v>1.0871815019172275</v>
      </c>
      <c r="F181" s="24">
        <v>1.0719515749224302</v>
      </c>
      <c r="G181" s="24">
        <v>1.069461078749262</v>
      </c>
      <c r="H181" s="24">
        <v>1.0672450415503481</v>
      </c>
      <c r="I181" s="24">
        <v>1.0645037729782942</v>
      </c>
      <c r="J181" s="24"/>
      <c r="K181" s="24"/>
      <c r="L181" s="24"/>
      <c r="M181" s="24"/>
      <c r="N181" s="24"/>
      <c r="P181" s="11">
        <v>1314.518210546142</v>
      </c>
      <c r="Q181" s="11">
        <v>1574.0096409215098</v>
      </c>
      <c r="R181" s="11">
        <v>1631.0597942288273</v>
      </c>
      <c r="S181" s="11">
        <v>1694.8059903300843</v>
      </c>
      <c r="T181" s="11">
        <v>1769.341345465903</v>
      </c>
      <c r="U181" s="11"/>
      <c r="W181" s="11">
        <v>1209.1064907083221</v>
      </c>
      <c r="X181" s="11">
        <v>1468.3589051449549</v>
      </c>
      <c r="Y181" s="11">
        <v>1525.1230985763004</v>
      </c>
      <c r="Z181" s="11">
        <v>1588.0195497259949</v>
      </c>
      <c r="AA181" s="11">
        <v>1662.1278293035987</v>
      </c>
      <c r="AB181" s="11"/>
      <c r="AD181" s="25">
        <v>1.9764718407324604</v>
      </c>
      <c r="AE181" s="25">
        <v>1.9696937473415568</v>
      </c>
      <c r="AF181" s="25">
        <v>1.9579226285108637</v>
      </c>
      <c r="AG181" s="25">
        <v>1.9433722163308589</v>
      </c>
      <c r="AH181" s="25">
        <v>1.9354257236772348</v>
      </c>
      <c r="AI181" s="25"/>
      <c r="AJ181" s="11">
        <v>3745.918200530627</v>
      </c>
      <c r="AK181" s="11">
        <v>4730.6522400371168</v>
      </c>
      <c r="AL181" s="11">
        <v>4750.1244219722294</v>
      </c>
      <c r="AM181" s="11">
        <v>4967.8598237254564</v>
      </c>
      <c r="AN181" s="11">
        <v>5159.05787394663</v>
      </c>
      <c r="AO181" s="11"/>
      <c r="AP181" s="11">
        <v>972.50337230215871</v>
      </c>
      <c r="AQ181" s="11">
        <v>983.69132194244628</v>
      </c>
      <c r="AR181" s="11">
        <v>1148.953629032258</v>
      </c>
      <c r="AS181" s="11">
        <v>1167.7342028333708</v>
      </c>
      <c r="AT181" s="11">
        <v>1190.5209176788123</v>
      </c>
      <c r="AU181" s="11"/>
      <c r="AV181" s="24">
        <v>0.49749813691046524</v>
      </c>
      <c r="AW181" s="24">
        <v>0.49819225861335603</v>
      </c>
      <c r="AX181" s="24">
        <v>0.49803921568627452</v>
      </c>
      <c r="AY181" s="24">
        <v>0.49957582184517496</v>
      </c>
      <c r="AZ181" s="24">
        <v>0.49973491676386383</v>
      </c>
      <c r="BB181" s="24">
        <v>0.47354412860640904</v>
      </c>
      <c r="BC181" s="24">
        <v>0.47299021692896642</v>
      </c>
      <c r="BD181" s="24">
        <v>0.47313195548489667</v>
      </c>
      <c r="BE181" s="24">
        <v>0.47158006362672322</v>
      </c>
      <c r="BF181" s="24">
        <v>0.47142402714452336</v>
      </c>
      <c r="BH181" s="24">
        <v>2.8957734483125733E-2</v>
      </c>
      <c r="BI181" s="24">
        <v>2.8817524457677584E-2</v>
      </c>
      <c r="BJ181" s="24">
        <v>2.8828828828828829E-2</v>
      </c>
      <c r="BK181" s="24">
        <v>2.8844114528101802E-2</v>
      </c>
      <c r="BL181" s="24">
        <v>2.8841056091612766E-2</v>
      </c>
      <c r="BN181" s="26"/>
      <c r="BO181" s="26"/>
      <c r="BP181" s="26"/>
      <c r="BQ181" s="26"/>
      <c r="BR181" s="26"/>
      <c r="BT181" s="26"/>
      <c r="BU181" s="26"/>
      <c r="BV181" s="26"/>
      <c r="BW181" s="26"/>
      <c r="BX181" s="26"/>
      <c r="BZ181" s="26">
        <v>0</v>
      </c>
      <c r="CA181" s="26">
        <v>0.19469529775666072</v>
      </c>
      <c r="CB181" s="26">
        <v>0.23465537717270557</v>
      </c>
      <c r="CC181" s="26">
        <v>0.27270019919513655</v>
      </c>
      <c r="CD181" s="26">
        <v>0.32337924567506304</v>
      </c>
      <c r="CF181" s="27">
        <v>-3.4358720116761006E-2</v>
      </c>
      <c r="CG181" s="12">
        <v>-1126449</v>
      </c>
      <c r="CI181" s="13"/>
      <c r="CJ181" s="13"/>
      <c r="CK181" s="13">
        <v>0</v>
      </c>
      <c r="CL181" s="13">
        <v>0.36486837749023882</v>
      </c>
      <c r="CM181" s="13">
        <v>0.43518196767512052</v>
      </c>
      <c r="CN181" s="13">
        <v>0.44382702995967316</v>
      </c>
      <c r="CO181" s="13">
        <v>0.47347869066609238</v>
      </c>
      <c r="CQ181" s="27">
        <v>-0.12899710557216607</v>
      </c>
      <c r="CR181" s="12">
        <v>-4473051.4439010471</v>
      </c>
      <c r="CS181" s="27">
        <v>0.91048004127636684</v>
      </c>
    </row>
    <row r="182" spans="1:97" x14ac:dyDescent="0.2">
      <c r="A182" s="7">
        <v>1496</v>
      </c>
      <c r="B182" s="7" t="s">
        <v>179</v>
      </c>
      <c r="C182" s="42">
        <v>0.18622350711960678</v>
      </c>
      <c r="E182" s="24">
        <v>1.0602598957098124</v>
      </c>
      <c r="F182" s="24">
        <v>1.052219536285127</v>
      </c>
      <c r="G182" s="24">
        <v>1.0507402682909266</v>
      </c>
      <c r="H182" s="24">
        <v>1.0495630920009695</v>
      </c>
      <c r="I182" s="24">
        <v>1.0468342920873555</v>
      </c>
      <c r="J182" s="24"/>
      <c r="K182" s="24"/>
      <c r="L182" s="24"/>
      <c r="M182" s="24"/>
      <c r="N182" s="24"/>
      <c r="P182" s="11">
        <v>1314.518210546142</v>
      </c>
      <c r="Q182" s="11">
        <v>1494.4943705763735</v>
      </c>
      <c r="R182" s="11">
        <v>1524.2432560376528</v>
      </c>
      <c r="S182" s="11">
        <v>1548.2206378574945</v>
      </c>
      <c r="T182" s="11">
        <v>1622.7545209586679</v>
      </c>
      <c r="U182" s="11"/>
      <c r="W182" s="11">
        <v>1239.8075376284144</v>
      </c>
      <c r="X182" s="11">
        <v>1420.3256250617651</v>
      </c>
      <c r="Y182" s="11">
        <v>1450.6375191243969</v>
      </c>
      <c r="Z182" s="11">
        <v>1475.1096429142199</v>
      </c>
      <c r="AA182" s="11">
        <v>1550.1541487745351</v>
      </c>
      <c r="AB182" s="11"/>
      <c r="AD182" s="25">
        <v>1.9703436372195198</v>
      </c>
      <c r="AE182" s="25">
        <v>1.9817085112216521</v>
      </c>
      <c r="AF182" s="25">
        <v>1.9933531435720988</v>
      </c>
      <c r="AG182" s="25">
        <v>1.9991820518812806</v>
      </c>
      <c r="AH182" s="25">
        <v>1.9742561399488179</v>
      </c>
      <c r="AI182" s="25"/>
      <c r="AJ182" s="11">
        <v>4241.233030300451</v>
      </c>
      <c r="AK182" s="11">
        <v>5058.315963297764</v>
      </c>
      <c r="AL182" s="11">
        <v>5116.1091403797936</v>
      </c>
      <c r="AM182" s="11">
        <v>5256.1691172638111</v>
      </c>
      <c r="AN182" s="11">
        <v>5521.1458046871157</v>
      </c>
      <c r="AO182" s="11"/>
      <c r="AP182" s="11">
        <v>1042.7322014552722</v>
      </c>
      <c r="AQ182" s="11">
        <v>1076.2065031374786</v>
      </c>
      <c r="AR182" s="11">
        <v>1151.9753280091272</v>
      </c>
      <c r="AS182" s="11">
        <v>1165.9537761342626</v>
      </c>
      <c r="AT182" s="11">
        <v>1179.3808635578584</v>
      </c>
      <c r="AU182" s="11"/>
      <c r="AV182" s="24">
        <v>0.4268790208692923</v>
      </c>
      <c r="AW182" s="24">
        <v>0.42732364576397319</v>
      </c>
      <c r="AX182" s="24">
        <v>0.42809665311229278</v>
      </c>
      <c r="AY182" s="24">
        <v>0.42883851367141856</v>
      </c>
      <c r="AZ182" s="24">
        <v>0.42351323478858716</v>
      </c>
      <c r="BB182" s="24">
        <v>0.54989800721795068</v>
      </c>
      <c r="BC182" s="24">
        <v>0.54929301633308525</v>
      </c>
      <c r="BD182" s="24">
        <v>0.54832655614638726</v>
      </c>
      <c r="BE182" s="24">
        <v>0.54771364025862745</v>
      </c>
      <c r="BF182" s="24">
        <v>0.55288186089148617</v>
      </c>
      <c r="BH182" s="24">
        <v>2.3222971912756945E-2</v>
      </c>
      <c r="BI182" s="24">
        <v>2.3383337902941521E-2</v>
      </c>
      <c r="BJ182" s="24">
        <v>2.3576790741319988E-2</v>
      </c>
      <c r="BK182" s="24">
        <v>2.344784606995404E-2</v>
      </c>
      <c r="BL182" s="24">
        <v>2.3604904319926664E-2</v>
      </c>
      <c r="BN182" s="26"/>
      <c r="BO182" s="26"/>
      <c r="BP182" s="26"/>
      <c r="BQ182" s="26"/>
      <c r="BR182" s="26"/>
      <c r="BT182" s="26"/>
      <c r="BU182" s="26"/>
      <c r="BV182" s="26"/>
      <c r="BW182" s="26"/>
      <c r="BX182" s="26"/>
      <c r="BZ182" s="26">
        <v>0</v>
      </c>
      <c r="CA182" s="26">
        <v>0.14522123232389994</v>
      </c>
      <c r="CB182" s="26">
        <v>0.17695174812132963</v>
      </c>
      <c r="CC182" s="26">
        <v>0.2035558297176483</v>
      </c>
      <c r="CD182" s="26">
        <v>0.27036951438448975</v>
      </c>
      <c r="CF182" s="27">
        <v>-3.7391612073247912E-2</v>
      </c>
      <c r="CG182" s="12">
        <v>-3193475</v>
      </c>
      <c r="CI182" s="13"/>
      <c r="CJ182" s="13"/>
      <c r="CK182" s="13">
        <v>0</v>
      </c>
      <c r="CL182" s="13">
        <v>0.26240244662756829</v>
      </c>
      <c r="CM182" s="13">
        <v>0.34948889865433008</v>
      </c>
      <c r="CN182" s="13">
        <v>0.36400068533946572</v>
      </c>
      <c r="CO182" s="13">
        <v>0.46703014702285883</v>
      </c>
      <c r="CQ182" s="27">
        <v>-0.1456447695606245</v>
      </c>
      <c r="CR182" s="12">
        <v>-13298998.623272037</v>
      </c>
      <c r="CS182" s="27">
        <v>0.88140368908186584</v>
      </c>
    </row>
    <row r="183" spans="1:97" x14ac:dyDescent="0.2">
      <c r="A183" s="7">
        <v>1497</v>
      </c>
      <c r="B183" s="7" t="s">
        <v>180</v>
      </c>
      <c r="C183" s="42">
        <v>0.31141917960983179</v>
      </c>
      <c r="E183" s="24">
        <v>1.0407148968731839</v>
      </c>
      <c r="F183" s="24">
        <v>1.0325823969680961</v>
      </c>
      <c r="G183" s="24">
        <v>1.0315062818262666</v>
      </c>
      <c r="H183" s="24">
        <v>1.0298173983743486</v>
      </c>
      <c r="I183" s="24">
        <v>1.0288063316873606</v>
      </c>
      <c r="J183" s="24"/>
      <c r="K183" s="24"/>
      <c r="L183" s="24"/>
      <c r="M183" s="24"/>
      <c r="N183" s="24"/>
      <c r="P183" s="11">
        <v>1314.518210546142</v>
      </c>
      <c r="Q183" s="11">
        <v>1632.9253107479205</v>
      </c>
      <c r="R183" s="11">
        <v>1683.3119146967481</v>
      </c>
      <c r="S183" s="11">
        <v>1774.939530615899</v>
      </c>
      <c r="T183" s="11">
        <v>1842.3105574676617</v>
      </c>
      <c r="U183" s="11"/>
      <c r="W183" s="11">
        <v>1263.0915676287493</v>
      </c>
      <c r="X183" s="11">
        <v>1581.3995237015197</v>
      </c>
      <c r="Y183" s="11">
        <v>1631.8969107163064</v>
      </c>
      <c r="Z183" s="11">
        <v>1723.5478186888149</v>
      </c>
      <c r="AA183" s="11">
        <v>1790.7263016607417</v>
      </c>
      <c r="AB183" s="11"/>
      <c r="AD183" s="25">
        <v>1.9849472028757582</v>
      </c>
      <c r="AE183" s="25">
        <v>1.9762438368444644</v>
      </c>
      <c r="AF183" s="25">
        <v>1.975189986589182</v>
      </c>
      <c r="AG183" s="25">
        <v>1.9721168860138301</v>
      </c>
      <c r="AH183" s="25">
        <v>1.9573333333333334</v>
      </c>
      <c r="AI183" s="25"/>
      <c r="AJ183" s="11">
        <v>3319.1408690110152</v>
      </c>
      <c r="AK183" s="11">
        <v>4255.6218675186674</v>
      </c>
      <c r="AL183" s="11">
        <v>4305.7808298889895</v>
      </c>
      <c r="AM183" s="11">
        <v>4582.538323119561</v>
      </c>
      <c r="AN183" s="11">
        <v>4735.1208836801334</v>
      </c>
      <c r="AO183" s="11"/>
      <c r="AP183" s="11">
        <v>779.64321250888429</v>
      </c>
      <c r="AQ183" s="11">
        <v>781.17270788912583</v>
      </c>
      <c r="AR183" s="11">
        <v>974.6481876332623</v>
      </c>
      <c r="AS183" s="11">
        <v>981.95173882185952</v>
      </c>
      <c r="AT183" s="11">
        <v>983.53672316384177</v>
      </c>
      <c r="AU183" s="11"/>
      <c r="AV183" s="24">
        <v>0.61514266456975963</v>
      </c>
      <c r="AW183" s="24">
        <v>0.61541909457642308</v>
      </c>
      <c r="AX183" s="24">
        <v>0.61510952168082256</v>
      </c>
      <c r="AY183" s="24">
        <v>0.61298237787196075</v>
      </c>
      <c r="AZ183" s="24">
        <v>0.61066666666666669</v>
      </c>
      <c r="BB183" s="24">
        <v>0.31610873960907659</v>
      </c>
      <c r="BC183" s="24">
        <v>0.315329448677723</v>
      </c>
      <c r="BD183" s="24">
        <v>0.3144836835046938</v>
      </c>
      <c r="BE183" s="24">
        <v>0.31429846085210794</v>
      </c>
      <c r="BF183" s="24">
        <v>0.31466666666666665</v>
      </c>
      <c r="BH183" s="24">
        <v>6.8748595821163785E-2</v>
      </c>
      <c r="BI183" s="24">
        <v>6.9251456745853882E-2</v>
      </c>
      <c r="BJ183" s="24">
        <v>7.0406794814483684E-2</v>
      </c>
      <c r="BK183" s="24">
        <v>7.2719161275931296E-2</v>
      </c>
      <c r="BL183" s="24">
        <v>7.4666666666666673E-2</v>
      </c>
      <c r="BN183" s="26"/>
      <c r="BO183" s="26"/>
      <c r="BP183" s="26"/>
      <c r="BQ183" s="26"/>
      <c r="BR183" s="26"/>
      <c r="BT183" s="26"/>
      <c r="BU183" s="26"/>
      <c r="BV183" s="26"/>
      <c r="BW183" s="26"/>
      <c r="BX183" s="26"/>
      <c r="BZ183" s="26">
        <v>0</v>
      </c>
      <c r="CA183" s="26">
        <v>0.2398331795867672</v>
      </c>
      <c r="CB183" s="26">
        <v>0.28084415759136783</v>
      </c>
      <c r="CC183" s="26">
        <v>0.35117559288079514</v>
      </c>
      <c r="CD183" s="26">
        <v>0.39722705370142308</v>
      </c>
      <c r="CF183" s="27">
        <v>-2.2655727488503197E-2</v>
      </c>
      <c r="CG183" s="12">
        <v>-373163</v>
      </c>
      <c r="CI183" s="13"/>
      <c r="CJ183" s="13"/>
      <c r="CK183" s="13">
        <v>0</v>
      </c>
      <c r="CL183" s="13">
        <v>0.35202474525092198</v>
      </c>
      <c r="CM183" s="13">
        <v>0.40596047656897261</v>
      </c>
      <c r="CN183" s="13">
        <v>0.4160726376570234</v>
      </c>
      <c r="CO183" s="13">
        <v>0.47204944564301621</v>
      </c>
      <c r="CQ183" s="27">
        <v>-0.1112825428687705</v>
      </c>
      <c r="CR183" s="12">
        <v>-1915621.159116447</v>
      </c>
      <c r="CS183" s="27">
        <v>1.0735074947436081</v>
      </c>
    </row>
    <row r="184" spans="1:97" x14ac:dyDescent="0.2">
      <c r="A184" s="7">
        <v>1498</v>
      </c>
      <c r="B184" s="7" t="s">
        <v>181</v>
      </c>
      <c r="C184" s="42">
        <v>0.2298703823963173</v>
      </c>
      <c r="E184" s="24">
        <v>1.2125128786808641</v>
      </c>
      <c r="F184" s="24">
        <v>1.1678763810676527</v>
      </c>
      <c r="G184" s="24">
        <v>1.1646563504380556</v>
      </c>
      <c r="H184" s="24">
        <v>1.1591370518916535</v>
      </c>
      <c r="I184" s="24">
        <v>1.1580841101518256</v>
      </c>
      <c r="J184" s="24"/>
      <c r="K184" s="24"/>
      <c r="L184" s="24"/>
      <c r="M184" s="24"/>
      <c r="N184" s="24"/>
      <c r="P184" s="11">
        <v>1314.518210546142</v>
      </c>
      <c r="Q184" s="11">
        <v>1595.3292527996875</v>
      </c>
      <c r="R184" s="11">
        <v>1631.4212087203575</v>
      </c>
      <c r="S184" s="11">
        <v>1685.74490831306</v>
      </c>
      <c r="T184" s="11">
        <v>1697.9954776586465</v>
      </c>
      <c r="U184" s="11"/>
      <c r="W184" s="11">
        <v>1084.1272151898734</v>
      </c>
      <c r="X184" s="11">
        <v>1366.0086620993779</v>
      </c>
      <c r="Y184" s="11">
        <v>1400.7747505148106</v>
      </c>
      <c r="Z184" s="11">
        <v>1454.3102608634663</v>
      </c>
      <c r="AA184" s="11">
        <v>1466.2108414871852</v>
      </c>
      <c r="AB184" s="11"/>
      <c r="AD184" s="25">
        <v>2.0079428117553615</v>
      </c>
      <c r="AE184" s="25">
        <v>2.0125198098256734</v>
      </c>
      <c r="AF184" s="25">
        <v>1.9936838780988473</v>
      </c>
      <c r="AG184" s="25">
        <v>2.0097428525794601</v>
      </c>
      <c r="AH184" s="25">
        <v>1.9965040521214048</v>
      </c>
      <c r="AI184" s="25"/>
      <c r="AJ184" s="11">
        <v>3018.0471898253559</v>
      </c>
      <c r="AK184" s="11">
        <v>3922.5619830515493</v>
      </c>
      <c r="AL184" s="11">
        <v>3943.3213058698193</v>
      </c>
      <c r="AM184" s="11">
        <v>4178.5204104201448</v>
      </c>
      <c r="AN184" s="11">
        <v>4153.6154181660531</v>
      </c>
      <c r="AO184" s="11"/>
      <c r="AP184" s="11">
        <v>720.42041908158728</v>
      </c>
      <c r="AQ184" s="11">
        <v>719.10493552690093</v>
      </c>
      <c r="AR184" s="11">
        <v>822.39751000444642</v>
      </c>
      <c r="AS184" s="11">
        <v>823.70935960591135</v>
      </c>
      <c r="AT184" s="11">
        <v>825.11827956989248</v>
      </c>
      <c r="AU184" s="11"/>
      <c r="AV184" s="24">
        <v>0.59444003177124705</v>
      </c>
      <c r="AW184" s="24">
        <v>0.59461172741679869</v>
      </c>
      <c r="AX184" s="24">
        <v>0.59576819832622774</v>
      </c>
      <c r="AY184" s="24">
        <v>0.59367513176808817</v>
      </c>
      <c r="AZ184" s="24">
        <v>0.5949467662482123</v>
      </c>
      <c r="BB184" s="24">
        <v>0.35631453534551233</v>
      </c>
      <c r="BC184" s="24">
        <v>0.35641838351822502</v>
      </c>
      <c r="BD184" s="24">
        <v>0.35512395389231011</v>
      </c>
      <c r="BE184" s="24">
        <v>0.35665229196613957</v>
      </c>
      <c r="BF184" s="24">
        <v>0.35467980295566504</v>
      </c>
      <c r="BH184" s="24">
        <v>4.9245432883240667E-2</v>
      </c>
      <c r="BI184" s="24">
        <v>4.8969889064976228E-2</v>
      </c>
      <c r="BJ184" s="24">
        <v>4.9107847781462183E-2</v>
      </c>
      <c r="BK184" s="24">
        <v>4.9672576265772241E-2</v>
      </c>
      <c r="BL184" s="24">
        <v>5.0373430796122678E-2</v>
      </c>
      <c r="BN184" s="26"/>
      <c r="BO184" s="26"/>
      <c r="BP184" s="26"/>
      <c r="BQ184" s="26"/>
      <c r="BR184" s="26"/>
      <c r="BT184" s="26"/>
      <c r="BU184" s="26"/>
      <c r="BV184" s="26"/>
      <c r="BW184" s="26"/>
      <c r="BX184" s="26"/>
      <c r="BZ184" s="26">
        <v>0</v>
      </c>
      <c r="CA184" s="26">
        <v>0.21928763909398152</v>
      </c>
      <c r="CB184" s="26">
        <v>0.23970458665071259</v>
      </c>
      <c r="CC184" s="26">
        <v>0.27662214099040661</v>
      </c>
      <c r="CD184" s="26">
        <v>0.28395787721938825</v>
      </c>
      <c r="CF184" s="27">
        <v>-2.5079099870582329E-2</v>
      </c>
      <c r="CG184" s="12">
        <v>-540375</v>
      </c>
      <c r="CI184" s="13"/>
      <c r="CJ184" s="13"/>
      <c r="CK184" s="13">
        <v>0</v>
      </c>
      <c r="CL184" s="13">
        <v>0.32578608850708046</v>
      </c>
      <c r="CM184" s="13">
        <v>0.36253253936778962</v>
      </c>
      <c r="CN184" s="13">
        <v>0.37217939963561864</v>
      </c>
      <c r="CO184" s="13">
        <v>0.37312702951726928</v>
      </c>
      <c r="CQ184" s="27">
        <v>-8.3133760197599188E-2</v>
      </c>
      <c r="CR184" s="12">
        <v>-1868073.1318877456</v>
      </c>
      <c r="CS184" s="27">
        <v>1.4500808522463629</v>
      </c>
    </row>
    <row r="185" spans="1:97" x14ac:dyDescent="0.2">
      <c r="A185" s="7">
        <v>1499</v>
      </c>
      <c r="B185" s="7" t="s">
        <v>182</v>
      </c>
      <c r="C185" s="42">
        <v>0.21997306727132226</v>
      </c>
      <c r="E185" s="24">
        <v>1.1695942430515482</v>
      </c>
      <c r="F185" s="24">
        <v>1.1417118930848764</v>
      </c>
      <c r="G185" s="24">
        <v>1.1390938997791826</v>
      </c>
      <c r="H185" s="24">
        <v>1.13341859962458</v>
      </c>
      <c r="I185" s="24">
        <v>1.1280783158501542</v>
      </c>
      <c r="J185" s="24"/>
      <c r="K185" s="24"/>
      <c r="L185" s="24"/>
      <c r="M185" s="24"/>
      <c r="N185" s="24"/>
      <c r="P185" s="11">
        <v>1314.518210546142</v>
      </c>
      <c r="Q185" s="11">
        <v>1533.642616346187</v>
      </c>
      <c r="R185" s="11">
        <v>1556.9879837361577</v>
      </c>
      <c r="S185" s="11">
        <v>1610.4604834495267</v>
      </c>
      <c r="T185" s="11">
        <v>1660.8910087771258</v>
      </c>
      <c r="U185" s="11"/>
      <c r="W185" s="11">
        <v>1123.9096108377532</v>
      </c>
      <c r="X185" s="11">
        <v>1343.2833849197486</v>
      </c>
      <c r="Y185" s="11">
        <v>1366.8653515201734</v>
      </c>
      <c r="Z185" s="11">
        <v>1420.8876437910549</v>
      </c>
      <c r="AA185" s="11">
        <v>1472.3188855247411</v>
      </c>
      <c r="AB185" s="11"/>
      <c r="AD185" s="25">
        <v>2.1957345306580609</v>
      </c>
      <c r="AE185" s="25">
        <v>2.1961457603363699</v>
      </c>
      <c r="AF185" s="25">
        <v>2.1945726675059447</v>
      </c>
      <c r="AG185" s="25">
        <v>2.1966354879240542</v>
      </c>
      <c r="AH185" s="25">
        <v>2.0546859777878805</v>
      </c>
      <c r="AI185" s="25"/>
      <c r="AJ185" s="11">
        <v>3957.2820068214669</v>
      </c>
      <c r="AK185" s="11">
        <v>4884.1463862495102</v>
      </c>
      <c r="AL185" s="11">
        <v>4920.2465443625824</v>
      </c>
      <c r="AM185" s="11">
        <v>5196.3719037508245</v>
      </c>
      <c r="AN185" s="11">
        <v>4692.0485698504926</v>
      </c>
      <c r="AO185" s="11"/>
      <c r="AP185" s="11">
        <v>829.69124011341557</v>
      </c>
      <c r="AQ185" s="11">
        <v>838.06730338755392</v>
      </c>
      <c r="AR185" s="11">
        <v>930.60319355320098</v>
      </c>
      <c r="AS185" s="11">
        <v>934.90903659447349</v>
      </c>
      <c r="AT185" s="11">
        <v>936.92148823082766</v>
      </c>
      <c r="AU185" s="11"/>
      <c r="AV185" s="24">
        <v>0.50133295916935594</v>
      </c>
      <c r="AW185" s="24">
        <v>0.50189208128941831</v>
      </c>
      <c r="AX185" s="24">
        <v>0.50265771436564555</v>
      </c>
      <c r="AY185" s="24">
        <v>0.50390897668574619</v>
      </c>
      <c r="AZ185" s="24">
        <v>0.54471650321491205</v>
      </c>
      <c r="BB185" s="24">
        <v>0.47011365230812402</v>
      </c>
      <c r="BC185" s="24">
        <v>0.46958654519971971</v>
      </c>
      <c r="BD185" s="24">
        <v>0.46866694642607359</v>
      </c>
      <c r="BE185" s="24">
        <v>0.46733212341197822</v>
      </c>
      <c r="BF185" s="24">
        <v>0.42768071702279664</v>
      </c>
      <c r="BH185" s="24">
        <v>2.8553388522519995E-2</v>
      </c>
      <c r="BI185" s="24">
        <v>2.8521373510861949E-2</v>
      </c>
      <c r="BJ185" s="24">
        <v>2.867533920828088E-2</v>
      </c>
      <c r="BK185" s="24">
        <v>2.8758899902275582E-2</v>
      </c>
      <c r="BL185" s="24">
        <v>2.7602779762291356E-2</v>
      </c>
      <c r="BN185" s="26"/>
      <c r="BO185" s="26"/>
      <c r="BP185" s="26"/>
      <c r="BQ185" s="26"/>
      <c r="BR185" s="26"/>
      <c r="BT185" s="26"/>
      <c r="BU185" s="26"/>
      <c r="BV185" s="26"/>
      <c r="BW185" s="26"/>
      <c r="BX185" s="26"/>
      <c r="BZ185" s="26">
        <v>0</v>
      </c>
      <c r="CA185" s="26">
        <v>0.16822396010405294</v>
      </c>
      <c r="CB185" s="26">
        <v>0.1874827959892531</v>
      </c>
      <c r="CC185" s="26">
        <v>0.23182729236896438</v>
      </c>
      <c r="CD185" s="26">
        <v>0.27714294238768455</v>
      </c>
      <c r="CF185" s="27">
        <v>-3.1011995040238789E-2</v>
      </c>
      <c r="CG185" s="12">
        <v>-1659507</v>
      </c>
      <c r="CI185" s="13"/>
      <c r="CJ185" s="13"/>
      <c r="CK185" s="13">
        <v>0</v>
      </c>
      <c r="CL185" s="13">
        <v>0.29379524909796806</v>
      </c>
      <c r="CM185" s="13">
        <v>0.32085353619237655</v>
      </c>
      <c r="CN185" s="13">
        <v>0.32693320711045648</v>
      </c>
      <c r="CO185" s="13">
        <v>0.41517070144979673</v>
      </c>
      <c r="CQ185" s="27">
        <v>-0.11203969414165831</v>
      </c>
      <c r="CR185" s="12">
        <v>-6321929.9103748538</v>
      </c>
      <c r="CS185" s="27">
        <v>1.1040164426459296</v>
      </c>
    </row>
    <row r="186" spans="1:97" x14ac:dyDescent="0.2">
      <c r="A186" s="7">
        <v>1715</v>
      </c>
      <c r="B186" s="7" t="s">
        <v>183</v>
      </c>
      <c r="C186" s="42">
        <v>0.30193090844128179</v>
      </c>
      <c r="E186" s="24">
        <v>0.97053945974999312</v>
      </c>
      <c r="F186" s="24">
        <v>0.97594021028365174</v>
      </c>
      <c r="G186" s="24">
        <v>0.97630757883258212</v>
      </c>
      <c r="H186" s="24">
        <v>0.97666998540891181</v>
      </c>
      <c r="I186" s="24">
        <v>0.97848780379613642</v>
      </c>
      <c r="J186" s="24"/>
      <c r="K186" s="24"/>
      <c r="L186" s="24"/>
      <c r="M186" s="24"/>
      <c r="N186" s="24"/>
      <c r="P186" s="11">
        <v>1314.518210546142</v>
      </c>
      <c r="Q186" s="11">
        <v>1623.5278392281643</v>
      </c>
      <c r="R186" s="11">
        <v>1649.745466270798</v>
      </c>
      <c r="S186" s="11">
        <v>1676.7114025803562</v>
      </c>
      <c r="T186" s="11">
        <v>1823.8087780605808</v>
      </c>
      <c r="U186" s="11"/>
      <c r="W186" s="11">
        <v>1354.4201601908658</v>
      </c>
      <c r="X186" s="11">
        <v>1663.552564102564</v>
      </c>
      <c r="Y186" s="11">
        <v>1689.7804565273148</v>
      </c>
      <c r="Z186" s="11">
        <v>1716.7635205645756</v>
      </c>
      <c r="AA186" s="11">
        <v>1863.9054784177599</v>
      </c>
      <c r="AB186" s="11"/>
      <c r="AD186" s="25">
        <v>2.0044406490179334</v>
      </c>
      <c r="AE186" s="25">
        <v>1.99726869238648</v>
      </c>
      <c r="AF186" s="25">
        <v>1.9933537832310839</v>
      </c>
      <c r="AG186" s="25">
        <v>1.9763353617308992</v>
      </c>
      <c r="AH186" s="25">
        <v>1.9648384925975775</v>
      </c>
      <c r="AI186" s="25"/>
      <c r="AJ186" s="11">
        <v>3394.3595022341474</v>
      </c>
      <c r="AK186" s="11">
        <v>4263.3121896443354</v>
      </c>
      <c r="AL186" s="11">
        <v>4352.9572314526813</v>
      </c>
      <c r="AM186" s="11">
        <v>4424.6974337041138</v>
      </c>
      <c r="AN186" s="11">
        <v>4753.0865314272214</v>
      </c>
      <c r="AO186" s="11"/>
      <c r="AP186" s="11">
        <v>876.64179104477614</v>
      </c>
      <c r="AQ186" s="11">
        <v>884.27363184079604</v>
      </c>
      <c r="AR186" s="11">
        <v>868.09452736318406</v>
      </c>
      <c r="AS186" s="11">
        <v>856.65441176470586</v>
      </c>
      <c r="AT186" s="11">
        <v>858.07620237351659</v>
      </c>
      <c r="AU186" s="11"/>
      <c r="AV186" s="24">
        <v>0.62049530315969259</v>
      </c>
      <c r="AW186" s="24">
        <v>0.62068965517241381</v>
      </c>
      <c r="AX186" s="24">
        <v>0.61963190184049077</v>
      </c>
      <c r="AY186" s="24">
        <v>0.61832319134550373</v>
      </c>
      <c r="AZ186" s="24">
        <v>0.62415881561238229</v>
      </c>
      <c r="BB186" s="24">
        <v>0.27463706233988044</v>
      </c>
      <c r="BC186" s="24">
        <v>0.27449641515875728</v>
      </c>
      <c r="BD186" s="24">
        <v>0.27402862985685073</v>
      </c>
      <c r="BE186" s="24">
        <v>0.27586206896551724</v>
      </c>
      <c r="BF186" s="24">
        <v>0.26934724091520862</v>
      </c>
      <c r="BH186" s="24">
        <v>0.10486763450042698</v>
      </c>
      <c r="BI186" s="24">
        <v>0.10481392966882895</v>
      </c>
      <c r="BJ186" s="24">
        <v>0.10633946830265849</v>
      </c>
      <c r="BK186" s="24">
        <v>0.10581473968897905</v>
      </c>
      <c r="BL186" s="24">
        <v>0.10649394347240915</v>
      </c>
      <c r="BN186" s="26"/>
      <c r="BO186" s="26"/>
      <c r="BP186" s="26"/>
      <c r="BQ186" s="26"/>
      <c r="BR186" s="26"/>
      <c r="BT186" s="26"/>
      <c r="BU186" s="26"/>
      <c r="BV186" s="26"/>
      <c r="BW186" s="26"/>
      <c r="BX186" s="26"/>
      <c r="BZ186" s="26">
        <v>0</v>
      </c>
      <c r="CA186" s="26">
        <v>0.23128586541955087</v>
      </c>
      <c r="CB186" s="26">
        <v>0.25084853909819249</v>
      </c>
      <c r="CC186" s="26">
        <v>0.2707508729128727</v>
      </c>
      <c r="CD186" s="26">
        <v>0.38069659022632818</v>
      </c>
      <c r="CF186" s="27">
        <v>-1.8613500332249001E-2</v>
      </c>
      <c r="CG186" s="12">
        <v>-403506</v>
      </c>
      <c r="CI186" s="13"/>
      <c r="CJ186" s="13"/>
      <c r="CK186" s="13">
        <v>0</v>
      </c>
      <c r="CL186" s="13">
        <v>0.26737546975076665</v>
      </c>
      <c r="CM186" s="13">
        <v>0.25635280813428074</v>
      </c>
      <c r="CN186" s="13">
        <v>0.26164167090532886</v>
      </c>
      <c r="CO186" s="13">
        <v>0.40900686910188089</v>
      </c>
      <c r="CQ186" s="27">
        <v>-8.2341610105681307E-2</v>
      </c>
      <c r="CR186" s="12">
        <v>-1858395.5465795912</v>
      </c>
      <c r="CS186" s="27">
        <v>1.4474514125550402</v>
      </c>
    </row>
    <row r="187" spans="1:97" x14ac:dyDescent="0.2">
      <c r="A187" s="7">
        <v>1730</v>
      </c>
      <c r="B187" s="7" t="s">
        <v>184</v>
      </c>
      <c r="C187" s="42">
        <v>0.4733614186293913</v>
      </c>
      <c r="E187" s="24">
        <v>0.97004933114311143</v>
      </c>
      <c r="F187" s="24">
        <v>0.97613237775242734</v>
      </c>
      <c r="G187" s="24">
        <v>0.9768410744633147</v>
      </c>
      <c r="H187" s="24">
        <v>0.97803628470878234</v>
      </c>
      <c r="I187" s="24">
        <v>0.97984787951915908</v>
      </c>
      <c r="J187" s="24"/>
      <c r="K187" s="24"/>
      <c r="L187" s="24"/>
      <c r="M187" s="24"/>
      <c r="N187" s="24"/>
      <c r="P187" s="11">
        <v>1314.518210546142</v>
      </c>
      <c r="Q187" s="11">
        <v>1655.1053526319358</v>
      </c>
      <c r="R187" s="11">
        <v>1723.2797346328457</v>
      </c>
      <c r="S187" s="11">
        <v>1830.9959057775707</v>
      </c>
      <c r="T187" s="11">
        <v>2015.1026958728371</v>
      </c>
      <c r="U187" s="11"/>
      <c r="W187" s="11">
        <v>1355.1044965899896</v>
      </c>
      <c r="X187" s="11">
        <v>1695.5746887966804</v>
      </c>
      <c r="Y187" s="11">
        <v>1764.1352106120548</v>
      </c>
      <c r="Z187" s="11">
        <v>1872.114495550401</v>
      </c>
      <c r="AA187" s="11">
        <v>2056.5464680718692</v>
      </c>
      <c r="AB187" s="11"/>
      <c r="AD187" s="25">
        <v>1.8532562125107113</v>
      </c>
      <c r="AE187" s="25">
        <v>1.8487108459407628</v>
      </c>
      <c r="AF187" s="25">
        <v>1.8188359788359789</v>
      </c>
      <c r="AG187" s="25">
        <v>1.8033790918690602</v>
      </c>
      <c r="AH187" s="25">
        <v>1.7738693467336684</v>
      </c>
      <c r="AI187" s="25"/>
      <c r="AJ187" s="11">
        <v>3091.8442376744415</v>
      </c>
      <c r="AK187" s="11">
        <v>3941.0859391894101</v>
      </c>
      <c r="AL187" s="11">
        <v>4049.9050768017737</v>
      </c>
      <c r="AM187" s="11">
        <v>4290.0937943864583</v>
      </c>
      <c r="AN187" s="11">
        <v>4617.6574496643998</v>
      </c>
      <c r="AO187" s="11"/>
      <c r="AP187" s="11">
        <v>477.88191190253048</v>
      </c>
      <c r="AQ187" s="11">
        <v>475.23578751164956</v>
      </c>
      <c r="AR187" s="11">
        <v>544.14986123959295</v>
      </c>
      <c r="AS187" s="11">
        <v>558.66666666666663</v>
      </c>
      <c r="AT187" s="11">
        <v>558.28051001821495</v>
      </c>
      <c r="AU187" s="11"/>
      <c r="AV187" s="24">
        <v>0.64695801199657244</v>
      </c>
      <c r="AW187" s="24">
        <v>0.64542936288088648</v>
      </c>
      <c r="AX187" s="24">
        <v>0.64529100529100525</v>
      </c>
      <c r="AY187" s="24">
        <v>0.64456177402323123</v>
      </c>
      <c r="AZ187" s="24">
        <v>0.63902847571189281</v>
      </c>
      <c r="BB187" s="24">
        <v>0.22857754927163668</v>
      </c>
      <c r="BC187" s="24">
        <v>0.22863839761346685</v>
      </c>
      <c r="BD187" s="24">
        <v>0.22878306878306878</v>
      </c>
      <c r="BE187" s="24">
        <v>0.22745512143611404</v>
      </c>
      <c r="BF187" s="24">
        <v>0.22989949748743718</v>
      </c>
      <c r="BH187" s="24">
        <v>0.12446443873179092</v>
      </c>
      <c r="BI187" s="24">
        <v>0.12593223950564672</v>
      </c>
      <c r="BJ187" s="24">
        <v>0.12592592592592591</v>
      </c>
      <c r="BK187" s="24">
        <v>0.1279831045406547</v>
      </c>
      <c r="BL187" s="24">
        <v>0.13107202680067001</v>
      </c>
      <c r="BN187" s="26"/>
      <c r="BO187" s="26"/>
      <c r="BP187" s="26"/>
      <c r="BQ187" s="26"/>
      <c r="BR187" s="26"/>
      <c r="BT187" s="26"/>
      <c r="BU187" s="26"/>
      <c r="BV187" s="26"/>
      <c r="BW187" s="26"/>
      <c r="BX187" s="26"/>
      <c r="BZ187" s="26">
        <v>0</v>
      </c>
      <c r="CA187" s="26">
        <v>0.26273514345400106</v>
      </c>
      <c r="CB187" s="26">
        <v>0.30232150256707824</v>
      </c>
      <c r="CC187" s="26">
        <v>0.37486946858709191</v>
      </c>
      <c r="CD187" s="26">
        <v>0.50124029264719439</v>
      </c>
      <c r="CF187" s="27">
        <v>-1.09006229474293E-2</v>
      </c>
      <c r="CG187" s="12">
        <v>-189039</v>
      </c>
      <c r="CI187" s="13"/>
      <c r="CJ187" s="13"/>
      <c r="CK187" s="13">
        <v>0</v>
      </c>
      <c r="CL187" s="13">
        <v>0.37054886497908357</v>
      </c>
      <c r="CM187" s="13">
        <v>0.39206933551001066</v>
      </c>
      <c r="CN187" s="13">
        <v>0.41022522685607266</v>
      </c>
      <c r="CO187" s="13">
        <v>0.56664647974011517</v>
      </c>
      <c r="CQ187" s="27">
        <v>-9.4335481146917727E-2</v>
      </c>
      <c r="CR187" s="12">
        <v>-1697554.8148628338</v>
      </c>
      <c r="CS187" s="27">
        <v>1.2556902430130938</v>
      </c>
    </row>
    <row r="188" spans="1:97" x14ac:dyDescent="0.2">
      <c r="A188" s="7">
        <v>1737</v>
      </c>
      <c r="B188" s="7" t="s">
        <v>185</v>
      </c>
      <c r="C188" s="42">
        <v>0.35075219607062991</v>
      </c>
      <c r="E188" s="24">
        <v>0.95857284611613602</v>
      </c>
      <c r="F188" s="24">
        <v>0.96472009267006709</v>
      </c>
      <c r="G188" s="24">
        <v>0.96646369082458361</v>
      </c>
      <c r="H188" s="24">
        <v>0.96690908070167647</v>
      </c>
      <c r="I188" s="24">
        <v>0.96989624286571752</v>
      </c>
      <c r="J188" s="24"/>
      <c r="K188" s="24"/>
      <c r="L188" s="24"/>
      <c r="M188" s="24"/>
      <c r="N188" s="24"/>
      <c r="P188" s="11">
        <v>1314.518210546142</v>
      </c>
      <c r="Q188" s="11">
        <v>1574.845488674481</v>
      </c>
      <c r="R188" s="11">
        <v>1685.3032506005334</v>
      </c>
      <c r="S188" s="11">
        <v>1722.2538800127738</v>
      </c>
      <c r="T188" s="11">
        <v>1914.5667313950717</v>
      </c>
      <c r="U188" s="11"/>
      <c r="W188" s="11">
        <v>1371.328445065177</v>
      </c>
      <c r="X188" s="11">
        <v>1632.4377408951466</v>
      </c>
      <c r="Y188" s="11">
        <v>1743.7833067092652</v>
      </c>
      <c r="Z188" s="11">
        <v>1781.1952689108587</v>
      </c>
      <c r="AA188" s="11">
        <v>1973.9912856432666</v>
      </c>
      <c r="AB188" s="11"/>
      <c r="AD188" s="25">
        <v>1.613218174990612</v>
      </c>
      <c r="AE188" s="25">
        <v>1.5851620947630922</v>
      </c>
      <c r="AF188" s="25">
        <v>1.5564395822973645</v>
      </c>
      <c r="AG188" s="25">
        <v>1.5390905711807708</v>
      </c>
      <c r="AH188" s="25">
        <v>1.515311769770016</v>
      </c>
      <c r="AI188" s="25"/>
      <c r="AJ188" s="11">
        <v>2763.324725756494</v>
      </c>
      <c r="AK188" s="11">
        <v>3267.3964259710588</v>
      </c>
      <c r="AL188" s="11">
        <v>3347.7541412053274</v>
      </c>
      <c r="AM188" s="11">
        <v>3391.5680876722463</v>
      </c>
      <c r="AN188" s="11">
        <v>3715.7936517122225</v>
      </c>
      <c r="AO188" s="11"/>
      <c r="AP188" s="11">
        <v>637.70573183213924</v>
      </c>
      <c r="AQ188" s="11">
        <v>637.81627430910953</v>
      </c>
      <c r="AR188" s="11">
        <v>777.01791197543503</v>
      </c>
      <c r="AS188" s="11">
        <v>776.8753830439224</v>
      </c>
      <c r="AT188" s="11">
        <v>789.2739240506329</v>
      </c>
      <c r="AU188" s="11"/>
      <c r="AV188" s="24">
        <v>0.5742896482663663</v>
      </c>
      <c r="AW188" s="24">
        <v>0.5731920199501247</v>
      </c>
      <c r="AX188" s="24">
        <v>0.57173048234709101</v>
      </c>
      <c r="AY188" s="24">
        <v>0.56535745260810311</v>
      </c>
      <c r="AZ188" s="24">
        <v>0.55552822531053991</v>
      </c>
      <c r="BB188" s="24">
        <v>0.24458630617098512</v>
      </c>
      <c r="BC188" s="24">
        <v>0.24364089775561099</v>
      </c>
      <c r="BD188" s="24">
        <v>0.24291397314768773</v>
      </c>
      <c r="BE188" s="24">
        <v>0.24259695205055135</v>
      </c>
      <c r="BF188" s="24">
        <v>0.24289755257655885</v>
      </c>
      <c r="BH188" s="24">
        <v>0.18112404556264863</v>
      </c>
      <c r="BI188" s="24">
        <v>0.18316708229426434</v>
      </c>
      <c r="BJ188" s="24">
        <v>0.18535554450522129</v>
      </c>
      <c r="BK188" s="24">
        <v>0.19204559534134555</v>
      </c>
      <c r="BL188" s="24">
        <v>0.20157422211290124</v>
      </c>
      <c r="BN188" s="26"/>
      <c r="BO188" s="26"/>
      <c r="BP188" s="26"/>
      <c r="BQ188" s="26"/>
      <c r="BR188" s="26"/>
      <c r="BT188" s="26"/>
      <c r="BU188" s="26"/>
      <c r="BV188" s="26"/>
      <c r="BW188" s="26"/>
      <c r="BX188" s="26"/>
      <c r="BZ188" s="26">
        <v>0</v>
      </c>
      <c r="CA188" s="26">
        <v>0.18177245553733501</v>
      </c>
      <c r="CB188" s="26">
        <v>0.24546134487339843</v>
      </c>
      <c r="CC188" s="26">
        <v>0.26280578394063214</v>
      </c>
      <c r="CD188" s="26">
        <v>0.39240101539313565</v>
      </c>
      <c r="CF188" s="27">
        <v>-1.9064195911609825E-2</v>
      </c>
      <c r="CG188" s="12">
        <v>-455852</v>
      </c>
      <c r="CI188" s="13"/>
      <c r="CJ188" s="13"/>
      <c r="CK188" s="13">
        <v>0</v>
      </c>
      <c r="CL188" s="13">
        <v>0.28405909086705572</v>
      </c>
      <c r="CM188" s="13">
        <v>0.35842102396905928</v>
      </c>
      <c r="CN188" s="13">
        <v>0.39889006825843887</v>
      </c>
      <c r="CO188" s="13">
        <v>0.58235298953055503</v>
      </c>
      <c r="CQ188" s="27">
        <v>-0.10828529477674999</v>
      </c>
      <c r="CR188" s="12">
        <v>-2715379.9560095137</v>
      </c>
      <c r="CS188" s="27">
        <v>1.0750181331737028</v>
      </c>
    </row>
    <row r="189" spans="1:97" x14ac:dyDescent="0.2">
      <c r="A189" s="7">
        <v>1760</v>
      </c>
      <c r="B189" s="7" t="s">
        <v>186</v>
      </c>
      <c r="C189" s="42">
        <v>0.23774128250797943</v>
      </c>
      <c r="E189" s="24">
        <v>1.1901722261665382</v>
      </c>
      <c r="F189" s="24">
        <v>1.1670029118518581</v>
      </c>
      <c r="G189" s="24">
        <v>1.1539646466355704</v>
      </c>
      <c r="H189" s="24">
        <v>1.1555142064674317</v>
      </c>
      <c r="I189" s="24">
        <v>1.1432166821907366</v>
      </c>
      <c r="J189" s="24"/>
      <c r="K189" s="24"/>
      <c r="L189" s="24"/>
      <c r="M189" s="24"/>
      <c r="N189" s="24"/>
      <c r="P189" s="11">
        <v>1314.518210546142</v>
      </c>
      <c r="Q189" s="11">
        <v>1500.1282324754063</v>
      </c>
      <c r="R189" s="11">
        <v>1620.4092620692538</v>
      </c>
      <c r="S189" s="11">
        <v>1623.8992447775786</v>
      </c>
      <c r="T189" s="11">
        <v>1784.2303666100786</v>
      </c>
      <c r="U189" s="11"/>
      <c r="W189" s="11">
        <v>1104.4773030707611</v>
      </c>
      <c r="X189" s="11">
        <v>1285.4537184443939</v>
      </c>
      <c r="Y189" s="11">
        <v>1404.2104901511682</v>
      </c>
      <c r="Z189" s="11">
        <v>1405.3477107322335</v>
      </c>
      <c r="AA189" s="11">
        <v>1560.7105760484294</v>
      </c>
      <c r="AB189" s="11"/>
      <c r="AD189" s="25">
        <v>1.7146127432277756</v>
      </c>
      <c r="AE189" s="25">
        <v>1.6905036524413688</v>
      </c>
      <c r="AF189" s="25">
        <v>1.6740797546012269</v>
      </c>
      <c r="AG189" s="25">
        <v>1.6491027109583811</v>
      </c>
      <c r="AH189" s="25">
        <v>1.5990155244225672</v>
      </c>
      <c r="AI189" s="25"/>
      <c r="AJ189" s="11">
        <v>2006.2328264278135</v>
      </c>
      <c r="AK189" s="11">
        <v>2357.8268448009926</v>
      </c>
      <c r="AL189" s="11">
        <v>2604.7618315340692</v>
      </c>
      <c r="AM189" s="11">
        <v>2595.3653245086948</v>
      </c>
      <c r="AN189" s="11">
        <v>2794.227351830486</v>
      </c>
      <c r="AO189" s="11"/>
      <c r="AP189" s="11">
        <v>476.2619047619047</v>
      </c>
      <c r="AQ189" s="11">
        <v>476.2619047619047</v>
      </c>
      <c r="AR189" s="11">
        <v>499</v>
      </c>
      <c r="AS189" s="11">
        <v>476.31818181818181</v>
      </c>
      <c r="AT189" s="11">
        <v>475.04267161410019</v>
      </c>
      <c r="AU189" s="11"/>
      <c r="AV189" s="24">
        <v>0.59519267455169778</v>
      </c>
      <c r="AW189" s="24">
        <v>0.60053825451749332</v>
      </c>
      <c r="AX189" s="24">
        <v>0.5989263803680982</v>
      </c>
      <c r="AY189" s="24">
        <v>0.59144711722031307</v>
      </c>
      <c r="AZ189" s="24">
        <v>0.58538432411965169</v>
      </c>
      <c r="BB189" s="24">
        <v>0.192293017932087</v>
      </c>
      <c r="BC189" s="24">
        <v>0.19377162629757785</v>
      </c>
      <c r="BD189" s="24">
        <v>0.19325153374233128</v>
      </c>
      <c r="BE189" s="24">
        <v>0.2016036655211913</v>
      </c>
      <c r="BF189" s="24">
        <v>0.20408936009087467</v>
      </c>
      <c r="BH189" s="24">
        <v>0.2125143075162152</v>
      </c>
      <c r="BI189" s="24">
        <v>0.20569011918492888</v>
      </c>
      <c r="BJ189" s="24">
        <v>0.20782208588957055</v>
      </c>
      <c r="BK189" s="24">
        <v>0.2069492172584956</v>
      </c>
      <c r="BL189" s="24">
        <v>0.21052631578947367</v>
      </c>
      <c r="BN189" s="26"/>
      <c r="BO189" s="26"/>
      <c r="BP189" s="26"/>
      <c r="BQ189" s="26"/>
      <c r="BR189" s="26"/>
      <c r="BT189" s="26"/>
      <c r="BU189" s="26"/>
      <c r="BV189" s="26"/>
      <c r="BW189" s="26"/>
      <c r="BX189" s="26"/>
      <c r="BZ189" s="26">
        <v>0</v>
      </c>
      <c r="CA189" s="26">
        <v>0.11656799493882031</v>
      </c>
      <c r="CB189" s="26">
        <v>0.19759168844931252</v>
      </c>
      <c r="CC189" s="26">
        <v>0.1872511771668286</v>
      </c>
      <c r="CD189" s="26">
        <v>0.27547612285405787</v>
      </c>
      <c r="CF189" s="27">
        <v>-1.0951432714664323E-2</v>
      </c>
      <c r="CG189" s="12">
        <v>-77423</v>
      </c>
      <c r="CI189" s="13"/>
      <c r="CJ189" s="13"/>
      <c r="CK189" s="13">
        <v>0</v>
      </c>
      <c r="CL189" s="13">
        <v>0.18766113299418996</v>
      </c>
      <c r="CM189" s="13">
        <v>0.18978742405154136</v>
      </c>
      <c r="CN189" s="13">
        <v>0.19482141812982068</v>
      </c>
      <c r="CO189" s="13">
        <v>0.29729801563887071</v>
      </c>
      <c r="CQ189" s="27">
        <v>-8.1840560177178626E-2</v>
      </c>
      <c r="CR189" s="12">
        <v>-596096.69782169734</v>
      </c>
      <c r="CS189" s="27">
        <v>1.7346600879109031</v>
      </c>
    </row>
    <row r="190" spans="1:97" x14ac:dyDescent="0.2">
      <c r="A190" s="7">
        <v>1761</v>
      </c>
      <c r="B190" s="7" t="s">
        <v>187</v>
      </c>
      <c r="C190" s="42">
        <v>0.19045778113902045</v>
      </c>
      <c r="E190" s="24">
        <v>0.77521780199885093</v>
      </c>
      <c r="F190" s="24">
        <v>0.79518380522222665</v>
      </c>
      <c r="G190" s="24">
        <v>0.80228661021475123</v>
      </c>
      <c r="H190" s="24">
        <v>0.80590325809125329</v>
      </c>
      <c r="I190" s="24">
        <v>0.81703431609806598</v>
      </c>
      <c r="J190" s="24"/>
      <c r="K190" s="24"/>
      <c r="L190" s="24"/>
      <c r="M190" s="24"/>
      <c r="N190" s="24"/>
      <c r="P190" s="11">
        <v>1314.518210546142</v>
      </c>
      <c r="Q190" s="11">
        <v>1475.2568725009064</v>
      </c>
      <c r="R190" s="11">
        <v>1523.0284164725877</v>
      </c>
      <c r="S190" s="11">
        <v>1545.2312615111157</v>
      </c>
      <c r="T190" s="11">
        <v>1659.2085247844338</v>
      </c>
      <c r="U190" s="11"/>
      <c r="W190" s="11">
        <v>1695.6759857123232</v>
      </c>
      <c r="X190" s="11">
        <v>1855.240087653222</v>
      </c>
      <c r="Y190" s="11">
        <v>1898.3595102813854</v>
      </c>
      <c r="Z190" s="11">
        <v>1917.3905130634771</v>
      </c>
      <c r="AA190" s="11">
        <v>2030.7696899542279</v>
      </c>
      <c r="AB190" s="11"/>
      <c r="AD190" s="25">
        <v>2.1599406528189911</v>
      </c>
      <c r="AE190" s="25">
        <v>2.1340055531199766</v>
      </c>
      <c r="AF190" s="25">
        <v>2.1522783520163054</v>
      </c>
      <c r="AG190" s="25">
        <v>2.1693583587952858</v>
      </c>
      <c r="AH190" s="25">
        <v>2.1490861994531589</v>
      </c>
      <c r="AI190" s="25"/>
      <c r="AJ190" s="11">
        <v>5307.2007896651994</v>
      </c>
      <c r="AK190" s="11">
        <v>5827.0301946583631</v>
      </c>
      <c r="AL190" s="11">
        <v>5896.7655442472133</v>
      </c>
      <c r="AM190" s="11">
        <v>6033.4382450462626</v>
      </c>
      <c r="AN190" s="11">
        <v>6337.8881458780588</v>
      </c>
      <c r="AO190" s="11"/>
      <c r="AP190" s="11">
        <v>944.98877805486279</v>
      </c>
      <c r="AQ190" s="11">
        <v>940.77232142857144</v>
      </c>
      <c r="AR190" s="11">
        <v>1124.609577922078</v>
      </c>
      <c r="AS190" s="11">
        <v>1139.9630681818182</v>
      </c>
      <c r="AT190" s="11">
        <v>1165.3097848152659</v>
      </c>
      <c r="AU190" s="11"/>
      <c r="AV190" s="24">
        <v>0.58264094955489609</v>
      </c>
      <c r="AW190" s="24">
        <v>0.57913195966681286</v>
      </c>
      <c r="AX190" s="24">
        <v>0.57999708836803032</v>
      </c>
      <c r="AY190" s="24">
        <v>0.57936854357631307</v>
      </c>
      <c r="AZ190" s="24">
        <v>0.578932220463376</v>
      </c>
      <c r="BB190" s="24">
        <v>0.35697329376854597</v>
      </c>
      <c r="BC190" s="24">
        <v>0.36007599006283791</v>
      </c>
      <c r="BD190" s="24">
        <v>0.35871305866938419</v>
      </c>
      <c r="BE190" s="24">
        <v>0.35850429215771862</v>
      </c>
      <c r="BF190" s="24">
        <v>0.35443948769607136</v>
      </c>
      <c r="BH190" s="24">
        <v>6.0385756676557864E-2</v>
      </c>
      <c r="BI190" s="24">
        <v>6.0792050270349264E-2</v>
      </c>
      <c r="BJ190" s="24">
        <v>6.1289852962585531E-2</v>
      </c>
      <c r="BK190" s="24">
        <v>6.2127164265968281E-2</v>
      </c>
      <c r="BL190" s="24">
        <v>6.6628291840552592E-2</v>
      </c>
      <c r="BN190" s="26"/>
      <c r="BO190" s="26"/>
      <c r="BP190" s="26"/>
      <c r="BQ190" s="26"/>
      <c r="BR190" s="26"/>
      <c r="BT190" s="26"/>
      <c r="BU190" s="26"/>
      <c r="BV190" s="26"/>
      <c r="BW190" s="26"/>
      <c r="BX190" s="26"/>
      <c r="BZ190" s="26">
        <v>0</v>
      </c>
      <c r="CA190" s="26">
        <v>0.12574858488434315</v>
      </c>
      <c r="CB190" s="26">
        <v>0.17660757030745899</v>
      </c>
      <c r="CC190" s="26">
        <v>0.20393435427323703</v>
      </c>
      <c r="CD190" s="26">
        <v>0.29481820052605956</v>
      </c>
      <c r="CF190" s="27">
        <v>-2.4211610152219579E-2</v>
      </c>
      <c r="CG190" s="12">
        <v>-644146.5</v>
      </c>
      <c r="CI190" s="13"/>
      <c r="CJ190" s="13"/>
      <c r="CK190" s="13">
        <v>0</v>
      </c>
      <c r="CL190" s="13">
        <v>0.27386514111629445</v>
      </c>
      <c r="CM190" s="13">
        <v>0.33396852254139153</v>
      </c>
      <c r="CN190" s="13">
        <v>0.34464614905273372</v>
      </c>
      <c r="CO190" s="13">
        <v>0.53420566369230493</v>
      </c>
      <c r="CQ190" s="27">
        <v>-4.6805290529169097E-2</v>
      </c>
      <c r="CR190" s="12">
        <v>-1341902.8599850785</v>
      </c>
      <c r="CS190" s="27">
        <v>2.1097931011031252</v>
      </c>
    </row>
    <row r="191" spans="1:97" x14ac:dyDescent="0.2">
      <c r="A191" s="7">
        <v>1762</v>
      </c>
      <c r="B191" s="7" t="s">
        <v>188</v>
      </c>
      <c r="C191" s="42">
        <v>0.18499422516491038</v>
      </c>
      <c r="E191" s="24">
        <v>1.8422760233801314</v>
      </c>
      <c r="F191" s="24">
        <v>1.6785976203045767</v>
      </c>
      <c r="G191" s="24">
        <v>1.6379590005797382</v>
      </c>
      <c r="H191" s="24">
        <v>1.632638225936748</v>
      </c>
      <c r="I191" s="24">
        <v>1.6114586320632258</v>
      </c>
      <c r="J191" s="24"/>
      <c r="K191" s="24"/>
      <c r="L191" s="24"/>
      <c r="M191" s="24"/>
      <c r="N191" s="24"/>
      <c r="P191" s="11">
        <v>1314.518210546142</v>
      </c>
      <c r="Q191" s="11">
        <v>1517.7230894278605</v>
      </c>
      <c r="R191" s="11">
        <v>1578.621617917227</v>
      </c>
      <c r="S191" s="11">
        <v>1606.0880885867741</v>
      </c>
      <c r="T191" s="11">
        <v>1663.5493930514226</v>
      </c>
      <c r="U191" s="11"/>
      <c r="W191" s="11">
        <v>713.52945696721315</v>
      </c>
      <c r="X191" s="11">
        <v>904.16134937238496</v>
      </c>
      <c r="Y191" s="11">
        <v>963.77358490566041</v>
      </c>
      <c r="Z191" s="11">
        <v>983.73789310565701</v>
      </c>
      <c r="AA191" s="11">
        <v>1032.3252238386676</v>
      </c>
      <c r="AB191" s="11"/>
      <c r="AD191" s="25">
        <v>1.8769230769230769</v>
      </c>
      <c r="AE191" s="25">
        <v>1.8358137301968316</v>
      </c>
      <c r="AF191" s="25">
        <v>1.8302158273381295</v>
      </c>
      <c r="AG191" s="25">
        <v>1.8212560386473431</v>
      </c>
      <c r="AH191" s="25">
        <v>1.8096397273612463</v>
      </c>
      <c r="AI191" s="25"/>
      <c r="AJ191" s="11">
        <v>1829.2344681206819</v>
      </c>
      <c r="AK191" s="11">
        <v>2304.5314110993277</v>
      </c>
      <c r="AL191" s="11">
        <v>2334.5117576336784</v>
      </c>
      <c r="AM191" s="11">
        <v>2366.0441383720549</v>
      </c>
      <c r="AN191" s="11">
        <v>2482.4875942889857</v>
      </c>
      <c r="AO191" s="11"/>
      <c r="AP191" s="11">
        <v>570.69491525423734</v>
      </c>
      <c r="AQ191" s="11">
        <v>570.69491525423734</v>
      </c>
      <c r="AR191" s="11">
        <v>718.06214689265539</v>
      </c>
      <c r="AS191" s="11">
        <v>720.71366906474816</v>
      </c>
      <c r="AT191" s="11">
        <v>718.03147353361942</v>
      </c>
      <c r="AU191" s="11"/>
      <c r="AV191" s="24">
        <v>0.62067307692307694</v>
      </c>
      <c r="AW191" s="24">
        <v>0.61977916466634664</v>
      </c>
      <c r="AX191" s="24">
        <v>0.61966426858513191</v>
      </c>
      <c r="AY191" s="24">
        <v>0.62318840579710144</v>
      </c>
      <c r="AZ191" s="24">
        <v>0.61635832521908474</v>
      </c>
      <c r="BB191" s="24">
        <v>0.3403846153846154</v>
      </c>
      <c r="BC191" s="24">
        <v>0.33989438310129622</v>
      </c>
      <c r="BD191" s="24">
        <v>0.33956834532374103</v>
      </c>
      <c r="BE191" s="24">
        <v>0.33574879227053139</v>
      </c>
      <c r="BF191" s="24">
        <v>0.34031158714703019</v>
      </c>
      <c r="BH191" s="24">
        <v>3.8942307692307693E-2</v>
      </c>
      <c r="BI191" s="24">
        <v>4.0326452232357174E-2</v>
      </c>
      <c r="BJ191" s="24">
        <v>4.0767386091127102E-2</v>
      </c>
      <c r="BK191" s="24">
        <v>4.1062801932367152E-2</v>
      </c>
      <c r="BL191" s="24">
        <v>4.33300876338851E-2</v>
      </c>
      <c r="BN191" s="26"/>
      <c r="BO191" s="26"/>
      <c r="BP191" s="26"/>
      <c r="BQ191" s="26"/>
      <c r="BR191" s="26"/>
      <c r="BT191" s="26"/>
      <c r="BU191" s="26"/>
      <c r="BV191" s="26"/>
      <c r="BW191" s="26"/>
      <c r="BX191" s="26"/>
      <c r="BZ191" s="26">
        <v>0</v>
      </c>
      <c r="CA191" s="26">
        <v>0.13092553189516898</v>
      </c>
      <c r="CB191" s="26">
        <v>0.17384294985591175</v>
      </c>
      <c r="CC191" s="26">
        <v>0.17987037167033693</v>
      </c>
      <c r="CD191" s="26">
        <v>0.204902333189245</v>
      </c>
      <c r="CF191" s="27">
        <v>-2.4556910539479903E-2</v>
      </c>
      <c r="CG191" s="12">
        <v>-151403</v>
      </c>
      <c r="CI191" s="13"/>
      <c r="CJ191" s="13"/>
      <c r="CK191" s="13">
        <v>0</v>
      </c>
      <c r="CL191" s="13">
        <v>0.25244098861427378</v>
      </c>
      <c r="CM191" s="13">
        <v>0.34903637878367122</v>
      </c>
      <c r="CN191" s="13">
        <v>0.34672590946959181</v>
      </c>
      <c r="CO191" s="13">
        <v>0.3937045265204111</v>
      </c>
      <c r="CQ191" s="27">
        <v>-7.2837377098245962E-2</v>
      </c>
      <c r="CR191" s="12">
        <v>-463054.501035008</v>
      </c>
      <c r="CS191" s="27">
        <v>1.659697961112824</v>
      </c>
    </row>
    <row r="192" spans="1:97" x14ac:dyDescent="0.2">
      <c r="A192" s="7">
        <v>1763</v>
      </c>
      <c r="B192" s="7" t="s">
        <v>189</v>
      </c>
      <c r="C192" s="42">
        <v>0.25823319300247505</v>
      </c>
      <c r="E192" s="24">
        <v>1.1487544212251086</v>
      </c>
      <c r="F192" s="24">
        <v>1.1206749159655707</v>
      </c>
      <c r="G192" s="24">
        <v>1.1197337212346927</v>
      </c>
      <c r="H192" s="24">
        <v>1.1186539981615795</v>
      </c>
      <c r="I192" s="24">
        <v>1.1096749858873256</v>
      </c>
      <c r="J192" s="24"/>
      <c r="K192" s="24"/>
      <c r="L192" s="24"/>
      <c r="M192" s="24"/>
      <c r="N192" s="24"/>
      <c r="P192" s="11">
        <v>1314.518210546142</v>
      </c>
      <c r="Q192" s="11">
        <v>1584.2381646535107</v>
      </c>
      <c r="R192" s="11">
        <v>1598.0058847698854</v>
      </c>
      <c r="S192" s="11">
        <v>1626.0927734236661</v>
      </c>
      <c r="T192" s="11">
        <v>1757.0626045805056</v>
      </c>
      <c r="U192" s="11"/>
      <c r="W192" s="11">
        <v>1144.2987171655468</v>
      </c>
      <c r="X192" s="11">
        <v>1413.6464929158649</v>
      </c>
      <c r="Y192" s="11">
        <v>1427.1302671922908</v>
      </c>
      <c r="Z192" s="11">
        <v>1453.6154844089617</v>
      </c>
      <c r="AA192" s="11">
        <v>1583.4029124983037</v>
      </c>
      <c r="AB192" s="11"/>
      <c r="AD192" s="25">
        <v>2.1575974392769721</v>
      </c>
      <c r="AE192" s="25">
        <v>2.1420007493443238</v>
      </c>
      <c r="AF192" s="25">
        <v>2.1356407857811037</v>
      </c>
      <c r="AG192" s="25">
        <v>2.0838400589644372</v>
      </c>
      <c r="AH192" s="25">
        <v>2.0658451351848446</v>
      </c>
      <c r="AI192" s="25"/>
      <c r="AJ192" s="11">
        <v>2983.4197514296447</v>
      </c>
      <c r="AK192" s="11">
        <v>3735.5905712904746</v>
      </c>
      <c r="AL192" s="11">
        <v>3792.0345462415962</v>
      </c>
      <c r="AM192" s="11">
        <v>3842.416770706031</v>
      </c>
      <c r="AN192" s="11">
        <v>4181.5995753983234</v>
      </c>
      <c r="AO192" s="11"/>
      <c r="AP192" s="11">
        <v>617.17581543357198</v>
      </c>
      <c r="AQ192" s="11">
        <v>612.8436763550668</v>
      </c>
      <c r="AR192" s="11">
        <v>656.64336213668503</v>
      </c>
      <c r="AS192" s="11">
        <v>617.21929824561403</v>
      </c>
      <c r="AT192" s="11">
        <v>617.21929824561403</v>
      </c>
      <c r="AU192" s="11"/>
      <c r="AV192" s="24">
        <v>0.70495198644323098</v>
      </c>
      <c r="AW192" s="24">
        <v>0.70176095916073433</v>
      </c>
      <c r="AX192" s="24">
        <v>0.70140318054256312</v>
      </c>
      <c r="AY192" s="24">
        <v>0.6882255389718076</v>
      </c>
      <c r="AZ192" s="24">
        <v>0.68659187051682913</v>
      </c>
      <c r="BB192" s="24">
        <v>0.23667859160233479</v>
      </c>
      <c r="BC192" s="24">
        <v>0.238478831022855</v>
      </c>
      <c r="BD192" s="24">
        <v>0.2381665107577175</v>
      </c>
      <c r="BE192" s="24">
        <v>0.25207296849087896</v>
      </c>
      <c r="BF192" s="24">
        <v>0.25160934338789775</v>
      </c>
      <c r="BH192" s="24">
        <v>5.8369421954434196E-2</v>
      </c>
      <c r="BI192" s="24">
        <v>5.9760209816410642E-2</v>
      </c>
      <c r="BJ192" s="24">
        <v>6.0430308699719361E-2</v>
      </c>
      <c r="BK192" s="24">
        <v>5.9701492537313432E-2</v>
      </c>
      <c r="BL192" s="24">
        <v>6.1798786095273131E-2</v>
      </c>
      <c r="BN192" s="26"/>
      <c r="BO192" s="26"/>
      <c r="BP192" s="26"/>
      <c r="BQ192" s="26"/>
      <c r="BR192" s="26"/>
      <c r="BT192" s="26"/>
      <c r="BU192" s="26"/>
      <c r="BV192" s="26"/>
      <c r="BW192" s="26"/>
      <c r="BX192" s="26"/>
      <c r="BZ192" s="26">
        <v>0</v>
      </c>
      <c r="CA192" s="26">
        <v>0.20255606459774311</v>
      </c>
      <c r="CB192" s="26">
        <v>0.21099113454943619</v>
      </c>
      <c r="CC192" s="26">
        <v>0.22083282401455206</v>
      </c>
      <c r="CD192" s="26">
        <v>0.31018011646419263</v>
      </c>
      <c r="CF192" s="27">
        <v>-1.2944409707443894E-2</v>
      </c>
      <c r="CG192" s="12">
        <v>-256779</v>
      </c>
      <c r="CI192" s="13"/>
      <c r="CJ192" s="13"/>
      <c r="CK192" s="13">
        <v>0</v>
      </c>
      <c r="CL192" s="13">
        <v>0.24957004833169427</v>
      </c>
      <c r="CM192" s="13">
        <v>0.229739255869015</v>
      </c>
      <c r="CN192" s="13">
        <v>0.23705717308525864</v>
      </c>
      <c r="CO192" s="13">
        <v>0.35829946541510727</v>
      </c>
      <c r="CQ192" s="27">
        <v>-8.0798917954711835E-2</v>
      </c>
      <c r="CR192" s="12">
        <v>-1646490.9412983567</v>
      </c>
      <c r="CS192" s="27">
        <v>1.6553385485475536</v>
      </c>
    </row>
    <row r="193" spans="1:97" x14ac:dyDescent="0.2">
      <c r="A193" s="7">
        <v>1764</v>
      </c>
      <c r="B193" s="7" t="s">
        <v>190</v>
      </c>
      <c r="C193" s="42">
        <v>0.24325258281335493</v>
      </c>
      <c r="E193" s="24">
        <v>1.1146971235334198</v>
      </c>
      <c r="F193" s="24">
        <v>1.1011710554576357</v>
      </c>
      <c r="G193" s="24">
        <v>1.0970951999421654</v>
      </c>
      <c r="H193" s="24">
        <v>1.0972720108719218</v>
      </c>
      <c r="I193" s="24">
        <v>1.0862387388582488</v>
      </c>
      <c r="J193" s="24"/>
      <c r="K193" s="24"/>
      <c r="L193" s="24"/>
      <c r="M193" s="24"/>
      <c r="N193" s="24"/>
      <c r="P193" s="11">
        <v>1314.518210546142</v>
      </c>
      <c r="Q193" s="11">
        <v>1478.5230288615408</v>
      </c>
      <c r="R193" s="11">
        <v>1559.5826704161211</v>
      </c>
      <c r="S193" s="11">
        <v>1555.806658309273</v>
      </c>
      <c r="T193" s="11">
        <v>1761.4842272287549</v>
      </c>
      <c r="U193" s="11"/>
      <c r="W193" s="11">
        <v>1179.2604311916764</v>
      </c>
      <c r="X193" s="11">
        <v>1342.6824302488419</v>
      </c>
      <c r="Y193" s="11">
        <v>1421.556370402802</v>
      </c>
      <c r="Z193" s="11">
        <v>1417.8860327194413</v>
      </c>
      <c r="AA193" s="11">
        <v>1621.6363532387547</v>
      </c>
      <c r="AB193" s="11"/>
      <c r="AD193" s="25">
        <v>1.8294740973312402</v>
      </c>
      <c r="AE193" s="25">
        <v>1.8212674122032568</v>
      </c>
      <c r="AF193" s="25">
        <v>1.78751711993739</v>
      </c>
      <c r="AG193" s="25">
        <v>1.7966201611318531</v>
      </c>
      <c r="AH193" s="25">
        <v>1.7827204428627916</v>
      </c>
      <c r="AI193" s="25"/>
      <c r="AJ193" s="11">
        <v>2829.5412939322696</v>
      </c>
      <c r="AK193" s="11">
        <v>3276.310185698409</v>
      </c>
      <c r="AL193" s="11">
        <v>3415.6162532483827</v>
      </c>
      <c r="AM193" s="11">
        <v>3429.1672601653854</v>
      </c>
      <c r="AN193" s="11">
        <v>3898.2585272789252</v>
      </c>
      <c r="AO193" s="11"/>
      <c r="AP193" s="11">
        <v>576.41602373887247</v>
      </c>
      <c r="AQ193" s="11">
        <v>577.05697329376858</v>
      </c>
      <c r="AR193" s="11">
        <v>694.45717660956882</v>
      </c>
      <c r="AS193" s="11">
        <v>697.9323442136498</v>
      </c>
      <c r="AT193" s="11">
        <v>702.25167173252282</v>
      </c>
      <c r="AU193" s="11"/>
      <c r="AV193" s="24">
        <v>0.56161695447409732</v>
      </c>
      <c r="AW193" s="24">
        <v>0.5626839317245439</v>
      </c>
      <c r="AX193" s="24">
        <v>0.56172960281745254</v>
      </c>
      <c r="AY193" s="24">
        <v>0.56081744940066813</v>
      </c>
      <c r="AZ193" s="24">
        <v>0.56524317912218269</v>
      </c>
      <c r="BB193" s="24">
        <v>0.33065149136577709</v>
      </c>
      <c r="BC193" s="24">
        <v>0.33058661958014518</v>
      </c>
      <c r="BD193" s="24">
        <v>0.3312463314419879</v>
      </c>
      <c r="BE193" s="24">
        <v>0.3311063077225388</v>
      </c>
      <c r="BF193" s="24">
        <v>0.32522736259391066</v>
      </c>
      <c r="BH193" s="24">
        <v>0.10773155416012559</v>
      </c>
      <c r="BI193" s="24">
        <v>0.10672944869531097</v>
      </c>
      <c r="BJ193" s="24">
        <v>0.10702406574055957</v>
      </c>
      <c r="BK193" s="24">
        <v>0.10807624287679309</v>
      </c>
      <c r="BL193" s="24">
        <v>0.10952945828390669</v>
      </c>
      <c r="BN193" s="26"/>
      <c r="BO193" s="26"/>
      <c r="BP193" s="26"/>
      <c r="BQ193" s="26"/>
      <c r="BR193" s="26"/>
      <c r="BT193" s="26"/>
      <c r="BU193" s="26"/>
      <c r="BV193" s="26"/>
      <c r="BW193" s="26"/>
      <c r="BX193" s="26"/>
      <c r="BZ193" s="26">
        <v>0</v>
      </c>
      <c r="CA193" s="26">
        <v>0.11993844327705383</v>
      </c>
      <c r="CB193" s="26">
        <v>0.16263180816942135</v>
      </c>
      <c r="CC193" s="26">
        <v>0.16070553219073935</v>
      </c>
      <c r="CD193" s="26">
        <v>0.29604039329257392</v>
      </c>
      <c r="CF193" s="27">
        <v>-2.207939062659893E-2</v>
      </c>
      <c r="CG193" s="12">
        <v>-346900</v>
      </c>
      <c r="CI193" s="13"/>
      <c r="CJ193" s="13"/>
      <c r="CK193" s="13">
        <v>0</v>
      </c>
      <c r="CL193" s="13">
        <v>0.15985878485291183</v>
      </c>
      <c r="CM193" s="13">
        <v>0.17778174539782188</v>
      </c>
      <c r="CN193" s="13">
        <v>0.18656938126571743</v>
      </c>
      <c r="CO193" s="13">
        <v>0.34855116410694942</v>
      </c>
      <c r="CQ193" s="27">
        <v>-9.000635583925648E-2</v>
      </c>
      <c r="CR193" s="12">
        <v>-1471229.8398774089</v>
      </c>
      <c r="CS193" s="27">
        <v>1.3740852103082617</v>
      </c>
    </row>
    <row r="194" spans="1:97" x14ac:dyDescent="0.2">
      <c r="A194" s="7">
        <v>1765</v>
      </c>
      <c r="B194" s="7" t="s">
        <v>191</v>
      </c>
      <c r="C194" s="42">
        <v>0.48223503263867684</v>
      </c>
      <c r="E194" s="24">
        <v>0.71201101539298206</v>
      </c>
      <c r="F194" s="24">
        <v>0.75531275038292967</v>
      </c>
      <c r="G194" s="24">
        <v>0.76808510581303979</v>
      </c>
      <c r="H194" s="24">
        <v>0.76973451957596073</v>
      </c>
      <c r="I194" s="24">
        <v>0.78759753465952353</v>
      </c>
      <c r="J194" s="24"/>
      <c r="K194" s="24"/>
      <c r="L194" s="24"/>
      <c r="M194" s="24"/>
      <c r="N194" s="24"/>
      <c r="P194" s="11">
        <v>1314.518210546142</v>
      </c>
      <c r="Q194" s="11">
        <v>1626.9093319270858</v>
      </c>
      <c r="R194" s="11">
        <v>1752.2161968156061</v>
      </c>
      <c r="S194" s="11">
        <v>1780.5734106059565</v>
      </c>
      <c r="T194" s="11">
        <v>1981.7477006497086</v>
      </c>
      <c r="U194" s="11"/>
      <c r="W194" s="11">
        <v>1846.2048790363397</v>
      </c>
      <c r="X194" s="11">
        <v>2153.9545454545455</v>
      </c>
      <c r="Y194" s="11">
        <v>2281.2787066881547</v>
      </c>
      <c r="Z194" s="11">
        <v>2313.2305558893954</v>
      </c>
      <c r="AA194" s="11">
        <v>2516.1933772512548</v>
      </c>
      <c r="AB194" s="11"/>
      <c r="AD194" s="25">
        <v>1.629122691292876</v>
      </c>
      <c r="AE194" s="25">
        <v>1.6340383669454008</v>
      </c>
      <c r="AF194" s="25">
        <v>1.6198401044216022</v>
      </c>
      <c r="AG194" s="25">
        <v>1.6099591836734695</v>
      </c>
      <c r="AH194" s="25">
        <v>1.5949367088607596</v>
      </c>
      <c r="AI194" s="25"/>
      <c r="AJ194" s="11">
        <v>3768.0232243896676</v>
      </c>
      <c r="AK194" s="11">
        <v>4466.151436679208</v>
      </c>
      <c r="AL194" s="11">
        <v>4662.9938419996406</v>
      </c>
      <c r="AM194" s="11">
        <v>4733.956197724191</v>
      </c>
      <c r="AN194" s="11">
        <v>5084.5763166896495</v>
      </c>
      <c r="AO194" s="11"/>
      <c r="AP194" s="11">
        <v>510.81366459627327</v>
      </c>
      <c r="AQ194" s="11">
        <v>510.96273291925468</v>
      </c>
      <c r="AR194" s="11">
        <v>615.54313319530706</v>
      </c>
      <c r="AS194" s="11">
        <v>624.7073844030366</v>
      </c>
      <c r="AT194" s="11">
        <v>654.52173913043475</v>
      </c>
      <c r="AU194" s="11"/>
      <c r="AV194" s="24">
        <v>0.55425461741424797</v>
      </c>
      <c r="AW194" s="24">
        <v>0.55435317265125428</v>
      </c>
      <c r="AX194" s="24">
        <v>0.55473976178821993</v>
      </c>
      <c r="AY194" s="24">
        <v>0.55265306122448976</v>
      </c>
      <c r="AZ194" s="24">
        <v>0.55241804608893219</v>
      </c>
      <c r="BB194" s="24">
        <v>0.23895118733509235</v>
      </c>
      <c r="BC194" s="24">
        <v>0.23757993113625184</v>
      </c>
      <c r="BD194" s="24">
        <v>0.23641703377386197</v>
      </c>
      <c r="BE194" s="24">
        <v>0.23657142857142857</v>
      </c>
      <c r="BF194" s="24">
        <v>0.23515092502434273</v>
      </c>
      <c r="BH194" s="24">
        <v>0.20679419525065962</v>
      </c>
      <c r="BI194" s="24">
        <v>0.20806689621249386</v>
      </c>
      <c r="BJ194" s="24">
        <v>0.2088432044379181</v>
      </c>
      <c r="BK194" s="24">
        <v>0.21077551020408164</v>
      </c>
      <c r="BL194" s="24">
        <v>0.21243102888672508</v>
      </c>
      <c r="BN194" s="26"/>
      <c r="BO194" s="26"/>
      <c r="BP194" s="26"/>
      <c r="BQ194" s="26"/>
      <c r="BR194" s="26"/>
      <c r="BT194" s="26"/>
      <c r="BU194" s="26"/>
      <c r="BV194" s="26"/>
      <c r="BW194" s="26"/>
      <c r="BX194" s="26"/>
      <c r="BZ194" s="26">
        <v>0</v>
      </c>
      <c r="CA194" s="26">
        <v>0.2485462676578305</v>
      </c>
      <c r="CB194" s="26">
        <v>0.33958373752696192</v>
      </c>
      <c r="CC194" s="26">
        <v>0.3520764553298561</v>
      </c>
      <c r="CD194" s="26">
        <v>0.49980196548908462</v>
      </c>
      <c r="CF194" s="27">
        <v>-1.3623242210191969E-2</v>
      </c>
      <c r="CG194" s="12">
        <v>-271354.5</v>
      </c>
      <c r="CI194" s="13"/>
      <c r="CJ194" s="13"/>
      <c r="CK194" s="13">
        <v>0</v>
      </c>
      <c r="CL194" s="13">
        <v>0.30348415454653122</v>
      </c>
      <c r="CM194" s="13">
        <v>0.33698006890644749</v>
      </c>
      <c r="CN194" s="13">
        <v>0.35277952966254578</v>
      </c>
      <c r="CO194" s="13">
        <v>0.52684900344532237</v>
      </c>
      <c r="CQ194" s="27">
        <v>-9.2142963021991126E-2</v>
      </c>
      <c r="CR194" s="12">
        <v>-1950514.5440114276</v>
      </c>
      <c r="CS194" s="27">
        <v>1.2331258622884018</v>
      </c>
    </row>
    <row r="195" spans="1:97" x14ac:dyDescent="0.2">
      <c r="A195" s="7">
        <v>1766</v>
      </c>
      <c r="B195" s="7" t="s">
        <v>192</v>
      </c>
      <c r="C195" s="42">
        <v>0.35634602923730085</v>
      </c>
      <c r="E195" s="24">
        <v>0.85625584362577523</v>
      </c>
      <c r="F195" s="24">
        <v>0.87577309258523683</v>
      </c>
      <c r="G195" s="24">
        <v>0.88121914927645029</v>
      </c>
      <c r="H195" s="24">
        <v>0.88520311690070053</v>
      </c>
      <c r="I195" s="24">
        <v>0.89401096078573361</v>
      </c>
      <c r="J195" s="24"/>
      <c r="K195" s="24"/>
      <c r="L195" s="24"/>
      <c r="M195" s="24"/>
      <c r="N195" s="24"/>
      <c r="P195" s="11">
        <v>1314.5182105461417</v>
      </c>
      <c r="Q195" s="11">
        <v>1561.8181783428497</v>
      </c>
      <c r="R195" s="11">
        <v>1660.6795766359996</v>
      </c>
      <c r="S195" s="11">
        <v>1734.6479818140697</v>
      </c>
      <c r="T195" s="11">
        <v>1919.5796776084821</v>
      </c>
      <c r="U195" s="11"/>
      <c r="W195" s="11">
        <v>1535.1932723517261</v>
      </c>
      <c r="X195" s="11">
        <v>1783.3594016144561</v>
      </c>
      <c r="Y195" s="11">
        <v>1884.5250673451062</v>
      </c>
      <c r="Z195" s="11">
        <v>1959.6044666985254</v>
      </c>
      <c r="AA195" s="11">
        <v>2147.1545224919732</v>
      </c>
      <c r="AB195" s="11"/>
      <c r="AD195" s="25">
        <v>1.8106050487511687</v>
      </c>
      <c r="AE195" s="25">
        <v>1.8025630756908291</v>
      </c>
      <c r="AF195" s="25">
        <v>1.7780734433209153</v>
      </c>
      <c r="AG195" s="25">
        <v>1.7702342917997871</v>
      </c>
      <c r="AH195" s="25">
        <v>1.7503328894806924</v>
      </c>
      <c r="AI195" s="25"/>
      <c r="AJ195" s="11">
        <v>3294.4677741896517</v>
      </c>
      <c r="AK195" s="11">
        <v>3842.8733960714831</v>
      </c>
      <c r="AL195" s="11">
        <v>3955.5563423226454</v>
      </c>
      <c r="AM195" s="11">
        <v>4129.1938614047085</v>
      </c>
      <c r="AN195" s="11">
        <v>4454.6749973590795</v>
      </c>
      <c r="AO195" s="11"/>
      <c r="AP195" s="11">
        <v>766.49181401440717</v>
      </c>
      <c r="AQ195" s="11">
        <v>778.72888015717081</v>
      </c>
      <c r="AR195" s="11">
        <v>1027.0995415848067</v>
      </c>
      <c r="AS195" s="11">
        <v>1035.2897985705004</v>
      </c>
      <c r="AT195" s="11">
        <v>1062.7981530343009</v>
      </c>
      <c r="AU195" s="11"/>
      <c r="AV195" s="24">
        <v>0.64030987044209964</v>
      </c>
      <c r="AW195" s="24">
        <v>0.64183687091176078</v>
      </c>
      <c r="AX195" s="24">
        <v>0.64302820649281534</v>
      </c>
      <c r="AY195" s="24">
        <v>0.64084132055378062</v>
      </c>
      <c r="AZ195" s="24">
        <v>0.6411451398135819</v>
      </c>
      <c r="BB195" s="24">
        <v>0.20395351943368506</v>
      </c>
      <c r="BC195" s="24">
        <v>0.2038446135362435</v>
      </c>
      <c r="BD195" s="24">
        <v>0.20316657796700371</v>
      </c>
      <c r="BE195" s="24">
        <v>0.20487220447284346</v>
      </c>
      <c r="BF195" s="24">
        <v>0.20186418109187751</v>
      </c>
      <c r="BH195" s="24">
        <v>0.1557366101242153</v>
      </c>
      <c r="BI195" s="24">
        <v>0.15431851555199572</v>
      </c>
      <c r="BJ195" s="24">
        <v>0.15380521554018095</v>
      </c>
      <c r="BK195" s="24">
        <v>0.15428647497337594</v>
      </c>
      <c r="BL195" s="24">
        <v>0.15699067909454062</v>
      </c>
      <c r="BN195" s="26"/>
      <c r="BO195" s="26"/>
      <c r="BP195" s="26"/>
      <c r="BQ195" s="26"/>
      <c r="BR195" s="26"/>
      <c r="BT195" s="26"/>
      <c r="BU195" s="26"/>
      <c r="BV195" s="26"/>
      <c r="BW195" s="26"/>
      <c r="BX195" s="26"/>
      <c r="BZ195" s="26">
        <v>0</v>
      </c>
      <c r="CA195" s="26">
        <v>0.18348449875027351</v>
      </c>
      <c r="CB195" s="26">
        <v>0.24544382729335523</v>
      </c>
      <c r="CC195" s="26">
        <v>0.29449243474375941</v>
      </c>
      <c r="CD195" s="26">
        <v>0.41601732436117822</v>
      </c>
      <c r="CF195" s="27">
        <v>-1.4907019709003606E-2</v>
      </c>
      <c r="CG195" s="12">
        <v>-378834.5</v>
      </c>
      <c r="CI195" s="13"/>
      <c r="CJ195" s="13"/>
      <c r="CK195" s="13">
        <v>0</v>
      </c>
      <c r="CL195" s="13">
        <v>0.24563672775768164</v>
      </c>
      <c r="CM195" s="13">
        <v>0.30869125868702141</v>
      </c>
      <c r="CN195" s="13">
        <v>0.31555464367539243</v>
      </c>
      <c r="CO195" s="13">
        <v>0.48666697393063463</v>
      </c>
      <c r="CQ195" s="27">
        <v>-0.10786183873425506</v>
      </c>
      <c r="CR195" s="12">
        <v>-2869031.9978611423</v>
      </c>
      <c r="CS195" s="27">
        <v>1.1269503834887975</v>
      </c>
    </row>
    <row r="196" spans="1:97" x14ac:dyDescent="0.2">
      <c r="A196" s="7">
        <v>1780</v>
      </c>
      <c r="B196" s="7" t="s">
        <v>193</v>
      </c>
      <c r="C196" s="42">
        <v>0.15611586764131857</v>
      </c>
      <c r="E196" s="24">
        <v>1.0400000021404519</v>
      </c>
      <c r="F196" s="24">
        <v>1.0363352414911244</v>
      </c>
      <c r="G196" s="24">
        <v>1.0351844136764285</v>
      </c>
      <c r="H196" s="24">
        <v>1.0345826222406675</v>
      </c>
      <c r="I196" s="24">
        <v>1.032473762358197</v>
      </c>
      <c r="J196" s="24"/>
      <c r="K196" s="24"/>
      <c r="L196" s="24"/>
      <c r="M196" s="24"/>
      <c r="N196" s="24"/>
      <c r="P196" s="11">
        <v>1314.518210546142</v>
      </c>
      <c r="Q196" s="11">
        <v>1433.5263002459944</v>
      </c>
      <c r="R196" s="11">
        <v>1466.955953809852</v>
      </c>
      <c r="S196" s="11">
        <v>1475.749605890267</v>
      </c>
      <c r="T196" s="11">
        <v>1553.8676138407538</v>
      </c>
      <c r="U196" s="11"/>
      <c r="W196" s="11">
        <v>1263.9598152314393</v>
      </c>
      <c r="X196" s="11">
        <v>1383.2650312879202</v>
      </c>
      <c r="Y196" s="11">
        <v>1417.0962530241341</v>
      </c>
      <c r="Z196" s="11">
        <v>1426.4202531201747</v>
      </c>
      <c r="AA196" s="11">
        <v>1504.9947712876301</v>
      </c>
      <c r="AB196" s="11"/>
      <c r="AD196" s="25">
        <v>1.8543404935203267</v>
      </c>
      <c r="AE196" s="25">
        <v>1.8582513540400132</v>
      </c>
      <c r="AF196" s="25">
        <v>1.8645615579271646</v>
      </c>
      <c r="AG196" s="25">
        <v>1.86763487286842</v>
      </c>
      <c r="AH196" s="25">
        <v>1.8751843817787419</v>
      </c>
      <c r="AI196" s="25"/>
      <c r="AJ196" s="11">
        <v>4544.3661462638274</v>
      </c>
      <c r="AK196" s="11">
        <v>5098.7701313845218</v>
      </c>
      <c r="AL196" s="11">
        <v>5188.6060280520651</v>
      </c>
      <c r="AM196" s="11">
        <v>5260.1903479638831</v>
      </c>
      <c r="AN196" s="11">
        <v>5559.3677848117813</v>
      </c>
      <c r="AO196" s="11"/>
      <c r="AP196" s="11">
        <v>1049.1153516601212</v>
      </c>
      <c r="AQ196" s="11">
        <v>1096.3032856838061</v>
      </c>
      <c r="AR196" s="11">
        <v>1160.5709936634926</v>
      </c>
      <c r="AS196" s="11">
        <v>1176.7215881240809</v>
      </c>
      <c r="AT196" s="11">
        <v>1238.0119421747329</v>
      </c>
      <c r="AU196" s="11"/>
      <c r="AV196" s="24">
        <v>0.3427569678679212</v>
      </c>
      <c r="AW196" s="24">
        <v>0.34300873217641209</v>
      </c>
      <c r="AX196" s="24">
        <v>0.34296402244471341</v>
      </c>
      <c r="AY196" s="24">
        <v>0.34209952461947751</v>
      </c>
      <c r="AZ196" s="24">
        <v>0.34242950108459869</v>
      </c>
      <c r="BB196" s="24">
        <v>0.62156044736374938</v>
      </c>
      <c r="BC196" s="24">
        <v>0.62168674698795179</v>
      </c>
      <c r="BD196" s="24">
        <v>0.62160853779293657</v>
      </c>
      <c r="BE196" s="24">
        <v>0.62283571023594575</v>
      </c>
      <c r="BF196" s="24">
        <v>0.62121475054229935</v>
      </c>
      <c r="BH196" s="24">
        <v>3.5682584768329487E-2</v>
      </c>
      <c r="BI196" s="24">
        <v>3.5304520835636122E-2</v>
      </c>
      <c r="BJ196" s="24">
        <v>3.5427439762350091E-2</v>
      </c>
      <c r="BK196" s="24">
        <v>3.5064765144576737E-2</v>
      </c>
      <c r="BL196" s="24">
        <v>3.6355748373101952E-2</v>
      </c>
      <c r="BN196" s="26"/>
      <c r="BO196" s="26"/>
      <c r="BP196" s="26"/>
      <c r="BQ196" s="26"/>
      <c r="BR196" s="26"/>
      <c r="BT196" s="26"/>
      <c r="BU196" s="26"/>
      <c r="BV196" s="26"/>
      <c r="BW196" s="26"/>
      <c r="BX196" s="26"/>
      <c r="BZ196" s="26">
        <v>0</v>
      </c>
      <c r="CA196" s="26">
        <v>9.6980456570497475E-2</v>
      </c>
      <c r="CB196" s="26">
        <v>0.13160297500343132</v>
      </c>
      <c r="CC196" s="26">
        <v>0.15062533718216642</v>
      </c>
      <c r="CD196" s="26">
        <v>0.22284972522164126</v>
      </c>
      <c r="CF196" s="27">
        <v>-4.2395171751121619E-2</v>
      </c>
      <c r="CG196" s="12">
        <v>-5768347</v>
      </c>
      <c r="CI196" s="13"/>
      <c r="CJ196" s="13"/>
      <c r="CK196" s="13">
        <v>0</v>
      </c>
      <c r="CL196" s="13">
        <v>0.17497948724778434</v>
      </c>
      <c r="CM196" s="13">
        <v>0.3934354694789739</v>
      </c>
      <c r="CN196" s="13">
        <v>0.41410199567492478</v>
      </c>
      <c r="CO196" s="13">
        <v>0.53026608852001167</v>
      </c>
      <c r="CQ196" s="27">
        <v>-0.16610707140388753</v>
      </c>
      <c r="CR196" s="12">
        <v>-24496182.746277865</v>
      </c>
      <c r="CS196" s="27">
        <v>0.8005168664936797</v>
      </c>
    </row>
    <row r="197" spans="1:97" x14ac:dyDescent="0.2">
      <c r="A197" s="7">
        <v>1781</v>
      </c>
      <c r="B197" s="7" t="s">
        <v>194</v>
      </c>
      <c r="C197" s="42">
        <v>0.19811214468472116</v>
      </c>
      <c r="E197" s="24">
        <v>1.1580299763796049</v>
      </c>
      <c r="F197" s="24">
        <v>1.1362687235565503</v>
      </c>
      <c r="G197" s="24">
        <v>1.1328023241193761</v>
      </c>
      <c r="H197" s="24">
        <v>1.131551850849694</v>
      </c>
      <c r="I197" s="24">
        <v>1.1230465926180897</v>
      </c>
      <c r="J197" s="24"/>
      <c r="K197" s="24"/>
      <c r="L197" s="24"/>
      <c r="M197" s="24"/>
      <c r="N197" s="24"/>
      <c r="P197" s="11">
        <v>1314.518210546142</v>
      </c>
      <c r="Q197" s="11">
        <v>1490.4233701276892</v>
      </c>
      <c r="R197" s="11">
        <v>1523.7705536786657</v>
      </c>
      <c r="S197" s="11">
        <v>1544.0270240988973</v>
      </c>
      <c r="T197" s="11">
        <v>1649.8240818350505</v>
      </c>
      <c r="U197" s="11"/>
      <c r="W197" s="11">
        <v>1135.1331462556543</v>
      </c>
      <c r="X197" s="11">
        <v>1311.6821216926801</v>
      </c>
      <c r="Y197" s="11">
        <v>1345.1336753420087</v>
      </c>
      <c r="Z197" s="11">
        <v>1364.5216725503753</v>
      </c>
      <c r="AA197" s="11">
        <v>1469.061117036041</v>
      </c>
      <c r="AB197" s="11"/>
      <c r="AD197" s="25">
        <v>1.7786054827175208</v>
      </c>
      <c r="AE197" s="25">
        <v>1.7844801906464105</v>
      </c>
      <c r="AF197" s="25">
        <v>1.7828673408685307</v>
      </c>
      <c r="AG197" s="25">
        <v>1.7640100547094484</v>
      </c>
      <c r="AH197" s="25">
        <v>1.7485056453398273</v>
      </c>
      <c r="AI197" s="25"/>
      <c r="AJ197" s="11">
        <v>3002.7502974081413</v>
      </c>
      <c r="AK197" s="11">
        <v>3605.7281909699104</v>
      </c>
      <c r="AL197" s="11">
        <v>3732.1169950477693</v>
      </c>
      <c r="AM197" s="11">
        <v>3782.1702549328584</v>
      </c>
      <c r="AN197" s="11">
        <v>4049.1163636754586</v>
      </c>
      <c r="AO197" s="11"/>
      <c r="AP197" s="11">
        <v>748.15915378356374</v>
      </c>
      <c r="AQ197" s="11">
        <v>750.85207485760782</v>
      </c>
      <c r="AR197" s="11">
        <v>758.61139137510168</v>
      </c>
      <c r="AS197" s="11">
        <v>748.39494445338914</v>
      </c>
      <c r="AT197" s="11">
        <v>759.9514091350826</v>
      </c>
      <c r="AU197" s="11"/>
      <c r="AV197" s="24">
        <v>0.43988379022646007</v>
      </c>
      <c r="AW197" s="24">
        <v>0.44027405421507299</v>
      </c>
      <c r="AX197" s="24">
        <v>0.4403628792385485</v>
      </c>
      <c r="AY197" s="24">
        <v>0.43730592932130713</v>
      </c>
      <c r="AZ197" s="24">
        <v>0.43731089956460778</v>
      </c>
      <c r="BB197" s="24">
        <v>0.45776221692491059</v>
      </c>
      <c r="BC197" s="24">
        <v>0.45762585641942211</v>
      </c>
      <c r="BD197" s="24">
        <v>0.45694527067221891</v>
      </c>
      <c r="BE197" s="24">
        <v>0.45918970870915277</v>
      </c>
      <c r="BF197" s="24">
        <v>0.45561213194598182</v>
      </c>
      <c r="BH197" s="24">
        <v>0.10235399284862932</v>
      </c>
      <c r="BI197" s="24">
        <v>0.10210008936550491</v>
      </c>
      <c r="BJ197" s="24">
        <v>0.10269185008923259</v>
      </c>
      <c r="BK197" s="24">
        <v>0.10350436196954015</v>
      </c>
      <c r="BL197" s="24">
        <v>0.10707696848941038</v>
      </c>
      <c r="BN197" s="26"/>
      <c r="BO197" s="26"/>
      <c r="BP197" s="26"/>
      <c r="BQ197" s="26"/>
      <c r="BR197" s="26"/>
      <c r="BT197" s="26"/>
      <c r="BU197" s="26"/>
      <c r="BV197" s="26"/>
      <c r="BW197" s="26"/>
      <c r="BX197" s="26"/>
      <c r="BZ197" s="26">
        <v>0</v>
      </c>
      <c r="CA197" s="26">
        <v>0.13790115550310111</v>
      </c>
      <c r="CB197" s="26">
        <v>0.16404060372421703</v>
      </c>
      <c r="CC197" s="26">
        <v>0.17380825494418795</v>
      </c>
      <c r="CD197" s="26">
        <v>0.24551179740877904</v>
      </c>
      <c r="CF197" s="27">
        <v>-3.5430263709674892E-2</v>
      </c>
      <c r="CG197" s="12">
        <v>-1371173</v>
      </c>
      <c r="CI197" s="13"/>
      <c r="CJ197" s="13"/>
      <c r="CK197" s="13">
        <v>0</v>
      </c>
      <c r="CL197" s="13">
        <v>0.18871290097583548</v>
      </c>
      <c r="CM197" s="13">
        <v>0.17971122569374276</v>
      </c>
      <c r="CN197" s="13">
        <v>0.19620982093385564</v>
      </c>
      <c r="CO197" s="13">
        <v>0.29472970594562176</v>
      </c>
      <c r="CQ197" s="27">
        <v>-8.3228831190950245E-2</v>
      </c>
      <c r="CR197" s="12">
        <v>-3387698.2192262784</v>
      </c>
      <c r="CS197" s="27">
        <v>1.3874880183898395</v>
      </c>
    </row>
    <row r="198" spans="1:97" x14ac:dyDescent="0.2">
      <c r="A198" s="7">
        <v>1782</v>
      </c>
      <c r="B198" s="7" t="s">
        <v>195</v>
      </c>
      <c r="C198" s="42">
        <v>0.11955337765746776</v>
      </c>
      <c r="E198" s="24">
        <v>1.6089373564087683</v>
      </c>
      <c r="F198" s="24">
        <v>1.5774100695370912</v>
      </c>
      <c r="G198" s="24">
        <v>1.5459933782131057</v>
      </c>
      <c r="H198" s="24">
        <v>1.5444424451686072</v>
      </c>
      <c r="I198" s="24">
        <v>1.4986826255307812</v>
      </c>
      <c r="J198" s="24"/>
      <c r="K198" s="24"/>
      <c r="L198" s="24"/>
      <c r="M198" s="24"/>
      <c r="N198" s="24"/>
      <c r="P198" s="11">
        <v>1314.518210546142</v>
      </c>
      <c r="Q198" s="11">
        <v>1367.3589525274613</v>
      </c>
      <c r="R198" s="11">
        <v>1429.2217079279565</v>
      </c>
      <c r="S198" s="11">
        <v>1444.2035289497007</v>
      </c>
      <c r="T198" s="11">
        <v>1536.4159342859955</v>
      </c>
      <c r="U198" s="11"/>
      <c r="W198" s="11">
        <v>817.01018707167998</v>
      </c>
      <c r="X198" s="11">
        <v>866.83797633466872</v>
      </c>
      <c r="Y198" s="11">
        <v>924.46819505778444</v>
      </c>
      <c r="Z198" s="11">
        <v>935.09702058987148</v>
      </c>
      <c r="AA198" s="11">
        <v>1025.1776514336052</v>
      </c>
      <c r="AB198" s="11"/>
      <c r="AD198" s="25">
        <v>1.7326700898587932</v>
      </c>
      <c r="AE198" s="25">
        <v>1.7286197455306813</v>
      </c>
      <c r="AF198" s="25">
        <v>1.7121943371943371</v>
      </c>
      <c r="AG198" s="25">
        <v>1.6937399678972713</v>
      </c>
      <c r="AH198" s="25">
        <v>1.683974358974359</v>
      </c>
      <c r="AI198" s="25"/>
      <c r="AJ198" s="11">
        <v>1896.5193878871805</v>
      </c>
      <c r="AK198" s="11">
        <v>2032.3242259466228</v>
      </c>
      <c r="AL198" s="11">
        <v>2155.2383429296115</v>
      </c>
      <c r="AM198" s="11">
        <v>2152.0441238317426</v>
      </c>
      <c r="AN198" s="11">
        <v>2375.1513358029756</v>
      </c>
      <c r="AO198" s="11"/>
      <c r="AP198" s="11">
        <v>510.85105502689282</v>
      </c>
      <c r="AQ198" s="11">
        <v>510.85105502689282</v>
      </c>
      <c r="AR198" s="11">
        <v>564.78899462143147</v>
      </c>
      <c r="AS198" s="11">
        <v>566.06135986733</v>
      </c>
      <c r="AT198" s="11">
        <v>565.13645790128578</v>
      </c>
      <c r="AU198" s="11"/>
      <c r="AV198" s="24">
        <v>0.52599486521181005</v>
      </c>
      <c r="AW198" s="24">
        <v>0.52810436463198585</v>
      </c>
      <c r="AX198" s="24">
        <v>0.52750965250965254</v>
      </c>
      <c r="AY198" s="24">
        <v>0.52873194221508824</v>
      </c>
      <c r="AZ198" s="24">
        <v>0.52564102564102566</v>
      </c>
      <c r="BB198" s="24">
        <v>0.3878369704749679</v>
      </c>
      <c r="BC198" s="24">
        <v>0.38927363504590112</v>
      </c>
      <c r="BD198" s="24">
        <v>0.38883526383526384</v>
      </c>
      <c r="BE198" s="24">
        <v>0.38715890850722312</v>
      </c>
      <c r="BF198" s="24">
        <v>0.38637820512820514</v>
      </c>
      <c r="BH198" s="24">
        <v>8.6168164313222079E-2</v>
      </c>
      <c r="BI198" s="24">
        <v>8.2622000322113059E-2</v>
      </c>
      <c r="BJ198" s="24">
        <v>8.3655083655083659E-2</v>
      </c>
      <c r="BK198" s="24">
        <v>8.4109149277688602E-2</v>
      </c>
      <c r="BL198" s="24">
        <v>8.7980769230769237E-2</v>
      </c>
      <c r="BN198" s="26"/>
      <c r="BO198" s="26"/>
      <c r="BP198" s="26"/>
      <c r="BQ198" s="26"/>
      <c r="BR198" s="26"/>
      <c r="BT198" s="26"/>
      <c r="BU198" s="26"/>
      <c r="BV198" s="26"/>
      <c r="BW198" s="26"/>
      <c r="BX198" s="26"/>
      <c r="BZ198" s="26">
        <v>0</v>
      </c>
      <c r="CA198" s="26">
        <v>3.3936192125008091E-2</v>
      </c>
      <c r="CB198" s="26">
        <v>7.1651894353754519E-2</v>
      </c>
      <c r="CC198" s="26">
        <v>7.3626578654790498E-2</v>
      </c>
      <c r="CD198" s="26">
        <v>0.13741496154026445</v>
      </c>
      <c r="CF198" s="27">
        <v>-2.61083320829281E-2</v>
      </c>
      <c r="CG198" s="12">
        <v>-410625</v>
      </c>
      <c r="CI198" s="13"/>
      <c r="CJ198" s="13"/>
      <c r="CK198" s="13">
        <v>0</v>
      </c>
      <c r="CL198" s="13">
        <v>6.7361270358113234E-2</v>
      </c>
      <c r="CM198" s="13">
        <v>7.1560032053424649E-2</v>
      </c>
      <c r="CN198" s="13">
        <v>7.4137506483879845E-2</v>
      </c>
      <c r="CO198" s="13">
        <v>0.1680020849957311</v>
      </c>
      <c r="CQ198" s="27">
        <v>-6.820924167084641E-2</v>
      </c>
      <c r="CR198" s="12">
        <v>-1109888.5914369442</v>
      </c>
      <c r="CS198" s="27">
        <v>1.9294638427607296</v>
      </c>
    </row>
    <row r="199" spans="1:97" x14ac:dyDescent="0.2">
      <c r="A199" s="7">
        <v>1783</v>
      </c>
      <c r="B199" s="7" t="s">
        <v>196</v>
      </c>
      <c r="C199" s="42">
        <v>0.22250365413933793</v>
      </c>
      <c r="E199" s="24">
        <v>1.3465727510399084</v>
      </c>
      <c r="F199" s="24">
        <v>1.2845996365280163</v>
      </c>
      <c r="G199" s="24">
        <v>1.2673135736652799</v>
      </c>
      <c r="H199" s="24">
        <v>1.262766112581464</v>
      </c>
      <c r="I199" s="24">
        <v>1.2575836728018439</v>
      </c>
      <c r="J199" s="24"/>
      <c r="K199" s="24"/>
      <c r="L199" s="24"/>
      <c r="M199" s="24"/>
      <c r="N199" s="24"/>
      <c r="P199" s="11">
        <v>1314.5182105461417</v>
      </c>
      <c r="Q199" s="11">
        <v>1543.9482490983887</v>
      </c>
      <c r="R199" s="11">
        <v>1646.6320909498402</v>
      </c>
      <c r="S199" s="11">
        <v>1691.6863211578986</v>
      </c>
      <c r="T199" s="11">
        <v>1743.1856957033656</v>
      </c>
      <c r="U199" s="11"/>
      <c r="W199" s="11">
        <v>976.19546328335252</v>
      </c>
      <c r="X199" s="11">
        <v>1201.8906164969292</v>
      </c>
      <c r="Y199" s="11">
        <v>1299.3091253552257</v>
      </c>
      <c r="Z199" s="11">
        <v>1339.6671832597692</v>
      </c>
      <c r="AA199" s="11">
        <v>1386.1389372363756</v>
      </c>
      <c r="AB199" s="11"/>
      <c r="AD199" s="25">
        <v>1.7089356110381078</v>
      </c>
      <c r="AE199" s="25">
        <v>1.6867296092315762</v>
      </c>
      <c r="AF199" s="25">
        <v>1.6613770491803279</v>
      </c>
      <c r="AG199" s="25">
        <v>1.6665333333333334</v>
      </c>
      <c r="AH199" s="25">
        <v>1.6558720773985487</v>
      </c>
      <c r="AI199" s="25"/>
      <c r="AJ199" s="11">
        <v>2174.6941191470983</v>
      </c>
      <c r="AK199" s="11">
        <v>2713.2184576510404</v>
      </c>
      <c r="AL199" s="11">
        <v>2879.6954084255317</v>
      </c>
      <c r="AM199" s="11">
        <v>2964.5505767978134</v>
      </c>
      <c r="AN199" s="11">
        <v>3002.7501539320292</v>
      </c>
      <c r="AO199" s="11"/>
      <c r="AP199" s="11">
        <v>489.76023856858836</v>
      </c>
      <c r="AQ199" s="11">
        <v>489.9224652087475</v>
      </c>
      <c r="AR199" s="11">
        <v>545.81988071570572</v>
      </c>
      <c r="AS199" s="11">
        <v>553.99584717607968</v>
      </c>
      <c r="AT199" s="11">
        <v>546.91799055388583</v>
      </c>
      <c r="AU199" s="11"/>
      <c r="AV199" s="24">
        <v>0.57003942181340339</v>
      </c>
      <c r="AW199" s="24">
        <v>0.56897456071334906</v>
      </c>
      <c r="AX199" s="24">
        <v>0.56970491803278689</v>
      </c>
      <c r="AY199" s="24">
        <v>0.57599999999999996</v>
      </c>
      <c r="AZ199" s="24">
        <v>0.58102660575114218</v>
      </c>
      <c r="BB199" s="24">
        <v>0.33048620236530879</v>
      </c>
      <c r="BC199" s="24">
        <v>0.32979281405717281</v>
      </c>
      <c r="BD199" s="24">
        <v>0.32983606557377049</v>
      </c>
      <c r="BE199" s="24">
        <v>0.32106666666666667</v>
      </c>
      <c r="BF199" s="24">
        <v>0.31295350712174147</v>
      </c>
      <c r="BH199" s="24">
        <v>9.9474375821287778E-2</v>
      </c>
      <c r="BI199" s="24">
        <v>0.1012326252294781</v>
      </c>
      <c r="BJ199" s="24">
        <v>0.10045901639344262</v>
      </c>
      <c r="BK199" s="24">
        <v>0.10293333333333334</v>
      </c>
      <c r="BL199" s="24">
        <v>0.10601988712711637</v>
      </c>
      <c r="BN199" s="26"/>
      <c r="BO199" s="26"/>
      <c r="BP199" s="26"/>
      <c r="BQ199" s="26"/>
      <c r="BR199" s="26"/>
      <c r="BT199" s="26"/>
      <c r="BU199" s="26"/>
      <c r="BV199" s="26"/>
      <c r="BW199" s="26"/>
      <c r="BX199" s="26"/>
      <c r="BZ199" s="26">
        <v>0</v>
      </c>
      <c r="CA199" s="26">
        <v>0.1617108498556048</v>
      </c>
      <c r="CB199" s="26">
        <v>0.22019057553998556</v>
      </c>
      <c r="CC199" s="26">
        <v>0.23685315792045802</v>
      </c>
      <c r="CD199" s="26">
        <v>0.25655973318816661</v>
      </c>
      <c r="CF199" s="27">
        <v>-1.8249563605169567E-2</v>
      </c>
      <c r="CG199" s="12">
        <v>-382176</v>
      </c>
      <c r="CI199" s="13"/>
      <c r="CJ199" s="13"/>
      <c r="CK199" s="13">
        <v>0</v>
      </c>
      <c r="CL199" s="13">
        <v>0.25760984278595078</v>
      </c>
      <c r="CM199" s="13">
        <v>0.28711132977045528</v>
      </c>
      <c r="CN199" s="13">
        <v>0.28606115913395325</v>
      </c>
      <c r="CO199" s="13">
        <v>0.30198571819858744</v>
      </c>
      <c r="CQ199" s="27">
        <v>-6.4156113471427564E-2</v>
      </c>
      <c r="CR199" s="12">
        <v>-1384799.3160454147</v>
      </c>
      <c r="CS199" s="27">
        <v>1.9232102210674713</v>
      </c>
    </row>
    <row r="200" spans="1:97" x14ac:dyDescent="0.2">
      <c r="A200" s="7">
        <v>1784</v>
      </c>
      <c r="B200" s="7" t="s">
        <v>197</v>
      </c>
      <c r="C200" s="42">
        <v>0.37200605556823518</v>
      </c>
      <c r="E200" s="24">
        <v>1.0017411680109192</v>
      </c>
      <c r="F200" s="24">
        <v>1.001384148144548</v>
      </c>
      <c r="G200" s="24">
        <v>1.0012924264261338</v>
      </c>
      <c r="H200" s="24">
        <v>1.0012642246919399</v>
      </c>
      <c r="I200" s="24">
        <v>1.0011940480059924</v>
      </c>
      <c r="J200" s="24"/>
      <c r="K200" s="24"/>
      <c r="L200" s="24"/>
      <c r="M200" s="24"/>
      <c r="N200" s="24"/>
      <c r="P200" s="11">
        <v>1314.518210546142</v>
      </c>
      <c r="Q200" s="11">
        <v>1655.3218029089194</v>
      </c>
      <c r="R200" s="11">
        <v>1777.7893210626773</v>
      </c>
      <c r="S200" s="11">
        <v>1822.1444541159649</v>
      </c>
      <c r="T200" s="11">
        <v>1940.4883888902432</v>
      </c>
      <c r="U200" s="11"/>
      <c r="W200" s="11">
        <v>1312.2333917415815</v>
      </c>
      <c r="X200" s="11">
        <v>1653.0337592981118</v>
      </c>
      <c r="Y200" s="11">
        <v>1775.494624890011</v>
      </c>
      <c r="Z200" s="11">
        <v>1819.8437626956922</v>
      </c>
      <c r="AA200" s="11">
        <v>1938.1741159518247</v>
      </c>
      <c r="AB200" s="11"/>
      <c r="AD200" s="25">
        <v>1.8048814025438296</v>
      </c>
      <c r="AE200" s="25">
        <v>1.7960400109619075</v>
      </c>
      <c r="AF200" s="25">
        <v>1.7881379121630867</v>
      </c>
      <c r="AG200" s="25">
        <v>1.7795904436860068</v>
      </c>
      <c r="AH200" s="25">
        <v>1.7679399727148704</v>
      </c>
      <c r="AI200" s="25"/>
      <c r="AJ200" s="11">
        <v>3293.6579423600051</v>
      </c>
      <c r="AK200" s="11">
        <v>4308.432344162914</v>
      </c>
      <c r="AL200" s="11">
        <v>4507.8677674332966</v>
      </c>
      <c r="AM200" s="11">
        <v>4623.3115118671112</v>
      </c>
      <c r="AN200" s="11">
        <v>4884.4296833145136</v>
      </c>
      <c r="AO200" s="11"/>
      <c r="AP200" s="11">
        <v>833.88837703756201</v>
      </c>
      <c r="AQ200" s="11">
        <v>836.20021261516649</v>
      </c>
      <c r="AR200" s="11">
        <v>1044.8304394046775</v>
      </c>
      <c r="AS200" s="11">
        <v>1053.4501596310749</v>
      </c>
      <c r="AT200" s="11">
        <v>1067.7897737395333</v>
      </c>
      <c r="AU200" s="11"/>
      <c r="AV200" s="24">
        <v>0.50622206943966996</v>
      </c>
      <c r="AW200" s="24">
        <v>0.50568648944916417</v>
      </c>
      <c r="AX200" s="24">
        <v>0.50554111369544397</v>
      </c>
      <c r="AY200" s="24">
        <v>0.50607508532423207</v>
      </c>
      <c r="AZ200" s="24">
        <v>0.50429740791268762</v>
      </c>
      <c r="BB200" s="24">
        <v>0.38803712616019248</v>
      </c>
      <c r="BC200" s="24">
        <v>0.38668128254316253</v>
      </c>
      <c r="BD200" s="24">
        <v>0.38609932959365167</v>
      </c>
      <c r="BE200" s="24">
        <v>0.38484641638225259</v>
      </c>
      <c r="BF200" s="24">
        <v>0.38287858117326057</v>
      </c>
      <c r="BH200" s="24">
        <v>0.1057408044001375</v>
      </c>
      <c r="BI200" s="24">
        <v>0.10763222800767333</v>
      </c>
      <c r="BJ200" s="24">
        <v>0.10835955671090436</v>
      </c>
      <c r="BK200" s="24">
        <v>0.10907849829351536</v>
      </c>
      <c r="BL200" s="24">
        <v>0.11282401091405184</v>
      </c>
      <c r="BN200" s="26"/>
      <c r="BO200" s="26"/>
      <c r="BP200" s="26"/>
      <c r="BQ200" s="26"/>
      <c r="BR200" s="26"/>
      <c r="BT200" s="26"/>
      <c r="BU200" s="26"/>
      <c r="BV200" s="26"/>
      <c r="BW200" s="26"/>
      <c r="BX200" s="26"/>
      <c r="BZ200" s="26">
        <v>0</v>
      </c>
      <c r="CA200" s="26">
        <v>0.25748639456564493</v>
      </c>
      <c r="CB200" s="26">
        <v>0.34660511368759339</v>
      </c>
      <c r="CC200" s="26">
        <v>0.37661180874963884</v>
      </c>
      <c r="CD200" s="26">
        <v>0.4574159946260874</v>
      </c>
      <c r="CF200" s="27">
        <v>-2.9364857770005939E-2</v>
      </c>
      <c r="CG200" s="12">
        <v>-1473416.5</v>
      </c>
      <c r="CI200" s="13"/>
      <c r="CJ200" s="13"/>
      <c r="CK200" s="13">
        <v>0</v>
      </c>
      <c r="CL200" s="13">
        <v>0.40099681685168687</v>
      </c>
      <c r="CM200" s="13">
        <v>0.47456294068135718</v>
      </c>
      <c r="CN200" s="13">
        <v>0.48591624042481607</v>
      </c>
      <c r="CO200" s="13">
        <v>0.6176329327951311</v>
      </c>
      <c r="CQ200" s="27">
        <v>-0.12163147203083712</v>
      </c>
      <c r="CR200" s="12">
        <v>-6438272.0880631804</v>
      </c>
      <c r="CS200" s="27">
        <v>0.90849597794655557</v>
      </c>
    </row>
    <row r="201" spans="1:97" x14ac:dyDescent="0.2">
      <c r="A201" s="7">
        <v>1785</v>
      </c>
      <c r="B201" s="7" t="s">
        <v>198</v>
      </c>
      <c r="C201" s="42">
        <v>0.29268828761140853</v>
      </c>
      <c r="E201" s="24">
        <v>0.97033362148731317</v>
      </c>
      <c r="F201" s="24">
        <v>0.97461129601941376</v>
      </c>
      <c r="G201" s="24">
        <v>0.97560180321193557</v>
      </c>
      <c r="H201" s="24">
        <v>0.97591775143305781</v>
      </c>
      <c r="I201" s="24">
        <v>0.97770091432149864</v>
      </c>
      <c r="J201" s="24"/>
      <c r="K201" s="24"/>
      <c r="L201" s="24"/>
      <c r="M201" s="24"/>
      <c r="N201" s="24"/>
      <c r="P201" s="11">
        <v>1314.518210546142</v>
      </c>
      <c r="Q201" s="11">
        <v>1550.875706841111</v>
      </c>
      <c r="R201" s="11">
        <v>1632.7394372808362</v>
      </c>
      <c r="S201" s="11">
        <v>1660.6471242061382</v>
      </c>
      <c r="T201" s="11">
        <v>1813.8405072774658</v>
      </c>
      <c r="U201" s="11"/>
      <c r="W201" s="11">
        <v>1354.7074752818187</v>
      </c>
      <c r="X201" s="11">
        <v>1591.2761458597113</v>
      </c>
      <c r="Y201" s="11">
        <v>1673.5715656791861</v>
      </c>
      <c r="Z201" s="11">
        <v>1701.6261070849562</v>
      </c>
      <c r="AA201" s="11">
        <v>1855.2099938826675</v>
      </c>
      <c r="AB201" s="11"/>
      <c r="AD201" s="25">
        <v>1.7460963272487355</v>
      </c>
      <c r="AE201" s="25">
        <v>1.7346804304853942</v>
      </c>
      <c r="AF201" s="25">
        <v>1.7135182545773491</v>
      </c>
      <c r="AG201" s="25">
        <v>1.7147104162078837</v>
      </c>
      <c r="AH201" s="25">
        <v>1.6903353057199211</v>
      </c>
      <c r="AI201" s="25"/>
      <c r="AJ201" s="11">
        <v>3082.3457089927429</v>
      </c>
      <c r="AK201" s="11">
        <v>3687.4876622329516</v>
      </c>
      <c r="AL201" s="11">
        <v>3847.8240704894602</v>
      </c>
      <c r="AM201" s="11">
        <v>3942.6103504514485</v>
      </c>
      <c r="AN201" s="11">
        <v>4243.1810061273491</v>
      </c>
      <c r="AO201" s="11"/>
      <c r="AP201" s="11">
        <v>722.29325613079016</v>
      </c>
      <c r="AQ201" s="11">
        <v>724.34638964577653</v>
      </c>
      <c r="AR201" s="11">
        <v>724.43835149863764</v>
      </c>
      <c r="AS201" s="11">
        <v>726.13617747440276</v>
      </c>
      <c r="AT201" s="11">
        <v>733.45765027322409</v>
      </c>
      <c r="AU201" s="11"/>
      <c r="AV201" s="24">
        <v>0.55509126896855066</v>
      </c>
      <c r="AW201" s="24">
        <v>0.55512848671205794</v>
      </c>
      <c r="AX201" s="24">
        <v>0.55520228045170483</v>
      </c>
      <c r="AY201" s="24">
        <v>0.55362255009909711</v>
      </c>
      <c r="AZ201" s="24">
        <v>0.55161078238001315</v>
      </c>
      <c r="BB201" s="24">
        <v>0.32285023092148668</v>
      </c>
      <c r="BC201" s="24">
        <v>0.32242477487370963</v>
      </c>
      <c r="BD201" s="24">
        <v>0.32189452910865035</v>
      </c>
      <c r="BE201" s="24">
        <v>0.32261616384056374</v>
      </c>
      <c r="BF201" s="24">
        <v>0.32084155161078237</v>
      </c>
      <c r="BH201" s="24">
        <v>0.12205850010996261</v>
      </c>
      <c r="BI201" s="24">
        <v>0.12244673841423237</v>
      </c>
      <c r="BJ201" s="24">
        <v>0.12290319043964477</v>
      </c>
      <c r="BK201" s="24">
        <v>0.12376128606033913</v>
      </c>
      <c r="BL201" s="24">
        <v>0.12754766600920447</v>
      </c>
      <c r="BN201" s="26"/>
      <c r="BO201" s="26"/>
      <c r="BP201" s="26"/>
      <c r="BQ201" s="26"/>
      <c r="BR201" s="26"/>
      <c r="BT201" s="26"/>
      <c r="BU201" s="26"/>
      <c r="BV201" s="26"/>
      <c r="BW201" s="26"/>
      <c r="BX201" s="26"/>
      <c r="BZ201" s="26">
        <v>0</v>
      </c>
      <c r="CA201" s="26">
        <v>0.17363854036632964</v>
      </c>
      <c r="CB201" s="26">
        <v>0.22252660282357128</v>
      </c>
      <c r="CC201" s="26">
        <v>0.2389674183226238</v>
      </c>
      <c r="CD201" s="26">
        <v>0.34048718916708109</v>
      </c>
      <c r="CF201" s="27">
        <v>-2.2872421893287458E-2</v>
      </c>
      <c r="CG201" s="12">
        <v>-636077</v>
      </c>
      <c r="CI201" s="13"/>
      <c r="CJ201" s="13"/>
      <c r="CK201" s="13">
        <v>0</v>
      </c>
      <c r="CL201" s="13">
        <v>0.25634283858010876</v>
      </c>
      <c r="CM201" s="13">
        <v>0.26471799685381936</v>
      </c>
      <c r="CN201" s="13">
        <v>0.27109515985308241</v>
      </c>
      <c r="CO201" s="13">
        <v>0.43038918058413422</v>
      </c>
      <c r="CQ201" s="27">
        <v>-0.10046902726616845</v>
      </c>
      <c r="CR201" s="12">
        <v>-2922870.303566549</v>
      </c>
      <c r="CS201" s="27">
        <v>1.1999056243394672</v>
      </c>
    </row>
    <row r="202" spans="1:97" x14ac:dyDescent="0.2">
      <c r="A202" s="7">
        <v>1814</v>
      </c>
      <c r="B202" s="7" t="s">
        <v>199</v>
      </c>
      <c r="C202" s="42">
        <v>0.29873037589439377</v>
      </c>
      <c r="E202" s="24">
        <v>0.8548377385299305</v>
      </c>
      <c r="F202" s="24">
        <v>0.87593860102919796</v>
      </c>
      <c r="G202" s="24">
        <v>0.87969564665888611</v>
      </c>
      <c r="H202" s="24">
        <v>0.88076192944247467</v>
      </c>
      <c r="I202" s="24">
        <v>0.89130705637915852</v>
      </c>
      <c r="J202" s="24"/>
      <c r="K202" s="24"/>
      <c r="L202" s="24"/>
      <c r="M202" s="24"/>
      <c r="N202" s="24"/>
      <c r="P202" s="11">
        <v>1314.518210546142</v>
      </c>
      <c r="Q202" s="11">
        <v>1570.9720140794902</v>
      </c>
      <c r="R202" s="11">
        <v>1626.0677625275084</v>
      </c>
      <c r="S202" s="11">
        <v>1641.2146900765736</v>
      </c>
      <c r="T202" s="11">
        <v>1800.0336345082403</v>
      </c>
      <c r="U202" s="11"/>
      <c r="W202" s="11">
        <v>1537.7400309990137</v>
      </c>
      <c r="X202" s="11">
        <v>1793.4727528089888</v>
      </c>
      <c r="Y202" s="11">
        <v>1848.4435710275127</v>
      </c>
      <c r="Z202" s="11">
        <v>1863.4033048129909</v>
      </c>
      <c r="AA202" s="11">
        <v>2019.5437942797043</v>
      </c>
      <c r="AB202" s="11"/>
      <c r="AD202" s="25">
        <v>1.8960726689820999</v>
      </c>
      <c r="AE202" s="25">
        <v>1.9093590775006704</v>
      </c>
      <c r="AF202" s="25">
        <v>1.8926673751328373</v>
      </c>
      <c r="AG202" s="25">
        <v>1.8952684742158425</v>
      </c>
      <c r="AH202" s="25">
        <v>1.9002106371774619</v>
      </c>
      <c r="AI202" s="25"/>
      <c r="AJ202" s="11">
        <v>3275.2077863754803</v>
      </c>
      <c r="AK202" s="11">
        <v>3915.1163364723043</v>
      </c>
      <c r="AL202" s="11">
        <v>4022.1612796417548</v>
      </c>
      <c r="AM202" s="11">
        <v>4065.4289743510567</v>
      </c>
      <c r="AN202" s="11">
        <v>4407.562890198009</v>
      </c>
      <c r="AO202" s="11"/>
      <c r="AP202" s="11">
        <v>709.50093457943899</v>
      </c>
      <c r="AQ202" s="11">
        <v>709.75887850467279</v>
      </c>
      <c r="AR202" s="11">
        <v>697.1283422459893</v>
      </c>
      <c r="AS202" s="11">
        <v>719.25678119349004</v>
      </c>
      <c r="AT202" s="11">
        <v>719.5153707052441</v>
      </c>
      <c r="AU202" s="11"/>
      <c r="AV202" s="24">
        <v>0.70184344109003471</v>
      </c>
      <c r="AW202" s="24">
        <v>0.70501474926253682</v>
      </c>
      <c r="AX202" s="24">
        <v>0.70031880977683314</v>
      </c>
      <c r="AY202" s="24">
        <v>0.70255183413078148</v>
      </c>
      <c r="AZ202" s="24">
        <v>0.69905213270142175</v>
      </c>
      <c r="BB202" s="24">
        <v>0.14293347582153354</v>
      </c>
      <c r="BC202" s="24">
        <v>0.1434700992223116</v>
      </c>
      <c r="BD202" s="24">
        <v>0.14904357066950052</v>
      </c>
      <c r="BE202" s="24">
        <v>0.14699627857522593</v>
      </c>
      <c r="BF202" s="24">
        <v>0.14560294892048448</v>
      </c>
      <c r="BH202" s="24">
        <v>0.15522308308843175</v>
      </c>
      <c r="BI202" s="24">
        <v>0.15151515151515152</v>
      </c>
      <c r="BJ202" s="24">
        <v>0.15063761955366631</v>
      </c>
      <c r="BK202" s="24">
        <v>0.15045188729399256</v>
      </c>
      <c r="BL202" s="24">
        <v>0.15534491837809372</v>
      </c>
      <c r="BN202" s="26"/>
      <c r="BO202" s="26"/>
      <c r="BP202" s="26"/>
      <c r="BQ202" s="26"/>
      <c r="BR202" s="26"/>
      <c r="BT202" s="26"/>
      <c r="BU202" s="26"/>
      <c r="BV202" s="26"/>
      <c r="BW202" s="26"/>
      <c r="BX202" s="26"/>
      <c r="BZ202" s="26">
        <v>0</v>
      </c>
      <c r="CA202" s="26">
        <v>0.19896644787709561</v>
      </c>
      <c r="CB202" s="26">
        <v>0.24171274411540988</v>
      </c>
      <c r="CC202" s="26">
        <v>0.25433492083988485</v>
      </c>
      <c r="CD202" s="26">
        <v>0.39250227480380251</v>
      </c>
      <c r="CF202" s="27">
        <v>-8.9138553433758278E-3</v>
      </c>
      <c r="CG202" s="12">
        <v>-118294</v>
      </c>
      <c r="CI202" s="13"/>
      <c r="CJ202" s="13"/>
      <c r="CK202" s="13">
        <v>0</v>
      </c>
      <c r="CL202" s="13">
        <v>0.28863404139738824</v>
      </c>
      <c r="CM202" s="13">
        <v>0.29993748571872025</v>
      </c>
      <c r="CN202" s="13">
        <v>0.31248690433590443</v>
      </c>
      <c r="CO202" s="13">
        <v>0.50175255554070541</v>
      </c>
      <c r="CQ202" s="27">
        <v>-0.10299897243583483</v>
      </c>
      <c r="CR202" s="12">
        <v>-1425120.891252036</v>
      </c>
      <c r="CS202" s="27">
        <v>1.3215032036278969</v>
      </c>
    </row>
    <row r="203" spans="1:97" x14ac:dyDescent="0.2">
      <c r="A203" s="7">
        <v>1860</v>
      </c>
      <c r="B203" s="7" t="s">
        <v>200</v>
      </c>
      <c r="C203" s="42">
        <v>0.16479963280242416</v>
      </c>
      <c r="E203" s="24">
        <v>1.2162027242406246</v>
      </c>
      <c r="F203" s="24">
        <v>1.1830747451381229</v>
      </c>
      <c r="G203" s="24">
        <v>1.1778101559422045</v>
      </c>
      <c r="H203" s="24">
        <v>1.1756126110197165</v>
      </c>
      <c r="I203" s="24">
        <v>1.1728005421762087</v>
      </c>
      <c r="J203" s="24"/>
      <c r="K203" s="24"/>
      <c r="L203" s="24"/>
      <c r="M203" s="24"/>
      <c r="N203" s="24"/>
      <c r="P203" s="11">
        <v>1314.518210546142</v>
      </c>
      <c r="Q203" s="11">
        <v>1526.2845676853742</v>
      </c>
      <c r="R203" s="11">
        <v>1589.9072767729303</v>
      </c>
      <c r="S203" s="11">
        <v>1636.5072528358212</v>
      </c>
      <c r="T203" s="11">
        <v>1677.1758079128924</v>
      </c>
      <c r="U203" s="11"/>
      <c r="W203" s="11">
        <v>1080.8380743982495</v>
      </c>
      <c r="X203" s="11">
        <v>1290.0998638992855</v>
      </c>
      <c r="Y203" s="11">
        <v>1349.884163208852</v>
      </c>
      <c r="Z203" s="11">
        <v>1392.0463573594438</v>
      </c>
      <c r="AA203" s="11">
        <v>1430.0605666508152</v>
      </c>
      <c r="AB203" s="11"/>
      <c r="AD203" s="25">
        <v>1.8688266750550488</v>
      </c>
      <c r="AE203" s="25">
        <v>1.8490091223655238</v>
      </c>
      <c r="AF203" s="25">
        <v>1.8103286384976527</v>
      </c>
      <c r="AG203" s="25">
        <v>1.7642124883504193</v>
      </c>
      <c r="AH203" s="25">
        <v>1.7344859524544614</v>
      </c>
      <c r="AI203" s="25"/>
      <c r="AJ203" s="11">
        <v>2532.3540091065179</v>
      </c>
      <c r="AK203" s="11">
        <v>3032.2908832902353</v>
      </c>
      <c r="AL203" s="11">
        <v>3089.8707993591315</v>
      </c>
      <c r="AM203" s="11">
        <v>3111.9031556250734</v>
      </c>
      <c r="AN203" s="11">
        <v>3158.6507465694699</v>
      </c>
      <c r="AO203" s="11"/>
      <c r="AP203" s="11">
        <v>676.29024943310662</v>
      </c>
      <c r="AQ203" s="11">
        <v>679.70068027210868</v>
      </c>
      <c r="AR203" s="11">
        <v>744.32879818594108</v>
      </c>
      <c r="AS203" s="11">
        <v>742.95377677564829</v>
      </c>
      <c r="AT203" s="11">
        <v>745.32276330690831</v>
      </c>
      <c r="AU203" s="11"/>
      <c r="AV203" s="24">
        <v>0.60616546083674117</v>
      </c>
      <c r="AW203" s="24">
        <v>0.60616546083674117</v>
      </c>
      <c r="AX203" s="24">
        <v>0.60312989045383414</v>
      </c>
      <c r="AY203" s="24">
        <v>0.60236098167132646</v>
      </c>
      <c r="AZ203" s="24">
        <v>0.5998765050941649</v>
      </c>
      <c r="BB203" s="24">
        <v>0.27744573765335012</v>
      </c>
      <c r="BC203" s="24">
        <v>0.27744573765335012</v>
      </c>
      <c r="BD203" s="24">
        <v>0.27605633802816903</v>
      </c>
      <c r="BE203" s="24">
        <v>0.27555141348244794</v>
      </c>
      <c r="BF203" s="24">
        <v>0.27261500463105898</v>
      </c>
      <c r="BH203" s="24">
        <v>0.11638880150990878</v>
      </c>
      <c r="BI203" s="24">
        <v>0.11638880150990878</v>
      </c>
      <c r="BJ203" s="24">
        <v>0.12081377151799687</v>
      </c>
      <c r="BK203" s="24">
        <v>0.12208760484622554</v>
      </c>
      <c r="BL203" s="24">
        <v>0.12750849027477618</v>
      </c>
      <c r="BN203" s="26"/>
      <c r="BO203" s="26"/>
      <c r="BP203" s="26"/>
      <c r="BQ203" s="26"/>
      <c r="BR203" s="26"/>
      <c r="BT203" s="26"/>
      <c r="BU203" s="26"/>
      <c r="BV203" s="26"/>
      <c r="BW203" s="26"/>
      <c r="BX203" s="26"/>
      <c r="BZ203" s="26">
        <v>0</v>
      </c>
      <c r="CA203" s="26">
        <v>0.14878547418705157</v>
      </c>
      <c r="CB203" s="26">
        <v>0.17753526421285248</v>
      </c>
      <c r="CC203" s="26">
        <v>0.19004571185211794</v>
      </c>
      <c r="CD203" s="26">
        <v>0.2065189984954876</v>
      </c>
      <c r="CF203" s="27">
        <v>-2.0253666981093054E-2</v>
      </c>
      <c r="CG203" s="12">
        <v>-191453</v>
      </c>
      <c r="CI203" s="13"/>
      <c r="CJ203" s="13"/>
      <c r="CK203" s="13">
        <v>0</v>
      </c>
      <c r="CL203" s="13">
        <v>0.20276373690804617</v>
      </c>
      <c r="CM203" s="13">
        <v>0.20224900788140254</v>
      </c>
      <c r="CN203" s="13">
        <v>0.21362735840322911</v>
      </c>
      <c r="CO203" s="13">
        <v>0.24653915705407115</v>
      </c>
      <c r="CQ203" s="27">
        <v>-9.2124904213382333E-2</v>
      </c>
      <c r="CR203" s="12">
        <v>-904158.27173220005</v>
      </c>
      <c r="CS203" s="27">
        <v>1.4155543076300261</v>
      </c>
    </row>
    <row r="204" spans="1:97" x14ac:dyDescent="0.2">
      <c r="A204" s="7">
        <v>1861</v>
      </c>
      <c r="B204" s="7" t="s">
        <v>201</v>
      </c>
      <c r="C204" s="42">
        <v>0.22415909996927041</v>
      </c>
      <c r="E204" s="24">
        <v>1.0933668362419571</v>
      </c>
      <c r="F204" s="24">
        <v>1.0764792051799532</v>
      </c>
      <c r="G204" s="24">
        <v>1.0760442581577641</v>
      </c>
      <c r="H204" s="24">
        <v>1.0744642274592979</v>
      </c>
      <c r="I204" s="24">
        <v>1.0710844834066071</v>
      </c>
      <c r="J204" s="24"/>
      <c r="K204" s="24"/>
      <c r="L204" s="24"/>
      <c r="M204" s="24"/>
      <c r="N204" s="24"/>
      <c r="P204" s="11">
        <v>1314.518210546142</v>
      </c>
      <c r="Q204" s="11">
        <v>1582.3774931402381</v>
      </c>
      <c r="R204" s="11">
        <v>1590.055324936543</v>
      </c>
      <c r="S204" s="11">
        <v>1622.1539012446249</v>
      </c>
      <c r="T204" s="11">
        <v>1697.3850294271861</v>
      </c>
      <c r="U204" s="11"/>
      <c r="W204" s="11">
        <v>1202.2664004190126</v>
      </c>
      <c r="X204" s="11">
        <v>1469.9563963018818</v>
      </c>
      <c r="Y204" s="11">
        <v>1477.6858041683051</v>
      </c>
      <c r="Z204" s="11">
        <v>1509.7328136092592</v>
      </c>
      <c r="AA204" s="11">
        <v>1584.73496322962</v>
      </c>
      <c r="AB204" s="11"/>
      <c r="AD204" s="25">
        <v>1.9893201354519405</v>
      </c>
      <c r="AE204" s="25">
        <v>1.9829671044077493</v>
      </c>
      <c r="AF204" s="25">
        <v>1.9764248704663212</v>
      </c>
      <c r="AG204" s="25">
        <v>1.9719420739591416</v>
      </c>
      <c r="AH204" s="25">
        <v>1.9530347747978956</v>
      </c>
      <c r="AI204" s="25"/>
      <c r="AJ204" s="11">
        <v>3151.1396708647922</v>
      </c>
      <c r="AK204" s="11">
        <v>3949.8628758781124</v>
      </c>
      <c r="AL204" s="11">
        <v>3997.3294481377029</v>
      </c>
      <c r="AM204" s="11">
        <v>4106.0175858956045</v>
      </c>
      <c r="AN204" s="11">
        <v>4264.9470071368332</v>
      </c>
      <c r="AO204" s="11"/>
      <c r="AP204" s="11">
        <v>807.37050217477247</v>
      </c>
      <c r="AQ204" s="11">
        <v>815.40292605773027</v>
      </c>
      <c r="AR204" s="11">
        <v>793.87781731909831</v>
      </c>
      <c r="AS204" s="11">
        <v>788.90901960784299</v>
      </c>
      <c r="AT204" s="11">
        <v>803.95873880887507</v>
      </c>
      <c r="AU204" s="11"/>
      <c r="AV204" s="24">
        <v>0.61057567074759056</v>
      </c>
      <c r="AW204" s="24">
        <v>0.61045377714211413</v>
      </c>
      <c r="AX204" s="24">
        <v>0.60854922279792745</v>
      </c>
      <c r="AY204" s="24">
        <v>0.60848202741143009</v>
      </c>
      <c r="AZ204" s="24">
        <v>0.60490183498011041</v>
      </c>
      <c r="BB204" s="24">
        <v>0.32938265173222192</v>
      </c>
      <c r="BC204" s="24">
        <v>0.32882590040306853</v>
      </c>
      <c r="BD204" s="24">
        <v>0.32759067357512955</v>
      </c>
      <c r="BE204" s="24">
        <v>0.32971295577967419</v>
      </c>
      <c r="BF204" s="24">
        <v>0.32965481842679328</v>
      </c>
      <c r="BH204" s="24">
        <v>6.0041677520187547E-2</v>
      </c>
      <c r="BI204" s="24">
        <v>6.0720322454817316E-2</v>
      </c>
      <c r="BJ204" s="24">
        <v>6.3860103626942999E-2</v>
      </c>
      <c r="BK204" s="24">
        <v>6.1805016808895788E-2</v>
      </c>
      <c r="BL204" s="24">
        <v>6.5443346593096363E-2</v>
      </c>
      <c r="BN204" s="26"/>
      <c r="BO204" s="26"/>
      <c r="BP204" s="26"/>
      <c r="BQ204" s="26"/>
      <c r="BR204" s="26"/>
      <c r="BT204" s="26"/>
      <c r="BU204" s="26"/>
      <c r="BV204" s="26"/>
      <c r="BW204" s="26"/>
      <c r="BX204" s="26"/>
      <c r="BZ204" s="26">
        <v>0</v>
      </c>
      <c r="CA204" s="26">
        <v>0.2019572599880437</v>
      </c>
      <c r="CB204" s="26">
        <v>0.20834361878808139</v>
      </c>
      <c r="CC204" s="26">
        <v>0.23217100020147186</v>
      </c>
      <c r="CD204" s="26">
        <v>0.28669503962844756</v>
      </c>
      <c r="CF204" s="27">
        <v>-2.2133715945442667E-2</v>
      </c>
      <c r="CG204" s="12">
        <v>-575855.5</v>
      </c>
      <c r="CI204" s="13"/>
      <c r="CJ204" s="13"/>
      <c r="CK204" s="13">
        <v>0</v>
      </c>
      <c r="CL204" s="13">
        <v>0.25903063336795129</v>
      </c>
      <c r="CM204" s="13">
        <v>0.24788959216324691</v>
      </c>
      <c r="CN204" s="13">
        <v>0.25103634532798158</v>
      </c>
      <c r="CO204" s="13">
        <v>0.31981055449518614</v>
      </c>
      <c r="CQ204" s="27">
        <v>-0.10705403614485301</v>
      </c>
      <c r="CR204" s="12">
        <v>-2894224.1523368843</v>
      </c>
      <c r="CS204" s="27">
        <v>1.2248534327972331</v>
      </c>
    </row>
    <row r="205" spans="1:97" x14ac:dyDescent="0.2">
      <c r="A205" s="7">
        <v>1862</v>
      </c>
      <c r="B205" s="7" t="s">
        <v>202</v>
      </c>
      <c r="C205" s="42">
        <v>0.11540558792803068</v>
      </c>
      <c r="E205" s="24">
        <v>1.4106849977099263</v>
      </c>
      <c r="F205" s="24">
        <v>1.379110789500601</v>
      </c>
      <c r="G205" s="24">
        <v>1.3698341697696923</v>
      </c>
      <c r="H205" s="24">
        <v>1.3661375719374933</v>
      </c>
      <c r="I205" s="24">
        <v>1.3424115834916248</v>
      </c>
      <c r="J205" s="24"/>
      <c r="K205" s="24"/>
      <c r="L205" s="24"/>
      <c r="M205" s="24"/>
      <c r="N205" s="24"/>
      <c r="P205" s="11">
        <v>1314.518210546142</v>
      </c>
      <c r="Q205" s="11">
        <v>1400.7346147273377</v>
      </c>
      <c r="R205" s="11">
        <v>1445.258500068878</v>
      </c>
      <c r="S205" s="11">
        <v>1466.304525573767</v>
      </c>
      <c r="T205" s="11">
        <v>1557.1088821154929</v>
      </c>
      <c r="U205" s="11"/>
      <c r="W205" s="11">
        <v>931.82972292191437</v>
      </c>
      <c r="X205" s="11">
        <v>1015.6795417680454</v>
      </c>
      <c r="Y205" s="11">
        <v>1055.0609204848984</v>
      </c>
      <c r="Z205" s="11">
        <v>1073.3212786866072</v>
      </c>
      <c r="AA205" s="11">
        <v>1159.9340330969421</v>
      </c>
      <c r="AB205" s="11"/>
      <c r="AD205" s="25">
        <v>1.9335671147477109</v>
      </c>
      <c r="AE205" s="25">
        <v>1.9239321240491516</v>
      </c>
      <c r="AF205" s="25">
        <v>1.8959875340864822</v>
      </c>
      <c r="AG205" s="25">
        <v>1.8643904320987654</v>
      </c>
      <c r="AH205" s="25">
        <v>1.8500677113561617</v>
      </c>
      <c r="AI205" s="25"/>
      <c r="AJ205" s="11">
        <v>2382.520675807647</v>
      </c>
      <c r="AK205" s="11">
        <v>2593.6441327694283</v>
      </c>
      <c r="AL205" s="11">
        <v>2640.2650124802885</v>
      </c>
      <c r="AM205" s="11">
        <v>2657.5008983414928</v>
      </c>
      <c r="AN205" s="11">
        <v>2899.2761029732142</v>
      </c>
      <c r="AO205" s="11"/>
      <c r="AP205" s="11">
        <v>542.70602556299457</v>
      </c>
      <c r="AQ205" s="11">
        <v>543.6786366402921</v>
      </c>
      <c r="AR205" s="11">
        <v>623.92087644552646</v>
      </c>
      <c r="AS205" s="11">
        <v>607.57374100719426</v>
      </c>
      <c r="AT205" s="11">
        <v>606.91990291262141</v>
      </c>
      <c r="AU205" s="11"/>
      <c r="AV205" s="24">
        <v>0.6123124878238847</v>
      </c>
      <c r="AW205" s="24">
        <v>0.61302906182952999</v>
      </c>
      <c r="AX205" s="24">
        <v>0.61336190105181143</v>
      </c>
      <c r="AY205" s="24">
        <v>0.61091820987654322</v>
      </c>
      <c r="AZ205" s="24">
        <v>0.61249758173727997</v>
      </c>
      <c r="BB205" s="24">
        <v>0.32008571985193845</v>
      </c>
      <c r="BC205" s="24">
        <v>0.32046030817242049</v>
      </c>
      <c r="BD205" s="24">
        <v>0.32002337358784572</v>
      </c>
      <c r="BE205" s="24">
        <v>0.32175925925925924</v>
      </c>
      <c r="BF205" s="24">
        <v>0.31882375701296189</v>
      </c>
      <c r="BH205" s="24">
        <v>6.7601792324176901E-2</v>
      </c>
      <c r="BI205" s="24">
        <v>6.6510629998049547E-2</v>
      </c>
      <c r="BJ205" s="24">
        <v>6.6614725360342811E-2</v>
      </c>
      <c r="BK205" s="24">
        <v>6.7322530864197525E-2</v>
      </c>
      <c r="BL205" s="24">
        <v>6.8678661249758174E-2</v>
      </c>
      <c r="BN205" s="26"/>
      <c r="BO205" s="26"/>
      <c r="BP205" s="26"/>
      <c r="BQ205" s="26"/>
      <c r="BR205" s="26"/>
      <c r="BT205" s="26"/>
      <c r="BU205" s="26"/>
      <c r="BV205" s="26"/>
      <c r="BW205" s="26"/>
      <c r="BX205" s="26"/>
      <c r="BZ205" s="26">
        <v>0</v>
      </c>
      <c r="CA205" s="26">
        <v>5.903863068696813E-2</v>
      </c>
      <c r="CB205" s="26">
        <v>7.8300364028656144E-2</v>
      </c>
      <c r="CC205" s="26">
        <v>8.6247802727420941E-2</v>
      </c>
      <c r="CD205" s="26">
        <v>0.14134256860196071</v>
      </c>
      <c r="CF205" s="27">
        <v>-2.0255500452257342E-2</v>
      </c>
      <c r="CG205" s="12">
        <v>-302478</v>
      </c>
      <c r="CI205" s="13"/>
      <c r="CJ205" s="13"/>
      <c r="CK205" s="13">
        <v>0</v>
      </c>
      <c r="CL205" s="13">
        <v>8.0774566667223935E-2</v>
      </c>
      <c r="CM205" s="13">
        <v>9.1357581025289569E-2</v>
      </c>
      <c r="CN205" s="13">
        <v>9.6540023735102842E-2</v>
      </c>
      <c r="CO205" s="13">
        <v>0.19587393651695728</v>
      </c>
      <c r="CQ205" s="27">
        <v>-7.1002192716296431E-2</v>
      </c>
      <c r="CR205" s="12">
        <v>-1092114.3250508178</v>
      </c>
      <c r="CS205" s="27">
        <v>1.8960892107806986</v>
      </c>
    </row>
    <row r="206" spans="1:97" x14ac:dyDescent="0.2">
      <c r="A206" s="7">
        <v>1863</v>
      </c>
      <c r="B206" s="7" t="s">
        <v>203</v>
      </c>
      <c r="C206" s="42">
        <v>0.23687400342646825</v>
      </c>
      <c r="E206" s="24">
        <v>1.6280444347968914</v>
      </c>
      <c r="F206" s="24">
        <v>1.5692471718210483</v>
      </c>
      <c r="G206" s="24">
        <v>1.505424855808478</v>
      </c>
      <c r="H206" s="24">
        <v>1.4991413940462641</v>
      </c>
      <c r="I206" s="24">
        <v>1.4381163949713573</v>
      </c>
      <c r="J206" s="24"/>
      <c r="K206" s="24"/>
      <c r="L206" s="24"/>
      <c r="M206" s="24"/>
      <c r="N206" s="24"/>
      <c r="P206" s="11">
        <v>1314.518210546142</v>
      </c>
      <c r="Q206" s="11">
        <v>1420.3255938968341</v>
      </c>
      <c r="R206" s="11">
        <v>1535.0337949007469</v>
      </c>
      <c r="S206" s="11">
        <v>1577.4510035555459</v>
      </c>
      <c r="T206" s="11">
        <v>1740.6491466267612</v>
      </c>
      <c r="U206" s="11"/>
      <c r="W206" s="11">
        <v>807.42158042519054</v>
      </c>
      <c r="X206" s="11">
        <v>905.09998641488926</v>
      </c>
      <c r="Y206" s="11">
        <v>1019.6681614349776</v>
      </c>
      <c r="Z206" s="11">
        <v>1052.236306608758</v>
      </c>
      <c r="AA206" s="11">
        <v>1210.3673615802352</v>
      </c>
      <c r="AB206" s="11"/>
      <c r="AD206" s="25">
        <v>1.7292485549132948</v>
      </c>
      <c r="AE206" s="25">
        <v>1.7051192958072736</v>
      </c>
      <c r="AF206" s="25">
        <v>1.7046560111188325</v>
      </c>
      <c r="AG206" s="25">
        <v>1.6847876808212785</v>
      </c>
      <c r="AH206" s="25">
        <v>1.6133543875479359</v>
      </c>
      <c r="AI206" s="25"/>
      <c r="AJ206" s="11">
        <v>1600.8257963542007</v>
      </c>
      <c r="AK206" s="11">
        <v>1830.8231651694441</v>
      </c>
      <c r="AL206" s="11">
        <v>2147.9014569843907</v>
      </c>
      <c r="AM206" s="11">
        <v>2175.5453910089427</v>
      </c>
      <c r="AN206" s="11">
        <v>2489.7363935678063</v>
      </c>
      <c r="AO206" s="11"/>
      <c r="AP206" s="11">
        <v>433.84472461844723</v>
      </c>
      <c r="AQ206" s="11">
        <v>433.84472461844723</v>
      </c>
      <c r="AR206" s="11">
        <v>438.35169210351694</v>
      </c>
      <c r="AS206" s="11">
        <v>447.86169491525425</v>
      </c>
      <c r="AT206" s="11">
        <v>457.6206030150754</v>
      </c>
      <c r="AU206" s="11"/>
      <c r="AV206" s="24">
        <v>0.53387283236994221</v>
      </c>
      <c r="AW206" s="24">
        <v>0.53509381514940935</v>
      </c>
      <c r="AX206" s="24">
        <v>0.53532545749362981</v>
      </c>
      <c r="AY206" s="24">
        <v>0.53709752683154455</v>
      </c>
      <c r="AZ206" s="24">
        <v>0.5188360027069705</v>
      </c>
      <c r="BB206" s="24">
        <v>0.3484393063583815</v>
      </c>
      <c r="BC206" s="24">
        <v>0.34908501274032894</v>
      </c>
      <c r="BD206" s="24">
        <v>0.34908501274032894</v>
      </c>
      <c r="BE206" s="24">
        <v>0.3441437237517499</v>
      </c>
      <c r="BF206" s="24">
        <v>0.35912474622152041</v>
      </c>
      <c r="BH206" s="24">
        <v>0.1176878612716763</v>
      </c>
      <c r="BI206" s="24">
        <v>0.11582117211026176</v>
      </c>
      <c r="BJ206" s="24">
        <v>0.11558952976604123</v>
      </c>
      <c r="BK206" s="24">
        <v>0.11875874941670556</v>
      </c>
      <c r="BL206" s="24">
        <v>0.12203925107150913</v>
      </c>
      <c r="BN206" s="26"/>
      <c r="BO206" s="26"/>
      <c r="BP206" s="26"/>
      <c r="BQ206" s="26"/>
      <c r="BR206" s="26"/>
      <c r="BT206" s="26"/>
      <c r="BU206" s="26"/>
      <c r="BV206" s="26"/>
      <c r="BW206" s="26"/>
      <c r="BX206" s="26"/>
      <c r="BZ206" s="26">
        <v>0</v>
      </c>
      <c r="CA206" s="26">
        <v>6.3443914968988935E-2</v>
      </c>
      <c r="CB206" s="26">
        <v>0.1490173962257173</v>
      </c>
      <c r="CC206" s="26">
        <v>0.1586255025657024</v>
      </c>
      <c r="CD206" s="26">
        <v>0.26627667488008999</v>
      </c>
      <c r="CF206" s="27">
        <v>-1.9060034377922527E-2</v>
      </c>
      <c r="CG206" s="12">
        <v>-220286</v>
      </c>
      <c r="CI206" s="13"/>
      <c r="CJ206" s="13"/>
      <c r="CK206" s="13">
        <v>0</v>
      </c>
      <c r="CL206" s="13">
        <v>0.117382896539445</v>
      </c>
      <c r="CM206" s="13">
        <v>0.11478389459575755</v>
      </c>
      <c r="CN206" s="13">
        <v>0.12320035807372154</v>
      </c>
      <c r="CO206" s="13">
        <v>0.27339843614764114</v>
      </c>
      <c r="CQ206" s="27">
        <v>-6.1708174768464692E-2</v>
      </c>
      <c r="CR206" s="12">
        <v>-735479.61544407287</v>
      </c>
      <c r="CS206" s="27">
        <v>2.0328628917281932</v>
      </c>
    </row>
    <row r="207" spans="1:97" x14ac:dyDescent="0.2">
      <c r="A207" s="7">
        <v>1864</v>
      </c>
      <c r="B207" s="7" t="s">
        <v>204</v>
      </c>
      <c r="C207" s="42">
        <v>0.20617450435741347</v>
      </c>
      <c r="E207" s="24">
        <v>1.7563995033055333</v>
      </c>
      <c r="F207" s="24">
        <v>1.6822804088285956</v>
      </c>
      <c r="G207" s="24">
        <v>1.6301851488328796</v>
      </c>
      <c r="H207" s="24">
        <v>1.6327089263297421</v>
      </c>
      <c r="I207" s="24">
        <v>1.5392897999248423</v>
      </c>
      <c r="J207" s="24"/>
      <c r="K207" s="24"/>
      <c r="L207" s="24"/>
      <c r="M207" s="24"/>
      <c r="N207" s="24"/>
      <c r="P207" s="11">
        <v>1314.518210546142</v>
      </c>
      <c r="Q207" s="11">
        <v>1400.1366980594221</v>
      </c>
      <c r="R207" s="11">
        <v>1494.0513950001118</v>
      </c>
      <c r="S207" s="11">
        <v>1539.3999490877954</v>
      </c>
      <c r="T207" s="11">
        <v>1712.8077887210227</v>
      </c>
      <c r="U207" s="11"/>
      <c r="W207" s="11">
        <v>748.41640986132506</v>
      </c>
      <c r="X207" s="11">
        <v>832.28496908809893</v>
      </c>
      <c r="Y207" s="11">
        <v>916.49184515621926</v>
      </c>
      <c r="Z207" s="11">
        <v>942.85020695532</v>
      </c>
      <c r="AA207" s="11">
        <v>1112.7260044240224</v>
      </c>
      <c r="AB207" s="11"/>
      <c r="AD207" s="25">
        <v>1.6556122448979591</v>
      </c>
      <c r="AE207" s="25">
        <v>1.6526181353767562</v>
      </c>
      <c r="AF207" s="25">
        <v>1.623803446075303</v>
      </c>
      <c r="AG207" s="25">
        <v>1.5950145678213015</v>
      </c>
      <c r="AH207" s="25">
        <v>1.5794904869396968</v>
      </c>
      <c r="AI207" s="25"/>
      <c r="AJ207" s="11">
        <v>1440.392387553371</v>
      </c>
      <c r="AK207" s="11">
        <v>1642.0712869779629</v>
      </c>
      <c r="AL207" s="11">
        <v>1805.2768331720954</v>
      </c>
      <c r="AM207" s="11">
        <v>1834.9689221776118</v>
      </c>
      <c r="AN207" s="11">
        <v>2189.0372887978215</v>
      </c>
      <c r="AO207" s="11"/>
      <c r="AP207" s="11">
        <v>399.62083333333328</v>
      </c>
      <c r="AQ207" s="11">
        <v>399.62083333333328</v>
      </c>
      <c r="AR207" s="11">
        <v>469.39583333333331</v>
      </c>
      <c r="AS207" s="11">
        <v>469.64583333333331</v>
      </c>
      <c r="AT207" s="11">
        <v>469.64583333333331</v>
      </c>
      <c r="AU207" s="11"/>
      <c r="AV207" s="24">
        <v>0.5691964285714286</v>
      </c>
      <c r="AW207" s="24">
        <v>0.56992337164750961</v>
      </c>
      <c r="AX207" s="24">
        <v>0.56987874920229742</v>
      </c>
      <c r="AY207" s="24">
        <v>0.56328909032049201</v>
      </c>
      <c r="AZ207" s="24">
        <v>0.55465978716543052</v>
      </c>
      <c r="BB207" s="24">
        <v>0.30612244897959184</v>
      </c>
      <c r="BC207" s="24">
        <v>0.3065134099616858</v>
      </c>
      <c r="BD207" s="24">
        <v>0.3063178047223995</v>
      </c>
      <c r="BE207" s="24">
        <v>0.31078018776303012</v>
      </c>
      <c r="BF207" s="24">
        <v>0.309577555627217</v>
      </c>
      <c r="BH207" s="24">
        <v>0.12468112244897959</v>
      </c>
      <c r="BI207" s="24">
        <v>0.1235632183908046</v>
      </c>
      <c r="BJ207" s="24">
        <v>0.12380344607530312</v>
      </c>
      <c r="BK207" s="24">
        <v>0.12593072191647783</v>
      </c>
      <c r="BL207" s="24">
        <v>0.13576265720735248</v>
      </c>
      <c r="BN207" s="26"/>
      <c r="BO207" s="26"/>
      <c r="BP207" s="26"/>
      <c r="BQ207" s="26"/>
      <c r="BR207" s="26"/>
      <c r="BT207" s="26"/>
      <c r="BU207" s="26"/>
      <c r="BV207" s="26"/>
      <c r="BW207" s="26"/>
      <c r="BX207" s="26"/>
      <c r="BZ207" s="26">
        <v>0</v>
      </c>
      <c r="CA207" s="26">
        <v>6.1850597325647128E-2</v>
      </c>
      <c r="CB207" s="26">
        <v>0.11402951590174459</v>
      </c>
      <c r="CC207" s="26">
        <v>0.11130364652852842</v>
      </c>
      <c r="CD207" s="26">
        <v>0.22921009769232925</v>
      </c>
      <c r="CF207" s="27">
        <v>-1.6948280413435105E-2</v>
      </c>
      <c r="CG207" s="12">
        <v>-136305</v>
      </c>
      <c r="CI207" s="13"/>
      <c r="CJ207" s="13"/>
      <c r="CK207" s="13">
        <v>0</v>
      </c>
      <c r="CL207" s="13">
        <v>0.11401312007308184</v>
      </c>
      <c r="CM207" s="13">
        <v>0.10608083099046306</v>
      </c>
      <c r="CN207" s="13">
        <v>0.11191634969011122</v>
      </c>
      <c r="CO207" s="13">
        <v>0.30361825784959962</v>
      </c>
      <c r="CQ207" s="27">
        <v>-6.6125510544816538E-2</v>
      </c>
      <c r="CR207" s="12">
        <v>-545516.35477464332</v>
      </c>
      <c r="CS207" s="27">
        <v>1.9746773815373342</v>
      </c>
    </row>
    <row r="208" spans="1:97" x14ac:dyDescent="0.2">
      <c r="A208" s="7">
        <v>1880</v>
      </c>
      <c r="B208" s="7" t="s">
        <v>205</v>
      </c>
      <c r="C208" s="42">
        <v>0.13863338782808654</v>
      </c>
      <c r="E208" s="24">
        <v>1.0970956703244958</v>
      </c>
      <c r="F208" s="24">
        <v>1.088357729325913</v>
      </c>
      <c r="G208" s="24">
        <v>1.0864051221824247</v>
      </c>
      <c r="H208" s="24">
        <v>1.0849733240922264</v>
      </c>
      <c r="I208" s="24">
        <v>1.0799141788686568</v>
      </c>
      <c r="J208" s="24"/>
      <c r="K208" s="24"/>
      <c r="L208" s="24"/>
      <c r="M208" s="24"/>
      <c r="N208" s="24"/>
      <c r="P208" s="11">
        <v>1314.518210546142</v>
      </c>
      <c r="Q208" s="11">
        <v>1413.4979250331473</v>
      </c>
      <c r="R208" s="11">
        <v>1424.2317271634886</v>
      </c>
      <c r="S208" s="11">
        <v>1428.383565359574</v>
      </c>
      <c r="T208" s="11">
        <v>1496.4500113012707</v>
      </c>
      <c r="U208" s="11"/>
      <c r="W208" s="11">
        <v>1198.1801096319498</v>
      </c>
      <c r="X208" s="11">
        <v>1298.7438660527671</v>
      </c>
      <c r="Y208" s="11">
        <v>1310.9582218301964</v>
      </c>
      <c r="Z208" s="11">
        <v>1316.5149166728791</v>
      </c>
      <c r="AA208" s="11">
        <v>1385.71197654705</v>
      </c>
      <c r="AB208" s="11"/>
      <c r="AD208" s="25">
        <v>1.8992446997754513</v>
      </c>
      <c r="AE208" s="25">
        <v>1.9132425383946683</v>
      </c>
      <c r="AF208" s="25">
        <v>1.9335713356555422</v>
      </c>
      <c r="AG208" s="25">
        <v>1.9361930218264463</v>
      </c>
      <c r="AH208" s="25">
        <v>1.9387520897679296</v>
      </c>
      <c r="AI208" s="25"/>
      <c r="AJ208" s="11">
        <v>4594.1398724726359</v>
      </c>
      <c r="AK208" s="11">
        <v>5167.5812798997313</v>
      </c>
      <c r="AL208" s="11">
        <v>5258.6712769210799</v>
      </c>
      <c r="AM208" s="11">
        <v>5322.8702714124238</v>
      </c>
      <c r="AN208" s="11">
        <v>5647.771381601101</v>
      </c>
      <c r="AO208" s="11"/>
      <c r="AP208" s="11">
        <v>1066.981784328241</v>
      </c>
      <c r="AQ208" s="11">
        <v>1111.6285574419794</v>
      </c>
      <c r="AR208" s="11">
        <v>1142.7844551993605</v>
      </c>
      <c r="AS208" s="11">
        <v>1152.9404673020335</v>
      </c>
      <c r="AT208" s="11">
        <v>1173.9216712460204</v>
      </c>
      <c r="AU208" s="11"/>
      <c r="AV208" s="24">
        <v>0.3197777842582602</v>
      </c>
      <c r="AW208" s="24">
        <v>0.31951608229498696</v>
      </c>
      <c r="AX208" s="24">
        <v>0.31956870510355989</v>
      </c>
      <c r="AY208" s="24">
        <v>0.32003544832120751</v>
      </c>
      <c r="AZ208" s="24">
        <v>0.31952905840015866</v>
      </c>
      <c r="BB208" s="24">
        <v>0.64998104458895922</v>
      </c>
      <c r="BC208" s="24">
        <v>0.65113010721529996</v>
      </c>
      <c r="BD208" s="24">
        <v>0.65104716203911139</v>
      </c>
      <c r="BE208" s="24">
        <v>0.65090550449536166</v>
      </c>
      <c r="BF208" s="24">
        <v>0.64971239126122804</v>
      </c>
      <c r="BH208" s="24">
        <v>3.0241171152780612E-2</v>
      </c>
      <c r="BI208" s="24">
        <v>2.9353810489713125E-2</v>
      </c>
      <c r="BJ208" s="24">
        <v>2.9384132857328688E-2</v>
      </c>
      <c r="BK208" s="24">
        <v>2.9059047183430768E-2</v>
      </c>
      <c r="BL208" s="24">
        <v>3.0758550338613244E-2</v>
      </c>
      <c r="BN208" s="26"/>
      <c r="BO208" s="26"/>
      <c r="BP208" s="26"/>
      <c r="BQ208" s="26"/>
      <c r="BR208" s="26"/>
      <c r="BT208" s="26"/>
      <c r="BU208" s="26"/>
      <c r="BV208" s="26"/>
      <c r="BW208" s="26"/>
      <c r="BX208" s="26"/>
      <c r="BZ208" s="26">
        <v>0</v>
      </c>
      <c r="CA208" s="26">
        <v>9.0140520231074994E-2</v>
      </c>
      <c r="CB208" s="26">
        <v>0.11277581746727239</v>
      </c>
      <c r="CC208" s="26">
        <v>0.13003482541030364</v>
      </c>
      <c r="CD208" s="26">
        <v>0.19597135297653545</v>
      </c>
      <c r="CF208" s="27">
        <v>-4.668285111698553E-2</v>
      </c>
      <c r="CG208" s="12">
        <v>-9694001.5</v>
      </c>
      <c r="CI208" s="13"/>
      <c r="CJ208" s="13"/>
      <c r="CK208" s="13">
        <v>0</v>
      </c>
      <c r="CL208" s="13">
        <v>0.19152841347417437</v>
      </c>
      <c r="CM208" s="13">
        <v>0.24892953497648307</v>
      </c>
      <c r="CN208" s="13">
        <v>0.26720931102590351</v>
      </c>
      <c r="CO208" s="13">
        <v>0.36016611246004215</v>
      </c>
      <c r="CQ208" s="27">
        <v>-0.20181199342000261</v>
      </c>
      <c r="CR208" s="12">
        <v>-45550530.067618281</v>
      </c>
      <c r="CS208" s="27">
        <v>0.69980535521803444</v>
      </c>
    </row>
    <row r="209" spans="1:97" x14ac:dyDescent="0.2">
      <c r="A209" s="7">
        <v>1881</v>
      </c>
      <c r="B209" s="7" t="s">
        <v>206</v>
      </c>
      <c r="C209" s="42">
        <v>0.23388282375590919</v>
      </c>
      <c r="E209" s="24">
        <v>1.0013109897794288</v>
      </c>
      <c r="F209" s="24">
        <v>1.0010969910497636</v>
      </c>
      <c r="G209" s="24">
        <v>1.001066382780802</v>
      </c>
      <c r="H209" s="24">
        <v>1.0010491182432979</v>
      </c>
      <c r="I209" s="24">
        <v>1.0009967748066584</v>
      </c>
      <c r="J209" s="24"/>
      <c r="K209" s="24"/>
      <c r="L209" s="24"/>
      <c r="M209" s="24"/>
      <c r="N209" s="24"/>
      <c r="P209" s="11">
        <v>1314.518210546142</v>
      </c>
      <c r="Q209" s="11">
        <v>1545.8270344075745</v>
      </c>
      <c r="R209" s="11">
        <v>1580.3911616644136</v>
      </c>
      <c r="S209" s="11">
        <v>1590.6334943444624</v>
      </c>
      <c r="T209" s="11">
        <v>1663.8026776759743</v>
      </c>
      <c r="U209" s="11"/>
      <c r="W209" s="11">
        <v>1312.7971469040874</v>
      </c>
      <c r="X209" s="11">
        <v>1544.1331341797361</v>
      </c>
      <c r="Y209" s="11">
        <v>1578.7076550051956</v>
      </c>
      <c r="Z209" s="11">
        <v>1588.9664806216535</v>
      </c>
      <c r="AA209" s="11">
        <v>1662.1458925253144</v>
      </c>
      <c r="AB209" s="11"/>
      <c r="AD209" s="25">
        <v>2.1403204850584667</v>
      </c>
      <c r="AE209" s="25">
        <v>2.1592130724575358</v>
      </c>
      <c r="AF209" s="25">
        <v>2.1565467932984741</v>
      </c>
      <c r="AG209" s="25">
        <v>2.1730195911413968</v>
      </c>
      <c r="AH209" s="25">
        <v>2.164997364259357</v>
      </c>
      <c r="AI209" s="25"/>
      <c r="AJ209" s="11">
        <v>4280.5567933462671</v>
      </c>
      <c r="AK209" s="11">
        <v>5242.4009345835366</v>
      </c>
      <c r="AL209" s="11">
        <v>5260.3314601074471</v>
      </c>
      <c r="AM209" s="11">
        <v>5339.0938881428365</v>
      </c>
      <c r="AN209" s="11">
        <v>5593.2415094214957</v>
      </c>
      <c r="AO209" s="11"/>
      <c r="AP209" s="11">
        <v>991.94021334656418</v>
      </c>
      <c r="AQ209" s="11">
        <v>1010.0022227710546</v>
      </c>
      <c r="AR209" s="11">
        <v>1148.3881691517965</v>
      </c>
      <c r="AS209" s="11">
        <v>1175.2568694798822</v>
      </c>
      <c r="AT209" s="11">
        <v>1204.0062817105581</v>
      </c>
      <c r="AU209" s="11"/>
      <c r="AV209" s="24">
        <v>0.55381117366825461</v>
      </c>
      <c r="AW209" s="24">
        <v>0.55568694904321647</v>
      </c>
      <c r="AX209" s="24">
        <v>0.55469000106712196</v>
      </c>
      <c r="AY209" s="24">
        <v>0.55770868824531517</v>
      </c>
      <c r="AZ209" s="24">
        <v>0.55455983131259889</v>
      </c>
      <c r="BB209" s="24">
        <v>0.43644434820268513</v>
      </c>
      <c r="BC209" s="24">
        <v>0.43528273489572133</v>
      </c>
      <c r="BD209" s="24">
        <v>0.43655959876213851</v>
      </c>
      <c r="BE209" s="24">
        <v>0.43398637137989776</v>
      </c>
      <c r="BF209" s="24">
        <v>0.43637322087506591</v>
      </c>
      <c r="BH209" s="24">
        <v>9.7444781290601992E-3</v>
      </c>
      <c r="BI209" s="24">
        <v>9.030316061062138E-3</v>
      </c>
      <c r="BJ209" s="24">
        <v>8.7504001707395147E-3</v>
      </c>
      <c r="BK209" s="24">
        <v>8.3049403747870523E-3</v>
      </c>
      <c r="BL209" s="24">
        <v>9.0669478123352656E-3</v>
      </c>
      <c r="BN209" s="26"/>
      <c r="BO209" s="26"/>
      <c r="BP209" s="26"/>
      <c r="BQ209" s="26"/>
      <c r="BR209" s="26"/>
      <c r="BT209" s="26"/>
      <c r="BU209" s="26"/>
      <c r="BV209" s="26"/>
      <c r="BW209" s="26"/>
      <c r="BX209" s="26"/>
      <c r="BZ209" s="26">
        <v>0</v>
      </c>
      <c r="CA209" s="26">
        <v>0.19482250733114403</v>
      </c>
      <c r="CB209" s="26">
        <v>0.22907978786198502</v>
      </c>
      <c r="CC209" s="26">
        <v>0.2492878308828177</v>
      </c>
      <c r="CD209" s="26">
        <v>0.31482267979997469</v>
      </c>
      <c r="CF209" s="27">
        <v>-2.5497008356338315E-2</v>
      </c>
      <c r="CG209" s="12">
        <v>-895717</v>
      </c>
      <c r="CI209" s="13"/>
      <c r="CJ209" s="13"/>
      <c r="CK209" s="13">
        <v>0</v>
      </c>
      <c r="CL209" s="13">
        <v>0.30916230352882579</v>
      </c>
      <c r="CM209" s="13">
        <v>0.3972124267156607</v>
      </c>
      <c r="CN209" s="13">
        <v>0.41922255304260303</v>
      </c>
      <c r="CO209" s="13">
        <v>0.51401169014208992</v>
      </c>
      <c r="CQ209" s="27">
        <v>-0.13684294695369967</v>
      </c>
      <c r="CR209" s="12">
        <v>-5122456.4517286103</v>
      </c>
      <c r="CS209" s="27">
        <v>0.95816555758905964</v>
      </c>
    </row>
    <row r="210" spans="1:97" x14ac:dyDescent="0.2">
      <c r="A210" s="7">
        <v>1882</v>
      </c>
      <c r="B210" s="7" t="s">
        <v>207</v>
      </c>
      <c r="C210" s="42">
        <v>0.42174065593943411</v>
      </c>
      <c r="E210" s="24">
        <v>0.92166480886411828</v>
      </c>
      <c r="F210" s="24">
        <v>0.93784640552270404</v>
      </c>
      <c r="G210" s="24">
        <v>0.93998203167068717</v>
      </c>
      <c r="H210" s="24">
        <v>0.94284418658260449</v>
      </c>
      <c r="I210" s="24">
        <v>0.9479106114128979</v>
      </c>
      <c r="J210" s="24"/>
      <c r="K210" s="24"/>
      <c r="L210" s="24"/>
      <c r="M210" s="24"/>
      <c r="N210" s="24"/>
      <c r="P210" s="11">
        <v>1314.518210546142</v>
      </c>
      <c r="Q210" s="11">
        <v>1687.0219965837314</v>
      </c>
      <c r="R210" s="11">
        <v>1766.0621004574036</v>
      </c>
      <c r="S210" s="11">
        <v>1858.3371947894079</v>
      </c>
      <c r="T210" s="11">
        <v>2080.7677172276949</v>
      </c>
      <c r="U210" s="11"/>
      <c r="W210" s="11">
        <v>1426.2432479831639</v>
      </c>
      <c r="X210" s="11">
        <v>1798.825465075465</v>
      </c>
      <c r="Y210" s="11">
        <v>1878.8253827772369</v>
      </c>
      <c r="Z210" s="11">
        <v>1970.9907758195582</v>
      </c>
      <c r="AA210" s="11">
        <v>2195.1096360512611</v>
      </c>
      <c r="AB210" s="11"/>
      <c r="AD210" s="25">
        <v>1.6965188931865516</v>
      </c>
      <c r="AE210" s="25">
        <v>1.6925590375761177</v>
      </c>
      <c r="AF210" s="25">
        <v>1.6716969965971298</v>
      </c>
      <c r="AG210" s="25">
        <v>1.6656848306332843</v>
      </c>
      <c r="AH210" s="25">
        <v>1.6196220930232559</v>
      </c>
      <c r="AI210" s="25"/>
      <c r="AJ210" s="11">
        <v>2904.2930625332342</v>
      </c>
      <c r="AK210" s="11">
        <v>3802.3669026130497</v>
      </c>
      <c r="AL210" s="11">
        <v>3950.0841450775283</v>
      </c>
      <c r="AM210" s="11">
        <v>4167.3352677027451</v>
      </c>
      <c r="AN210" s="11">
        <v>4501.1077820106502</v>
      </c>
      <c r="AO210" s="11"/>
      <c r="AP210" s="11">
        <v>861.76978021978027</v>
      </c>
      <c r="AQ210" s="11">
        <v>886.27747252747236</v>
      </c>
      <c r="AR210" s="11">
        <v>916.39725274725276</v>
      </c>
      <c r="AS210" s="11">
        <v>913.01146914254502</v>
      </c>
      <c r="AT210" s="11">
        <v>929.96039603960401</v>
      </c>
      <c r="AU210" s="11"/>
      <c r="AV210" s="24">
        <v>0.55474561142517109</v>
      </c>
      <c r="AW210" s="24">
        <v>0.5548789544036834</v>
      </c>
      <c r="AX210" s="24">
        <v>0.55363219411155495</v>
      </c>
      <c r="AY210" s="24">
        <v>0.55272459499263626</v>
      </c>
      <c r="AZ210" s="24">
        <v>0.55043604651162792</v>
      </c>
      <c r="BB210" s="24">
        <v>0.2707527521570961</v>
      </c>
      <c r="BC210" s="24">
        <v>0.27031041140650525</v>
      </c>
      <c r="BD210" s="24">
        <v>0.26927060216008286</v>
      </c>
      <c r="BE210" s="24">
        <v>0.26966126656848305</v>
      </c>
      <c r="BF210" s="24">
        <v>0.26424418604651162</v>
      </c>
      <c r="BH210" s="24">
        <v>0.17450163641773281</v>
      </c>
      <c r="BI210" s="24">
        <v>0.17481063418981138</v>
      </c>
      <c r="BJ210" s="24">
        <v>0.17709720372836218</v>
      </c>
      <c r="BK210" s="24">
        <v>0.17761413843888071</v>
      </c>
      <c r="BL210" s="24">
        <v>0.18531976744186046</v>
      </c>
      <c r="BN210" s="26"/>
      <c r="BO210" s="26"/>
      <c r="BP210" s="26"/>
      <c r="BQ210" s="26"/>
      <c r="BR210" s="26"/>
      <c r="BT210" s="26"/>
      <c r="BU210" s="26"/>
      <c r="BV210" s="26"/>
      <c r="BW210" s="26"/>
      <c r="BX210" s="26"/>
      <c r="BZ210" s="26">
        <v>0</v>
      </c>
      <c r="CA210" s="26">
        <v>0.28247636527382958</v>
      </c>
      <c r="CB210" s="26">
        <v>0.33113518737192105</v>
      </c>
      <c r="CC210" s="26">
        <v>0.40204937702601229</v>
      </c>
      <c r="CD210" s="26">
        <v>0.54668515129438733</v>
      </c>
      <c r="CF210" s="27">
        <v>-1.8296024347755412E-2</v>
      </c>
      <c r="CG210" s="12">
        <v>-426769</v>
      </c>
      <c r="CI210" s="13"/>
      <c r="CJ210" s="13"/>
      <c r="CK210" s="13">
        <v>0</v>
      </c>
      <c r="CL210" s="13">
        <v>0.36234145416627173</v>
      </c>
      <c r="CM210" s="13">
        <v>0.36589581950895811</v>
      </c>
      <c r="CN210" s="13">
        <v>0.37721537586501097</v>
      </c>
      <c r="CO210" s="13">
        <v>0.58559105128448197</v>
      </c>
      <c r="CQ210" s="27">
        <v>-0.10061766938484171</v>
      </c>
      <c r="CR210" s="12">
        <v>-2463522.1860181578</v>
      </c>
      <c r="CS210" s="27">
        <v>1.0630546742808968</v>
      </c>
    </row>
    <row r="211" spans="1:97" x14ac:dyDescent="0.2">
      <c r="A211" s="7">
        <v>1883</v>
      </c>
      <c r="B211" s="7" t="s">
        <v>208</v>
      </c>
      <c r="C211" s="42">
        <v>0.14887091800597219</v>
      </c>
      <c r="E211" s="24">
        <v>1.1786045999648063</v>
      </c>
      <c r="F211" s="24">
        <v>1.1575147122151415</v>
      </c>
      <c r="G211" s="24">
        <v>1.1552875624761432</v>
      </c>
      <c r="H211" s="24">
        <v>1.1543262855234389</v>
      </c>
      <c r="I211" s="24">
        <v>1.1442691250462713</v>
      </c>
      <c r="J211" s="24"/>
      <c r="K211" s="24"/>
      <c r="L211" s="24"/>
      <c r="M211" s="24"/>
      <c r="N211" s="24"/>
      <c r="P211" s="11">
        <v>1314.518210546142</v>
      </c>
      <c r="Q211" s="11">
        <v>1470.1248190843171</v>
      </c>
      <c r="R211" s="11">
        <v>1495.8042845362897</v>
      </c>
      <c r="S211" s="11">
        <v>1505.1355554085328</v>
      </c>
      <c r="T211" s="11">
        <v>1601.3187473927844</v>
      </c>
      <c r="U211" s="11"/>
      <c r="W211" s="11">
        <v>1115.3173936241162</v>
      </c>
      <c r="X211" s="11">
        <v>1270.070093770931</v>
      </c>
      <c r="Y211" s="11">
        <v>1294.7462892531385</v>
      </c>
      <c r="Z211" s="11">
        <v>1303.908240057114</v>
      </c>
      <c r="AA211" s="11">
        <v>1399.4249362692813</v>
      </c>
      <c r="AB211" s="11"/>
      <c r="AD211" s="25">
        <v>1.9524708639885409</v>
      </c>
      <c r="AE211" s="25">
        <v>1.9424928441321885</v>
      </c>
      <c r="AF211" s="25">
        <v>1.9315433623716032</v>
      </c>
      <c r="AG211" s="25">
        <v>1.9289148797920728</v>
      </c>
      <c r="AH211" s="25">
        <v>1.9211739497435232</v>
      </c>
      <c r="AI211" s="25"/>
      <c r="AJ211" s="11">
        <v>3575.1006819861136</v>
      </c>
      <c r="AK211" s="11">
        <v>4170.4741765525669</v>
      </c>
      <c r="AL211" s="11">
        <v>4224.3619649965076</v>
      </c>
      <c r="AM211" s="11">
        <v>4254.5267012915347</v>
      </c>
      <c r="AN211" s="11">
        <v>4584.0174675947883</v>
      </c>
      <c r="AO211" s="11"/>
      <c r="AP211" s="11">
        <v>881.06282261110414</v>
      </c>
      <c r="AQ211" s="11">
        <v>891.95392169205593</v>
      </c>
      <c r="AR211" s="11">
        <v>936.20924084099204</v>
      </c>
      <c r="AS211" s="11">
        <v>939.7740880503145</v>
      </c>
      <c r="AT211" s="11">
        <v>955.01653831586918</v>
      </c>
      <c r="AU211" s="11"/>
      <c r="AV211" s="24">
        <v>0.46285565466501727</v>
      </c>
      <c r="AW211" s="24">
        <v>0.46304970075461876</v>
      </c>
      <c r="AX211" s="24">
        <v>0.46307372253283058</v>
      </c>
      <c r="AY211" s="24">
        <v>0.46257309941520469</v>
      </c>
      <c r="AZ211" s="24">
        <v>0.46308681254463996</v>
      </c>
      <c r="BB211" s="24">
        <v>0.51715606484797183</v>
      </c>
      <c r="BC211" s="24">
        <v>0.5167187093416602</v>
      </c>
      <c r="BD211" s="24">
        <v>0.51638278507346247</v>
      </c>
      <c r="BE211" s="24">
        <v>0.51656920077972712</v>
      </c>
      <c r="BF211" s="24">
        <v>0.51431725212648527</v>
      </c>
      <c r="BH211" s="24">
        <v>1.9988280487010873E-2</v>
      </c>
      <c r="BI211" s="24">
        <v>2.0231589903721051E-2</v>
      </c>
      <c r="BJ211" s="24">
        <v>2.0543492393706932E-2</v>
      </c>
      <c r="BK211" s="24">
        <v>2.0857699805068228E-2</v>
      </c>
      <c r="BL211" s="24">
        <v>2.2595935328874748E-2</v>
      </c>
      <c r="BN211" s="26"/>
      <c r="BO211" s="26"/>
      <c r="BP211" s="26"/>
      <c r="BQ211" s="26"/>
      <c r="BR211" s="26"/>
      <c r="BT211" s="26"/>
      <c r="BU211" s="26"/>
      <c r="BV211" s="26"/>
      <c r="BW211" s="26"/>
      <c r="BX211" s="26"/>
      <c r="BZ211" s="26">
        <v>0</v>
      </c>
      <c r="CA211" s="26">
        <v>0.11360174759212693</v>
      </c>
      <c r="CB211" s="26">
        <v>0.12739974720130176</v>
      </c>
      <c r="CC211" s="26">
        <v>0.13347824505271433</v>
      </c>
      <c r="CD211" s="26">
        <v>0.20193031507740744</v>
      </c>
      <c r="CF211" s="27">
        <v>-4.3525605551300653E-2</v>
      </c>
      <c r="CG211" s="12">
        <v>-2061758.5</v>
      </c>
      <c r="CI211" s="13"/>
      <c r="CJ211" s="13"/>
      <c r="CK211" s="13">
        <v>0</v>
      </c>
      <c r="CL211" s="13">
        <v>0.15887775900265355</v>
      </c>
      <c r="CM211" s="13">
        <v>0.17534523460749862</v>
      </c>
      <c r="CN211" s="13">
        <v>0.18169550331701223</v>
      </c>
      <c r="CO211" s="13">
        <v>0.25526325323319443</v>
      </c>
      <c r="CQ211" s="27">
        <v>-7.9636240915141432E-2</v>
      </c>
      <c r="CR211" s="12">
        <v>-3990030.4335339516</v>
      </c>
      <c r="CS211" s="27">
        <v>1.3632174120229938</v>
      </c>
    </row>
    <row r="212" spans="1:97" x14ac:dyDescent="0.2">
      <c r="A212" s="7">
        <v>1884</v>
      </c>
      <c r="B212" s="7" t="s">
        <v>209</v>
      </c>
      <c r="C212" s="42">
        <v>0.24957239562173683</v>
      </c>
      <c r="E212" s="24">
        <v>0.98360573102470905</v>
      </c>
      <c r="F212" s="24">
        <v>0.98605654867525394</v>
      </c>
      <c r="G212" s="24">
        <v>0.98648978535091303</v>
      </c>
      <c r="H212" s="24">
        <v>0.98645984322832092</v>
      </c>
      <c r="I212" s="24">
        <v>0.98760914879867923</v>
      </c>
      <c r="J212" s="24"/>
      <c r="K212" s="24"/>
      <c r="L212" s="24"/>
      <c r="M212" s="24"/>
      <c r="N212" s="24"/>
      <c r="P212" s="11">
        <v>1314.518210546142</v>
      </c>
      <c r="Q212" s="11">
        <v>1559.2641868549642</v>
      </c>
      <c r="R212" s="11">
        <v>1615.5715198077057</v>
      </c>
      <c r="S212" s="11">
        <v>1604.2024007930561</v>
      </c>
      <c r="T212" s="11">
        <v>1747.3145456593961</v>
      </c>
      <c r="U212" s="11"/>
      <c r="W212" s="11">
        <v>1336.4279701549647</v>
      </c>
      <c r="X212" s="11">
        <v>1581.3131497882171</v>
      </c>
      <c r="Y212" s="11">
        <v>1637.697159969088</v>
      </c>
      <c r="Z212" s="11">
        <v>1626.221697523024</v>
      </c>
      <c r="AA212" s="11">
        <v>1769.2368967873749</v>
      </c>
      <c r="AB212" s="11"/>
      <c r="AD212" s="25">
        <v>1.8574982231698649</v>
      </c>
      <c r="AE212" s="25">
        <v>1.8418439716312056</v>
      </c>
      <c r="AF212" s="25">
        <v>1.8328611898016998</v>
      </c>
      <c r="AG212" s="25">
        <v>1.8345679012345679</v>
      </c>
      <c r="AH212" s="25">
        <v>1.8426807760141093</v>
      </c>
      <c r="AI212" s="25"/>
      <c r="AJ212" s="11">
        <v>3170.5635315214977</v>
      </c>
      <c r="AK212" s="11">
        <v>3794.3907382532129</v>
      </c>
      <c r="AL212" s="11">
        <v>3859.038657282772</v>
      </c>
      <c r="AM212" s="11">
        <v>3844.976620991371</v>
      </c>
      <c r="AN212" s="11">
        <v>4231.4959435121555</v>
      </c>
      <c r="AO212" s="11"/>
      <c r="AP212" s="11">
        <v>794.99686912961818</v>
      </c>
      <c r="AQ212" s="11">
        <v>795.50585335797905</v>
      </c>
      <c r="AR212" s="11">
        <v>949.9457794208256</v>
      </c>
      <c r="AS212" s="11">
        <v>952.54840686274508</v>
      </c>
      <c r="AT212" s="11">
        <v>967.17835178351788</v>
      </c>
      <c r="AU212" s="11"/>
      <c r="AV212" s="24">
        <v>0.58191186922530203</v>
      </c>
      <c r="AW212" s="24">
        <v>0.58173758865248226</v>
      </c>
      <c r="AX212" s="24">
        <v>0.58179886685552407</v>
      </c>
      <c r="AY212" s="24">
        <v>0.58201058201058198</v>
      </c>
      <c r="AZ212" s="24">
        <v>0.5804232804232804</v>
      </c>
      <c r="BB212" s="24">
        <v>0.2837597725657427</v>
      </c>
      <c r="BC212" s="24">
        <v>0.2877659574468085</v>
      </c>
      <c r="BD212" s="24">
        <v>0.28735835694050993</v>
      </c>
      <c r="BE212" s="24">
        <v>0.28783068783068783</v>
      </c>
      <c r="BF212" s="24">
        <v>0.28677248677248679</v>
      </c>
      <c r="BH212" s="24">
        <v>0.13432835820895522</v>
      </c>
      <c r="BI212" s="24">
        <v>0.13049645390070921</v>
      </c>
      <c r="BJ212" s="24">
        <v>0.130842776203966</v>
      </c>
      <c r="BK212" s="24">
        <v>0.13015873015873017</v>
      </c>
      <c r="BL212" s="24">
        <v>0.13280423280423281</v>
      </c>
      <c r="BN212" s="26"/>
      <c r="BO212" s="26"/>
      <c r="BP212" s="26"/>
      <c r="BQ212" s="26"/>
      <c r="BR212" s="26"/>
      <c r="BT212" s="26"/>
      <c r="BU212" s="26"/>
      <c r="BV212" s="26"/>
      <c r="BW212" s="26"/>
      <c r="BX212" s="26"/>
      <c r="BZ212" s="26">
        <v>0</v>
      </c>
      <c r="CA212" s="26">
        <v>0.17869798851568319</v>
      </c>
      <c r="CB212" s="26">
        <v>0.21703018329587942</v>
      </c>
      <c r="CC212" s="26">
        <v>0.21430255466624537</v>
      </c>
      <c r="CD212" s="26">
        <v>0.32848040652245447</v>
      </c>
      <c r="CF212" s="27">
        <v>-2.1167355829757449E-2</v>
      </c>
      <c r="CG212" s="12">
        <v>-390876</v>
      </c>
      <c r="CI212" s="13"/>
      <c r="CJ212" s="13"/>
      <c r="CK212" s="13">
        <v>0</v>
      </c>
      <c r="CL212" s="13">
        <v>0.22986188389271267</v>
      </c>
      <c r="CM212" s="13">
        <v>0.27859520898304235</v>
      </c>
      <c r="CN212" s="13">
        <v>0.29019494703870086</v>
      </c>
      <c r="CO212" s="13">
        <v>0.43805668896857131</v>
      </c>
      <c r="CQ212" s="27">
        <v>-0.11885241110585976</v>
      </c>
      <c r="CR212" s="12">
        <v>-2287228.858696138</v>
      </c>
      <c r="CS212" s="27">
        <v>1.0755950026864891</v>
      </c>
    </row>
    <row r="213" spans="1:97" x14ac:dyDescent="0.2">
      <c r="A213" s="7">
        <v>1885</v>
      </c>
      <c r="B213" s="7" t="s">
        <v>210</v>
      </c>
      <c r="C213" s="42">
        <v>0.22985970526490362</v>
      </c>
      <c r="E213" s="24">
        <v>1.1957322749455521</v>
      </c>
      <c r="F213" s="24">
        <v>1.1655506329347427</v>
      </c>
      <c r="G213" s="24">
        <v>1.1602331088811193</v>
      </c>
      <c r="H213" s="24">
        <v>1.1561950923311746</v>
      </c>
      <c r="I213" s="24">
        <v>1.1442332842122824</v>
      </c>
      <c r="J213" s="24"/>
      <c r="K213" s="24"/>
      <c r="L213" s="24"/>
      <c r="M213" s="24"/>
      <c r="N213" s="24"/>
      <c r="P213" s="11">
        <v>1314.518210546142</v>
      </c>
      <c r="Q213" s="11">
        <v>1514.3492335969599</v>
      </c>
      <c r="R213" s="11">
        <v>1560.3054729777025</v>
      </c>
      <c r="S213" s="11">
        <v>1594.9338529921986</v>
      </c>
      <c r="T213" s="11">
        <v>1704.0141766894023</v>
      </c>
      <c r="U213" s="11"/>
      <c r="W213" s="11">
        <v>1099.3415817984833</v>
      </c>
      <c r="X213" s="11">
        <v>1299.2564980072777</v>
      </c>
      <c r="Y213" s="11">
        <v>1344.8206752886035</v>
      </c>
      <c r="Z213" s="11">
        <v>1379.4677590063268</v>
      </c>
      <c r="AA213" s="11">
        <v>1489.2192004906469</v>
      </c>
      <c r="AB213" s="11"/>
      <c r="AD213" s="25">
        <v>1.8864453891432309</v>
      </c>
      <c r="AE213" s="25">
        <v>1.8845620050616376</v>
      </c>
      <c r="AF213" s="25">
        <v>1.8789855663377639</v>
      </c>
      <c r="AG213" s="25">
        <v>1.8774645592308945</v>
      </c>
      <c r="AH213" s="25">
        <v>1.8776703760864268</v>
      </c>
      <c r="AI213" s="25"/>
      <c r="AJ213" s="11">
        <v>2832.4439542051023</v>
      </c>
      <c r="AK213" s="11">
        <v>3405.4018476548185</v>
      </c>
      <c r="AL213" s="11">
        <v>3465.5504455915398</v>
      </c>
      <c r="AM213" s="11">
        <v>3569.815372165051</v>
      </c>
      <c r="AN213" s="11">
        <v>3863.7106720197512</v>
      </c>
      <c r="AO213" s="11"/>
      <c r="AP213" s="11">
        <v>677.80215053763447</v>
      </c>
      <c r="AQ213" s="11">
        <v>688.61409796893679</v>
      </c>
      <c r="AR213" s="11">
        <v>750.9739545997611</v>
      </c>
      <c r="AS213" s="11">
        <v>750.69364437038803</v>
      </c>
      <c r="AT213" s="11">
        <v>761.61356579890139</v>
      </c>
      <c r="AU213" s="11"/>
      <c r="AV213" s="24">
        <v>0.57308698495748855</v>
      </c>
      <c r="AW213" s="24">
        <v>0.57278145154706506</v>
      </c>
      <c r="AX213" s="24">
        <v>0.57245372258011906</v>
      </c>
      <c r="AY213" s="24">
        <v>0.57096301124327853</v>
      </c>
      <c r="AZ213" s="24">
        <v>0.57111526277312974</v>
      </c>
      <c r="BB213" s="24">
        <v>0.34213538260300852</v>
      </c>
      <c r="BC213" s="24">
        <v>0.34166054371785454</v>
      </c>
      <c r="BD213" s="24">
        <v>0.34127048846122482</v>
      </c>
      <c r="BE213" s="24">
        <v>0.34226820922274726</v>
      </c>
      <c r="BF213" s="24">
        <v>0.34010234749411095</v>
      </c>
      <c r="BH213" s="24">
        <v>8.477763243950294E-2</v>
      </c>
      <c r="BI213" s="24">
        <v>8.555800473508042E-2</v>
      </c>
      <c r="BJ213" s="24">
        <v>8.6275788958656119E-2</v>
      </c>
      <c r="BK213" s="24">
        <v>8.6768779533974258E-2</v>
      </c>
      <c r="BL213" s="24">
        <v>8.8782389732759315E-2</v>
      </c>
      <c r="BN213" s="26"/>
      <c r="BO213" s="26"/>
      <c r="BP213" s="26"/>
      <c r="BQ213" s="26"/>
      <c r="BR213" s="26"/>
      <c r="BT213" s="26"/>
      <c r="BU213" s="26"/>
      <c r="BV213" s="26"/>
      <c r="BW213" s="26"/>
      <c r="BX213" s="26"/>
      <c r="BZ213" s="26">
        <v>0</v>
      </c>
      <c r="CA213" s="26">
        <v>0.1524677763034592</v>
      </c>
      <c r="CB213" s="26">
        <v>0.18528144965912219</v>
      </c>
      <c r="CC213" s="26">
        <v>0.21169195971989807</v>
      </c>
      <c r="CD213" s="26">
        <v>0.29860650121934906</v>
      </c>
      <c r="CF213" s="27">
        <v>-2.1467453617415876E-2</v>
      </c>
      <c r="CG213" s="12">
        <v>-846496</v>
      </c>
      <c r="CI213" s="13"/>
      <c r="CJ213" s="13"/>
      <c r="CK213" s="13">
        <v>0</v>
      </c>
      <c r="CL213" s="13">
        <v>0.21501257758096637</v>
      </c>
      <c r="CM213" s="13">
        <v>0.2497820462478324</v>
      </c>
      <c r="CN213" s="13">
        <v>0.25721681546027164</v>
      </c>
      <c r="CO213" s="13">
        <v>0.37877607678121539</v>
      </c>
      <c r="CQ213" s="27">
        <v>-9.731717047612419E-2</v>
      </c>
      <c r="CR213" s="12">
        <v>-3987966.5113025322</v>
      </c>
      <c r="CS213" s="27">
        <v>1.3266010790447389</v>
      </c>
    </row>
    <row r="214" spans="1:97" x14ac:dyDescent="0.2">
      <c r="A214" s="7">
        <v>1904</v>
      </c>
      <c r="B214" s="7" t="s">
        <v>211</v>
      </c>
      <c r="C214" s="42">
        <v>0.26303540917136559</v>
      </c>
      <c r="E214" s="24">
        <v>1.0651122938903788</v>
      </c>
      <c r="F214" s="24">
        <v>1.05770523207302</v>
      </c>
      <c r="G214" s="24">
        <v>1.0547037049858508</v>
      </c>
      <c r="H214" s="24">
        <v>1.0538408315797425</v>
      </c>
      <c r="I214" s="24">
        <v>1.0487160878774751</v>
      </c>
      <c r="J214" s="24"/>
      <c r="K214" s="24"/>
      <c r="L214" s="24"/>
      <c r="M214" s="24"/>
      <c r="N214" s="24"/>
      <c r="P214" s="11">
        <v>1314.518210546142</v>
      </c>
      <c r="Q214" s="11">
        <v>1488.1038947568725</v>
      </c>
      <c r="R214" s="11">
        <v>1594.7239898277121</v>
      </c>
      <c r="S214" s="11">
        <v>1652.5502573542576</v>
      </c>
      <c r="T214" s="11">
        <v>1846.7654167902479</v>
      </c>
      <c r="U214" s="11"/>
      <c r="W214" s="11">
        <v>1234.1592694839669</v>
      </c>
      <c r="X214" s="11">
        <v>1406.9173996996353</v>
      </c>
      <c r="Y214" s="11">
        <v>1512.0113661202186</v>
      </c>
      <c r="Z214" s="11">
        <v>1568.1213024143597</v>
      </c>
      <c r="AA214" s="11">
        <v>1760.9774829791791</v>
      </c>
      <c r="AB214" s="11"/>
      <c r="AD214" s="25">
        <v>1.4413835322926232</v>
      </c>
      <c r="AE214" s="25">
        <v>1.4319508448540708</v>
      </c>
      <c r="AF214" s="25">
        <v>1.4025137952176578</v>
      </c>
      <c r="AG214" s="25">
        <v>1.3997501561524048</v>
      </c>
      <c r="AH214" s="25">
        <v>1.3584847551586079</v>
      </c>
      <c r="AI214" s="25"/>
      <c r="AJ214" s="11">
        <v>2156.0046738893629</v>
      </c>
      <c r="AK214" s="11">
        <v>2487.0581443449614</v>
      </c>
      <c r="AL214" s="11">
        <v>2607.3301512569165</v>
      </c>
      <c r="AM214" s="11">
        <v>2664.873010956851</v>
      </c>
      <c r="AN214" s="11">
        <v>2955.6876576159334</v>
      </c>
      <c r="AO214" s="11"/>
      <c r="AP214" s="11">
        <v>358.10696517412936</v>
      </c>
      <c r="AQ214" s="11">
        <v>358.10696517412936</v>
      </c>
      <c r="AR214" s="11">
        <v>385.5273631840796</v>
      </c>
      <c r="AS214" s="11">
        <v>404.22192866578598</v>
      </c>
      <c r="AT214" s="11">
        <v>385.87137452711221</v>
      </c>
      <c r="AU214" s="11"/>
      <c r="AV214" s="24">
        <v>0.47413529231711049</v>
      </c>
      <c r="AW214" s="24">
        <v>0.47895545314900151</v>
      </c>
      <c r="AX214" s="24">
        <v>0.47884733292458614</v>
      </c>
      <c r="AY214" s="24">
        <v>0.48282323547782635</v>
      </c>
      <c r="AZ214" s="24">
        <v>0.47520788420080073</v>
      </c>
      <c r="BB214" s="24">
        <v>0.24609733700642791</v>
      </c>
      <c r="BC214" s="24">
        <v>0.24700460829493087</v>
      </c>
      <c r="BD214" s="24">
        <v>0.24647455548743102</v>
      </c>
      <c r="BE214" s="24">
        <v>0.23641474078700811</v>
      </c>
      <c r="BF214" s="24">
        <v>0.24422543886664613</v>
      </c>
      <c r="BH214" s="24">
        <v>0.27976737067646157</v>
      </c>
      <c r="BI214" s="24">
        <v>0.27403993855606756</v>
      </c>
      <c r="BJ214" s="24">
        <v>0.27467811158798283</v>
      </c>
      <c r="BK214" s="24">
        <v>0.28076202373516551</v>
      </c>
      <c r="BL214" s="24">
        <v>0.28056667693255311</v>
      </c>
      <c r="BN214" s="26"/>
      <c r="BO214" s="26"/>
      <c r="BP214" s="26"/>
      <c r="BQ214" s="26"/>
      <c r="BR214" s="26"/>
      <c r="BT214" s="26"/>
      <c r="BU214" s="26"/>
      <c r="BV214" s="26"/>
      <c r="BW214" s="26"/>
      <c r="BX214" s="26"/>
      <c r="BZ214" s="26">
        <v>0</v>
      </c>
      <c r="CA214" s="26">
        <v>0.12051341123898451</v>
      </c>
      <c r="CB214" s="26">
        <v>0.17864041428984478</v>
      </c>
      <c r="CC214" s="26">
        <v>0.19655104649640598</v>
      </c>
      <c r="CD214" s="26">
        <v>0.31599274061179905</v>
      </c>
      <c r="CF214" s="27">
        <v>-1.1653124049181701E-2</v>
      </c>
      <c r="CG214" s="12">
        <v>-92500</v>
      </c>
      <c r="CI214" s="13"/>
      <c r="CJ214" s="13"/>
      <c r="CK214" s="13">
        <v>0</v>
      </c>
      <c r="CL214" s="13">
        <v>0.16460169661160839</v>
      </c>
      <c r="CM214" s="13">
        <v>0.18701933364164081</v>
      </c>
      <c r="CN214" s="13">
        <v>0.19626579788372212</v>
      </c>
      <c r="CO214" s="13">
        <v>0.34299026070390748</v>
      </c>
      <c r="CQ214" s="27">
        <v>-8.013730331830321E-2</v>
      </c>
      <c r="CR214" s="12">
        <v>-657393.38293546101</v>
      </c>
      <c r="CS214" s="27">
        <v>1.6222733555571685</v>
      </c>
    </row>
    <row r="215" spans="1:97" x14ac:dyDescent="0.2">
      <c r="A215" s="7">
        <v>1907</v>
      </c>
      <c r="B215" s="7" t="s">
        <v>212</v>
      </c>
      <c r="C215" s="42">
        <v>0.27103185411765907</v>
      </c>
      <c r="E215" s="24">
        <v>1.0968552302924086</v>
      </c>
      <c r="F215" s="24">
        <v>1.0765889425202877</v>
      </c>
      <c r="G215" s="24">
        <v>1.0745191877148352</v>
      </c>
      <c r="H215" s="24">
        <v>1.0740144412339707</v>
      </c>
      <c r="I215" s="24">
        <v>1.0698914690883063</v>
      </c>
      <c r="J215" s="24"/>
      <c r="K215" s="24"/>
      <c r="L215" s="24"/>
      <c r="M215" s="24"/>
      <c r="N215" s="24"/>
      <c r="P215" s="11">
        <v>1314.518210546142</v>
      </c>
      <c r="Q215" s="11">
        <v>1634.0668342849292</v>
      </c>
      <c r="R215" s="11">
        <v>1690.8129141751645</v>
      </c>
      <c r="S215" s="11">
        <v>1706.6656522270664</v>
      </c>
      <c r="T215" s="11">
        <v>1819.0229004556918</v>
      </c>
      <c r="U215" s="11"/>
      <c r="W215" s="11">
        <v>1198.442760942761</v>
      </c>
      <c r="X215" s="11">
        <v>1517.8187047505703</v>
      </c>
      <c r="Y215" s="11">
        <v>1573.5530212084834</v>
      </c>
      <c r="Z215" s="11">
        <v>1589.0527973406222</v>
      </c>
      <c r="AA215" s="11">
        <v>1700.193854247429</v>
      </c>
      <c r="AB215" s="11"/>
      <c r="AD215" s="25">
        <v>2.0524390243902437</v>
      </c>
      <c r="AE215" s="25">
        <v>2.0439894587472125</v>
      </c>
      <c r="AF215" s="25">
        <v>2.0263531319683761</v>
      </c>
      <c r="AG215" s="25">
        <v>2.0247866720845185</v>
      </c>
      <c r="AH215" s="25">
        <v>2.0004055972419388</v>
      </c>
      <c r="AI215" s="25"/>
      <c r="AJ215" s="11">
        <v>3526.6571809045181</v>
      </c>
      <c r="AK215" s="11">
        <v>4579.3665893098878</v>
      </c>
      <c r="AL215" s="11">
        <v>4697.0377735628726</v>
      </c>
      <c r="AM215" s="11">
        <v>4728.8243656026298</v>
      </c>
      <c r="AN215" s="11">
        <v>5037.2140296501748</v>
      </c>
      <c r="AO215" s="11"/>
      <c r="AP215" s="11">
        <v>626.77753544165762</v>
      </c>
      <c r="AQ215" s="11">
        <v>627.13086150490733</v>
      </c>
      <c r="AR215" s="11">
        <v>691.00109051254094</v>
      </c>
      <c r="AS215" s="11">
        <v>693.11726027397265</v>
      </c>
      <c r="AT215" s="11">
        <v>694.83892248488178</v>
      </c>
      <c r="AU215" s="11"/>
      <c r="AV215" s="24">
        <v>0.58373983739837398</v>
      </c>
      <c r="AW215" s="24">
        <v>0.58301236570038517</v>
      </c>
      <c r="AX215" s="24">
        <v>0.58341779849989861</v>
      </c>
      <c r="AY215" s="24">
        <v>0.58411214953271029</v>
      </c>
      <c r="AZ215" s="24">
        <v>0.58527682011762316</v>
      </c>
      <c r="BB215" s="24">
        <v>0.3727642276422764</v>
      </c>
      <c r="BC215" s="24">
        <v>0.37178187715386174</v>
      </c>
      <c r="BD215" s="24">
        <v>0.37178187715386174</v>
      </c>
      <c r="BE215" s="24">
        <v>0.3707842340511987</v>
      </c>
      <c r="BF215" s="24">
        <v>0.36889069154329751</v>
      </c>
      <c r="BH215" s="24">
        <v>4.3495934959349593E-2</v>
      </c>
      <c r="BI215" s="24">
        <v>4.5205757145753089E-2</v>
      </c>
      <c r="BJ215" s="24">
        <v>4.4800324346239609E-2</v>
      </c>
      <c r="BK215" s="24">
        <v>4.5103616416091022E-2</v>
      </c>
      <c r="BL215" s="24">
        <v>4.5832488339079297E-2</v>
      </c>
      <c r="BN215" s="26"/>
      <c r="BO215" s="26"/>
      <c r="BP215" s="26"/>
      <c r="BQ215" s="26"/>
      <c r="BR215" s="26"/>
      <c r="BT215" s="26"/>
      <c r="BU215" s="26"/>
      <c r="BV215" s="26"/>
      <c r="BW215" s="26"/>
      <c r="BX215" s="26"/>
      <c r="BZ215" s="26">
        <v>0</v>
      </c>
      <c r="CA215" s="26">
        <v>0.24124527800871531</v>
      </c>
      <c r="CB215" s="26">
        <v>0.27326801745468221</v>
      </c>
      <c r="CC215" s="26">
        <v>0.28134877385699752</v>
      </c>
      <c r="CD215" s="26">
        <v>0.35172783486646786</v>
      </c>
      <c r="CF215" s="27">
        <v>-1.9684039686634076E-2</v>
      </c>
      <c r="CG215" s="12">
        <v>-357666</v>
      </c>
      <c r="CI215" s="13"/>
      <c r="CJ215" s="13"/>
      <c r="CK215" s="13">
        <v>0</v>
      </c>
      <c r="CL215" s="13">
        <v>0.29325945417951393</v>
      </c>
      <c r="CM215" s="13">
        <v>0.31314402379520545</v>
      </c>
      <c r="CN215" s="13">
        <v>0.31551184140546518</v>
      </c>
      <c r="CO215" s="13">
        <v>0.40912551229330107</v>
      </c>
      <c r="CQ215" s="27">
        <v>-6.2511062418612345E-2</v>
      </c>
      <c r="CR215" s="12">
        <v>-1176090.2696463976</v>
      </c>
      <c r="CS215" s="27">
        <v>1.7952640070460322</v>
      </c>
    </row>
    <row r="216" spans="1:97" x14ac:dyDescent="0.2">
      <c r="A216" s="7">
        <v>1960</v>
      </c>
      <c r="B216" s="7" t="s">
        <v>213</v>
      </c>
      <c r="C216" s="42">
        <v>0.20438863578966959</v>
      </c>
      <c r="E216" s="24">
        <v>0.90599437231714486</v>
      </c>
      <c r="F216" s="24">
        <v>0.91924553798151376</v>
      </c>
      <c r="G216" s="24">
        <v>0.92067467110508161</v>
      </c>
      <c r="H216" s="24">
        <v>0.9222587711612944</v>
      </c>
      <c r="I216" s="24">
        <v>0.92417040306685661</v>
      </c>
      <c r="J216" s="24"/>
      <c r="K216" s="24"/>
      <c r="L216" s="24"/>
      <c r="M216" s="24"/>
      <c r="N216" s="24"/>
      <c r="P216" s="11">
        <v>1314.518210546142</v>
      </c>
      <c r="Q216" s="11">
        <v>1567.8266754693698</v>
      </c>
      <c r="R216" s="11">
        <v>1605.8373375790072</v>
      </c>
      <c r="S216" s="11">
        <v>1648.6859639429954</v>
      </c>
      <c r="T216" s="11">
        <v>1697.1106727573576</v>
      </c>
      <c r="U216" s="11"/>
      <c r="W216" s="11">
        <v>1450.9121145909201</v>
      </c>
      <c r="X216" s="11">
        <v>1705.558102476097</v>
      </c>
      <c r="Y216" s="11">
        <v>1744.196281246152</v>
      </c>
      <c r="Z216" s="11">
        <v>1787.6609206622072</v>
      </c>
      <c r="AA216" s="11">
        <v>1836.3612025720593</v>
      </c>
      <c r="AB216" s="11"/>
      <c r="AD216" s="25">
        <v>2.0136885846981176</v>
      </c>
      <c r="AE216" s="25">
        <v>1.9965736661771905</v>
      </c>
      <c r="AF216" s="25">
        <v>1.9860601614086573</v>
      </c>
      <c r="AG216" s="25">
        <v>1.973876953125</v>
      </c>
      <c r="AH216" s="25">
        <v>1.9627827779129166</v>
      </c>
      <c r="AI216" s="25"/>
      <c r="AJ216" s="11">
        <v>3911.2398917938094</v>
      </c>
      <c r="AK216" s="11">
        <v>4632.48010859633</v>
      </c>
      <c r="AL216" s="11">
        <v>4708.3827674381691</v>
      </c>
      <c r="AM216" s="11">
        <v>4825.650487285764</v>
      </c>
      <c r="AN216" s="11">
        <v>4924.2797919127252</v>
      </c>
      <c r="AO216" s="11"/>
      <c r="AP216" s="11">
        <v>973.46555639666917</v>
      </c>
      <c r="AQ216" s="11">
        <v>981.70174110522328</v>
      </c>
      <c r="AR216" s="11">
        <v>1007.4216502649508</v>
      </c>
      <c r="AS216" s="11">
        <v>1010.2166037735849</v>
      </c>
      <c r="AT216" s="11">
        <v>1014.6988679245283</v>
      </c>
      <c r="AU216" s="11"/>
      <c r="AV216" s="24">
        <v>0.61867514055243222</v>
      </c>
      <c r="AW216" s="24">
        <v>0.61943220753793438</v>
      </c>
      <c r="AX216" s="24">
        <v>0.61971142088530207</v>
      </c>
      <c r="AY216" s="24">
        <v>0.619384765625</v>
      </c>
      <c r="AZ216" s="24">
        <v>0.61955728533203602</v>
      </c>
      <c r="BB216" s="24">
        <v>0.3229039354681007</v>
      </c>
      <c r="BC216" s="24">
        <v>0.32329906999510521</v>
      </c>
      <c r="BD216" s="24">
        <v>0.32306187331865982</v>
      </c>
      <c r="BE216" s="24">
        <v>0.323486328125</v>
      </c>
      <c r="BF216" s="24">
        <v>0.32230600827049377</v>
      </c>
      <c r="BH216" s="24">
        <v>5.8420923979467125E-2</v>
      </c>
      <c r="BI216" s="24">
        <v>5.7268722466960353E-2</v>
      </c>
      <c r="BJ216" s="24">
        <v>5.7226705796038148E-2</v>
      </c>
      <c r="BK216" s="24">
        <v>5.712890625E-2</v>
      </c>
      <c r="BL216" s="24">
        <v>5.8136706397470199E-2</v>
      </c>
      <c r="BN216" s="26"/>
      <c r="BO216" s="26"/>
      <c r="BP216" s="26"/>
      <c r="BQ216" s="26"/>
      <c r="BR216" s="26"/>
      <c r="BT216" s="26"/>
      <c r="BU216" s="26"/>
      <c r="BV216" s="26"/>
      <c r="BW216" s="26"/>
      <c r="BX216" s="26"/>
      <c r="BZ216" s="26">
        <v>0</v>
      </c>
      <c r="CA216" s="26">
        <v>0.18111818409224423</v>
      </c>
      <c r="CB216" s="26">
        <v>0.20426667208040072</v>
      </c>
      <c r="CC216" s="26">
        <v>0.23091926907503435</v>
      </c>
      <c r="CD216" s="26">
        <v>0.26456595535553595</v>
      </c>
      <c r="CF216" s="27">
        <v>-2.6867270659533572E-2</v>
      </c>
      <c r="CG216" s="12">
        <v>-375069</v>
      </c>
      <c r="CI216" s="13"/>
      <c r="CJ216" s="13"/>
      <c r="CK216" s="13">
        <v>0</v>
      </c>
      <c r="CL216" s="13">
        <v>0.28097847690556677</v>
      </c>
      <c r="CM216" s="13">
        <v>0.28739633410909349</v>
      </c>
      <c r="CN216" s="13">
        <v>0.29091817147128274</v>
      </c>
      <c r="CO216" s="13">
        <v>0.3147767000186863</v>
      </c>
      <c r="CQ216" s="27">
        <v>-0.13756461938467282</v>
      </c>
      <c r="CR216" s="12">
        <v>-2011466.5785110665</v>
      </c>
      <c r="CS216" s="27">
        <v>0.93695115998691669</v>
      </c>
    </row>
    <row r="217" spans="1:97" x14ac:dyDescent="0.2">
      <c r="A217" s="7">
        <v>1961</v>
      </c>
      <c r="B217" s="7" t="s">
        <v>214</v>
      </c>
      <c r="C217" s="42">
        <v>0.21797190133250055</v>
      </c>
      <c r="E217" s="24">
        <v>0.99383624605832654</v>
      </c>
      <c r="F217" s="24">
        <v>0.99482272074706979</v>
      </c>
      <c r="G217" s="24">
        <v>0.99503986933655086</v>
      </c>
      <c r="H217" s="24">
        <v>0.99509463019124822</v>
      </c>
      <c r="I217" s="24">
        <v>0.99519107038631771</v>
      </c>
      <c r="J217" s="24"/>
      <c r="K217" s="24"/>
      <c r="L217" s="24"/>
      <c r="M217" s="24"/>
      <c r="N217" s="24"/>
      <c r="P217" s="11">
        <v>1314.518210546142</v>
      </c>
      <c r="Q217" s="11">
        <v>1571.0248223637689</v>
      </c>
      <c r="R217" s="11">
        <v>1630.9282651886865</v>
      </c>
      <c r="S217" s="11">
        <v>1642.810338562952</v>
      </c>
      <c r="T217" s="11">
        <v>1671.5080087246286</v>
      </c>
      <c r="U217" s="11"/>
      <c r="W217" s="11">
        <v>1322.6708280762334</v>
      </c>
      <c r="X217" s="11">
        <v>1579.2007858284496</v>
      </c>
      <c r="Y217" s="11">
        <v>1639.0582080656909</v>
      </c>
      <c r="Z217" s="11">
        <v>1650.9086560413041</v>
      </c>
      <c r="AA217" s="11">
        <v>1679.5850148411953</v>
      </c>
      <c r="AB217" s="11"/>
      <c r="AD217" s="25">
        <v>2.0322537112010797</v>
      </c>
      <c r="AE217" s="25">
        <v>2.0250842886041807</v>
      </c>
      <c r="AF217" s="25">
        <v>2.0338047138047139</v>
      </c>
      <c r="AG217" s="25">
        <v>2.0354457572502684</v>
      </c>
      <c r="AH217" s="25">
        <v>2.0148462354188759</v>
      </c>
      <c r="AI217" s="25"/>
      <c r="AJ217" s="11">
        <v>4622.5859709067008</v>
      </c>
      <c r="AK217" s="11">
        <v>5644.9555542776807</v>
      </c>
      <c r="AL217" s="11">
        <v>5694.8890711742279</v>
      </c>
      <c r="AM217" s="11">
        <v>5782.8409413184982</v>
      </c>
      <c r="AN217" s="11">
        <v>5856.4564773663997</v>
      </c>
      <c r="AO217" s="11"/>
      <c r="AP217" s="11">
        <v>744.80343565192902</v>
      </c>
      <c r="AQ217" s="11">
        <v>747.3418755280203</v>
      </c>
      <c r="AR217" s="11">
        <v>927.35060546324974</v>
      </c>
      <c r="AS217" s="11">
        <v>934.11579539066895</v>
      </c>
      <c r="AT217" s="11">
        <v>933.22063666300767</v>
      </c>
      <c r="AU217" s="11"/>
      <c r="AV217" s="24">
        <v>0.50431848852901484</v>
      </c>
      <c r="AW217" s="24">
        <v>0.50532703978422122</v>
      </c>
      <c r="AX217" s="24">
        <v>0.50612794612794609</v>
      </c>
      <c r="AY217" s="24">
        <v>0.50671321160042959</v>
      </c>
      <c r="AZ217" s="24">
        <v>0.50066277836691409</v>
      </c>
      <c r="BB217" s="24">
        <v>0.47921727395411606</v>
      </c>
      <c r="BC217" s="24">
        <v>0.47889413351314902</v>
      </c>
      <c r="BD217" s="24">
        <v>0.47824915824915826</v>
      </c>
      <c r="BE217" s="24">
        <v>0.4777121374865736</v>
      </c>
      <c r="BF217" s="24">
        <v>0.48303287380699894</v>
      </c>
      <c r="BH217" s="24">
        <v>1.6464237516869096E-2</v>
      </c>
      <c r="BI217" s="24">
        <v>1.5778826702629804E-2</v>
      </c>
      <c r="BJ217" s="24">
        <v>1.5622895622895623E-2</v>
      </c>
      <c r="BK217" s="24">
        <v>1.5574650912996778E-2</v>
      </c>
      <c r="BL217" s="24">
        <v>1.6304347826086956E-2</v>
      </c>
      <c r="BN217" s="26"/>
      <c r="BO217" s="26"/>
      <c r="BP217" s="26"/>
      <c r="BQ217" s="26"/>
      <c r="BR217" s="26"/>
      <c r="BT217" s="26"/>
      <c r="BU217" s="26"/>
      <c r="BV217" s="26"/>
      <c r="BW217" s="26"/>
      <c r="BX217" s="26"/>
      <c r="BZ217" s="26">
        <v>0</v>
      </c>
      <c r="CA217" s="26">
        <v>0.19172092868688839</v>
      </c>
      <c r="CB217" s="26">
        <v>0.24416456130239306</v>
      </c>
      <c r="CC217" s="26">
        <v>0.25812527848836031</v>
      </c>
      <c r="CD217" s="26">
        <v>0.28348060253598417</v>
      </c>
      <c r="CF217" s="27">
        <v>-3.5366668658228635E-2</v>
      </c>
      <c r="CG217" s="12">
        <v>-929155</v>
      </c>
      <c r="CI217" s="13"/>
      <c r="CJ217" s="13"/>
      <c r="CK217" s="13">
        <v>0</v>
      </c>
      <c r="CL217" s="13">
        <v>0.32005397795922463</v>
      </c>
      <c r="CM217" s="13">
        <v>0.39345840788612052</v>
      </c>
      <c r="CN217" s="13">
        <v>0.40323348736509312</v>
      </c>
      <c r="CO217" s="13">
        <v>0.38000773135854526</v>
      </c>
      <c r="CQ217" s="27">
        <v>-0.11155566648018697</v>
      </c>
      <c r="CR217" s="12">
        <v>-3107422.8629731298</v>
      </c>
      <c r="CS217" s="27">
        <v>1.0597207859807538</v>
      </c>
    </row>
    <row r="218" spans="1:97" x14ac:dyDescent="0.2">
      <c r="A218" s="7">
        <v>1962</v>
      </c>
      <c r="B218" s="7" t="s">
        <v>215</v>
      </c>
      <c r="C218" s="42">
        <v>7.9039239187004284E-2</v>
      </c>
      <c r="E218" s="24">
        <v>1.2548570196602866</v>
      </c>
      <c r="F218" s="24">
        <v>1.2233339294178769</v>
      </c>
      <c r="G218" s="24">
        <v>1.2225705234641182</v>
      </c>
      <c r="H218" s="24">
        <v>1.2232832465942602</v>
      </c>
      <c r="I218" s="24">
        <v>1.2260536394418329</v>
      </c>
      <c r="J218" s="24"/>
      <c r="K218" s="24"/>
      <c r="L218" s="24"/>
      <c r="M218" s="24"/>
      <c r="N218" s="24"/>
      <c r="P218" s="11">
        <v>1314.518210546142</v>
      </c>
      <c r="Q218" s="11">
        <v>1471.7819292651075</v>
      </c>
      <c r="R218" s="11">
        <v>1484.4233285073713</v>
      </c>
      <c r="S218" s="11">
        <v>1483.9198246122592</v>
      </c>
      <c r="T218" s="11">
        <v>1466.4835471509818</v>
      </c>
      <c r="U218" s="11"/>
      <c r="W218" s="11">
        <v>1047.5442141623489</v>
      </c>
      <c r="X218" s="11">
        <v>1203.090909090909</v>
      </c>
      <c r="Y218" s="11">
        <v>1214.1821678321678</v>
      </c>
      <c r="Z218" s="11">
        <v>1213.0631468579631</v>
      </c>
      <c r="AA218" s="11">
        <v>1196.1006435400377</v>
      </c>
      <c r="AB218" s="11"/>
      <c r="AD218" s="25">
        <v>1.6685878962536023</v>
      </c>
      <c r="AE218" s="25">
        <v>1.6641596760196702</v>
      </c>
      <c r="AF218" s="25">
        <v>1.652701531349321</v>
      </c>
      <c r="AG218" s="25">
        <v>1.6475173210161662</v>
      </c>
      <c r="AH218" s="25">
        <v>1.654224537037037</v>
      </c>
      <c r="AI218" s="25"/>
      <c r="AJ218" s="11">
        <v>2767.6317968929898</v>
      </c>
      <c r="AK218" s="11">
        <v>3229.8829261580963</v>
      </c>
      <c r="AL218" s="11">
        <v>3305.1464028868986</v>
      </c>
      <c r="AM218" s="11">
        <v>3297.3657539440956</v>
      </c>
      <c r="AN218" s="11">
        <v>3243.7270367038441</v>
      </c>
      <c r="AO218" s="11"/>
      <c r="AP218" s="11">
        <v>309.39278557114233</v>
      </c>
      <c r="AQ218" s="11">
        <v>311.0173680694723</v>
      </c>
      <c r="AR218" s="11">
        <v>344.83633934535749</v>
      </c>
      <c r="AS218" s="11">
        <v>345.85006693440431</v>
      </c>
      <c r="AT218" s="11">
        <v>345.63550773369201</v>
      </c>
      <c r="AU218" s="11"/>
      <c r="AV218" s="24">
        <v>0.46080691642651295</v>
      </c>
      <c r="AW218" s="24">
        <v>0.46311831067399478</v>
      </c>
      <c r="AX218" s="24">
        <v>0.46287200231147069</v>
      </c>
      <c r="AY218" s="24">
        <v>0.4639145496535797</v>
      </c>
      <c r="AZ218" s="24">
        <v>0.46354166666666669</v>
      </c>
      <c r="BB218" s="24">
        <v>0.43141210374639771</v>
      </c>
      <c r="BC218" s="24">
        <v>0.43303442291003763</v>
      </c>
      <c r="BD218" s="24">
        <v>0.43253394972551285</v>
      </c>
      <c r="BE218" s="24">
        <v>0.4312933025404157</v>
      </c>
      <c r="BF218" s="24">
        <v>0.43026620370370372</v>
      </c>
      <c r="BH218" s="24">
        <v>0.10778097982708934</v>
      </c>
      <c r="BI218" s="24">
        <v>0.1038472664159676</v>
      </c>
      <c r="BJ218" s="24">
        <v>0.10459404796301647</v>
      </c>
      <c r="BK218" s="24">
        <v>0.10479214780600461</v>
      </c>
      <c r="BL218" s="24">
        <v>0.10619212962962964</v>
      </c>
      <c r="BN218" s="26"/>
      <c r="BO218" s="26"/>
      <c r="BP218" s="26"/>
      <c r="BQ218" s="26"/>
      <c r="BR218" s="26"/>
      <c r="BT218" s="26"/>
      <c r="BU218" s="26"/>
      <c r="BV218" s="26"/>
      <c r="BW218" s="26"/>
      <c r="BX218" s="26"/>
      <c r="BZ218" s="26">
        <v>0</v>
      </c>
      <c r="CA218" s="26">
        <v>0.11248117221698095</v>
      </c>
      <c r="CB218" s="26">
        <v>0.11560031707072027</v>
      </c>
      <c r="CC218" s="26">
        <v>0.11268731957483746</v>
      </c>
      <c r="CD218" s="26">
        <v>0.10153985849772451</v>
      </c>
      <c r="CF218" s="27">
        <v>-1.8391888799248187E-2</v>
      </c>
      <c r="CG218" s="12">
        <v>-154661</v>
      </c>
      <c r="CI218" s="13"/>
      <c r="CJ218" s="13"/>
      <c r="CK218" s="13">
        <v>0</v>
      </c>
      <c r="CL218" s="13">
        <v>0.16050021605649034</v>
      </c>
      <c r="CM218" s="13">
        <v>0.12474610128003771</v>
      </c>
      <c r="CN218" s="13">
        <v>0.13172847779793151</v>
      </c>
      <c r="CO218" s="13">
        <v>0.11303376950006849</v>
      </c>
      <c r="CQ218" s="27">
        <v>-6.1369824656310766E-2</v>
      </c>
      <c r="CR218" s="12">
        <v>-531458.31639315607</v>
      </c>
      <c r="CS218" s="27">
        <v>2.2884113837134508</v>
      </c>
    </row>
    <row r="219" spans="1:97" x14ac:dyDescent="0.2">
      <c r="A219" s="7">
        <v>1980</v>
      </c>
      <c r="B219" s="7" t="s">
        <v>216</v>
      </c>
      <c r="C219" s="42">
        <v>0.13005315516564053</v>
      </c>
      <c r="E219" s="24">
        <v>0.99527588969957237</v>
      </c>
      <c r="F219" s="24">
        <v>0.99566331261931229</v>
      </c>
      <c r="G219" s="24">
        <v>0.99571869475312969</v>
      </c>
      <c r="H219" s="24">
        <v>0.99580505897424909</v>
      </c>
      <c r="I219" s="24">
        <v>0.99604976508162402</v>
      </c>
      <c r="J219" s="24"/>
      <c r="K219" s="24"/>
      <c r="L219" s="24"/>
      <c r="M219" s="24"/>
      <c r="N219" s="24"/>
      <c r="P219" s="11">
        <v>1314.518210546142</v>
      </c>
      <c r="Q219" s="11">
        <v>1423.215263768242</v>
      </c>
      <c r="R219" s="11">
        <v>1428.8986541283323</v>
      </c>
      <c r="S219" s="11">
        <v>1444.9462542842525</v>
      </c>
      <c r="T219" s="11">
        <v>1519.3000215693953</v>
      </c>
      <c r="U219" s="11"/>
      <c r="W219" s="11">
        <v>1320.7576152004788</v>
      </c>
      <c r="X219" s="11">
        <v>1429.4141862314477</v>
      </c>
      <c r="Y219" s="11">
        <v>1435.0425091522477</v>
      </c>
      <c r="Z219" s="11">
        <v>1451.0332532078628</v>
      </c>
      <c r="AA219" s="11">
        <v>1525.3254152867473</v>
      </c>
      <c r="AB219" s="11"/>
      <c r="AD219" s="25">
        <v>1.9691256186660382</v>
      </c>
      <c r="AE219" s="25">
        <v>1.9692219880576045</v>
      </c>
      <c r="AF219" s="25">
        <v>1.9808132833360084</v>
      </c>
      <c r="AG219" s="25">
        <v>1.9932939602001629</v>
      </c>
      <c r="AH219" s="25">
        <v>1.9746373193729228</v>
      </c>
      <c r="AI219" s="25"/>
      <c r="AJ219" s="11">
        <v>5238.6732274814258</v>
      </c>
      <c r="AK219" s="11">
        <v>5716.0382103649072</v>
      </c>
      <c r="AL219" s="11">
        <v>5770.3860379413936</v>
      </c>
      <c r="AM219" s="11">
        <v>5903.2940525847498</v>
      </c>
      <c r="AN219" s="11">
        <v>6229.2766754999611</v>
      </c>
      <c r="AO219" s="11"/>
      <c r="AP219" s="11">
        <v>1106.6773764214163</v>
      </c>
      <c r="AQ219" s="11">
        <v>1172.3279923722705</v>
      </c>
      <c r="AR219" s="11">
        <v>1201.8841895122914</v>
      </c>
      <c r="AS219" s="11">
        <v>1226.6149596653029</v>
      </c>
      <c r="AT219" s="11">
        <v>1253.0606845888635</v>
      </c>
      <c r="AU219" s="11"/>
      <c r="AV219" s="24">
        <v>0.33860181475371198</v>
      </c>
      <c r="AW219" s="24">
        <v>0.33751902587519028</v>
      </c>
      <c r="AX219" s="24">
        <v>0.33835738360301737</v>
      </c>
      <c r="AY219" s="24">
        <v>0.33765855929244731</v>
      </c>
      <c r="AZ219" s="24">
        <v>0.33346647076444658</v>
      </c>
      <c r="BB219" s="24">
        <v>0.6308478670751827</v>
      </c>
      <c r="BC219" s="24">
        <v>0.62933204542793586</v>
      </c>
      <c r="BD219" s="24">
        <v>0.62855100164874445</v>
      </c>
      <c r="BE219" s="24">
        <v>0.62933492377516587</v>
      </c>
      <c r="BF219" s="24">
        <v>0.6330256907692966</v>
      </c>
      <c r="BH219" s="24">
        <v>3.0550318171105349E-2</v>
      </c>
      <c r="BI219" s="24">
        <v>3.31489286968739E-2</v>
      </c>
      <c r="BJ219" s="24">
        <v>3.3091614748238178E-2</v>
      </c>
      <c r="BK219" s="24">
        <v>3.3006516932386827E-2</v>
      </c>
      <c r="BL219" s="24">
        <v>3.3507838466256795E-2</v>
      </c>
      <c r="BN219" s="26"/>
      <c r="BO219" s="26"/>
      <c r="BP219" s="26"/>
      <c r="BQ219" s="26"/>
      <c r="BR219" s="26"/>
      <c r="BT219" s="26"/>
      <c r="BU219" s="26"/>
      <c r="BV219" s="26"/>
      <c r="BW219" s="26"/>
      <c r="BX219" s="26"/>
      <c r="BZ219" s="26">
        <v>0</v>
      </c>
      <c r="CA219" s="26">
        <v>8.976017900678146E-2</v>
      </c>
      <c r="CB219" s="26">
        <v>0.10391850543246273</v>
      </c>
      <c r="CC219" s="26">
        <v>0.12674282008890314</v>
      </c>
      <c r="CD219" s="26">
        <v>0.19683545011900394</v>
      </c>
      <c r="CF219" s="27">
        <v>-4.1234811602283115E-2</v>
      </c>
      <c r="CG219" s="12">
        <v>-8873596</v>
      </c>
      <c r="CI219" s="13"/>
      <c r="CJ219" s="13"/>
      <c r="CK219" s="13">
        <v>0</v>
      </c>
      <c r="CL219" s="13">
        <v>0.20546647920650707</v>
      </c>
      <c r="CM219" s="13">
        <v>0.29120979225493482</v>
      </c>
      <c r="CN219" s="13">
        <v>0.30833359923345416</v>
      </c>
      <c r="CO219" s="13">
        <v>0.38807505840097023</v>
      </c>
      <c r="CQ219" s="27">
        <v>-0.13272147494555275</v>
      </c>
      <c r="CR219" s="12">
        <v>-30969968.909547847</v>
      </c>
      <c r="CS219" s="27">
        <v>0.98180219192439278</v>
      </c>
    </row>
    <row r="220" spans="1:97" x14ac:dyDescent="0.2">
      <c r="A220" s="7">
        <v>1981</v>
      </c>
      <c r="B220" s="7" t="s">
        <v>217</v>
      </c>
      <c r="C220" s="42">
        <v>0.2542096048856699</v>
      </c>
      <c r="E220" s="24">
        <v>0.87221222615157745</v>
      </c>
      <c r="F220" s="24">
        <v>0.89117736570656259</v>
      </c>
      <c r="G220" s="24">
        <v>0.8945345852233868</v>
      </c>
      <c r="H220" s="24">
        <v>0.89659792068447486</v>
      </c>
      <c r="I220" s="24">
        <v>0.90044707618636755</v>
      </c>
      <c r="J220" s="24"/>
      <c r="K220" s="24"/>
      <c r="L220" s="24"/>
      <c r="M220" s="24"/>
      <c r="N220" s="24"/>
      <c r="P220" s="11">
        <v>1314.518210546142</v>
      </c>
      <c r="Q220" s="11">
        <v>1576.5812116818558</v>
      </c>
      <c r="R220" s="11">
        <v>1631.6003986609667</v>
      </c>
      <c r="S220" s="11">
        <v>1659.4003966063949</v>
      </c>
      <c r="T220" s="11">
        <v>1729.754824948199</v>
      </c>
      <c r="U220" s="11"/>
      <c r="W220" s="11">
        <v>1507.1082141855902</v>
      </c>
      <c r="X220" s="11">
        <v>1769.099252685661</v>
      </c>
      <c r="Y220" s="11">
        <v>1823.9656974844822</v>
      </c>
      <c r="Z220" s="11">
        <v>1850.7743084431718</v>
      </c>
      <c r="AA220" s="11">
        <v>1920.9955484270881</v>
      </c>
      <c r="AB220" s="11"/>
      <c r="AD220" s="25">
        <v>1.7914120699757261</v>
      </c>
      <c r="AE220" s="25">
        <v>1.7855057960136769</v>
      </c>
      <c r="AF220" s="25">
        <v>1.7835025803229565</v>
      </c>
      <c r="AG220" s="25">
        <v>1.794534244292618</v>
      </c>
      <c r="AH220" s="25">
        <v>1.7902649721737687</v>
      </c>
      <c r="AI220" s="25"/>
      <c r="AJ220" s="11">
        <v>3703.5179341731073</v>
      </c>
      <c r="AK220" s="11">
        <v>4442.1939791387313</v>
      </c>
      <c r="AL220" s="11">
        <v>4507.3228715889345</v>
      </c>
      <c r="AM220" s="11">
        <v>4622.2165257471615</v>
      </c>
      <c r="AN220" s="11">
        <v>4785.6787731257737</v>
      </c>
      <c r="AO220" s="11"/>
      <c r="AP220" s="11">
        <v>1010.7663638481249</v>
      </c>
      <c r="AQ220" s="11">
        <v>1022.6796026796027</v>
      </c>
      <c r="AR220" s="11">
        <v>1178.885423885424</v>
      </c>
      <c r="AS220" s="11">
        <v>1193.5317919075144</v>
      </c>
      <c r="AT220" s="11">
        <v>1232.468742791234</v>
      </c>
      <c r="AU220" s="11"/>
      <c r="AV220" s="24">
        <v>0.52858458190340674</v>
      </c>
      <c r="AW220" s="24">
        <v>0.52822950546243019</v>
      </c>
      <c r="AX220" s="24">
        <v>0.52871649741967708</v>
      </c>
      <c r="AY220" s="24">
        <v>0.5284952507915347</v>
      </c>
      <c r="AZ220" s="24">
        <v>0.5288645236315308</v>
      </c>
      <c r="BB220" s="24">
        <v>0.35933707206830168</v>
      </c>
      <c r="BC220" s="24">
        <v>0.36102076557418061</v>
      </c>
      <c r="BD220" s="24">
        <v>0.36032961544864323</v>
      </c>
      <c r="BE220" s="24">
        <v>0.36035660723212798</v>
      </c>
      <c r="BF220" s="24">
        <v>0.36007974084226263</v>
      </c>
      <c r="BH220" s="24">
        <v>0.11207834602829161</v>
      </c>
      <c r="BI220" s="24">
        <v>0.11074972896338921</v>
      </c>
      <c r="BJ220" s="24">
        <v>0.11095388713167971</v>
      </c>
      <c r="BK220" s="24">
        <v>0.11114814197633728</v>
      </c>
      <c r="BL220" s="24">
        <v>0.1110557355262065</v>
      </c>
      <c r="BN220" s="26"/>
      <c r="BO220" s="26"/>
      <c r="BP220" s="26"/>
      <c r="BQ220" s="26"/>
      <c r="BR220" s="26"/>
      <c r="BT220" s="26"/>
      <c r="BU220" s="26"/>
      <c r="BV220" s="26"/>
      <c r="BW220" s="26"/>
      <c r="BX220" s="26"/>
      <c r="BZ220" s="26">
        <v>0</v>
      </c>
      <c r="CA220" s="26">
        <v>0.19980881216073332</v>
      </c>
      <c r="CB220" s="26">
        <v>0.24266539836914847</v>
      </c>
      <c r="CC220" s="26">
        <v>0.27038569710634452</v>
      </c>
      <c r="CD220" s="26">
        <v>0.32516913784180046</v>
      </c>
      <c r="CF220" s="27">
        <v>-2.7401223127895488E-2</v>
      </c>
      <c r="CG220" s="12">
        <v>-1046007</v>
      </c>
      <c r="CI220" s="13"/>
      <c r="CJ220" s="13"/>
      <c r="CK220" s="13">
        <v>0</v>
      </c>
      <c r="CL220" s="13">
        <v>0.27406053866685709</v>
      </c>
      <c r="CM220" s="13">
        <v>0.35388863104298762</v>
      </c>
      <c r="CN220" s="13">
        <v>0.36596630504715244</v>
      </c>
      <c r="CO220" s="13">
        <v>0.44096043173640043</v>
      </c>
      <c r="CQ220" s="27">
        <v>-0.166926486735544</v>
      </c>
      <c r="CR220" s="12">
        <v>-6739461.6450187322</v>
      </c>
      <c r="CS220" s="27">
        <v>0.7736248242826258</v>
      </c>
    </row>
    <row r="221" spans="1:97" x14ac:dyDescent="0.2">
      <c r="A221" s="7">
        <v>1982</v>
      </c>
      <c r="B221" s="7" t="s">
        <v>218</v>
      </c>
      <c r="C221" s="42">
        <v>0.15701727150265299</v>
      </c>
      <c r="E221" s="24">
        <v>1.4729268804026228</v>
      </c>
      <c r="F221" s="24">
        <v>1.3906943101463745</v>
      </c>
      <c r="G221" s="24">
        <v>1.3770571301403984</v>
      </c>
      <c r="H221" s="24">
        <v>1.3743488385306302</v>
      </c>
      <c r="I221" s="24">
        <v>1.35733672756961</v>
      </c>
      <c r="J221" s="24"/>
      <c r="K221" s="24"/>
      <c r="L221" s="24"/>
      <c r="M221" s="24"/>
      <c r="N221" s="24"/>
      <c r="P221" s="11">
        <v>1314.518210546142</v>
      </c>
      <c r="Q221" s="11">
        <v>1493.7701688293871</v>
      </c>
      <c r="R221" s="11">
        <v>1531.7424634267907</v>
      </c>
      <c r="S221" s="11">
        <v>1521.5315138322323</v>
      </c>
      <c r="T221" s="11">
        <v>1561.0165715068138</v>
      </c>
      <c r="U221" s="11"/>
      <c r="W221" s="11">
        <v>892.45313398504891</v>
      </c>
      <c r="X221" s="11">
        <v>1074.1182716654414</v>
      </c>
      <c r="Y221" s="11">
        <v>1112.3303673469388</v>
      </c>
      <c r="Z221" s="11">
        <v>1107.0926617575208</v>
      </c>
      <c r="AA221" s="11">
        <v>1150.0584488728191</v>
      </c>
      <c r="AB221" s="11"/>
      <c r="AD221" s="25">
        <v>1.6552896382920859</v>
      </c>
      <c r="AE221" s="25">
        <v>1.6643556280587275</v>
      </c>
      <c r="AF221" s="25">
        <v>1.6646283462426961</v>
      </c>
      <c r="AG221" s="25">
        <v>1.6864372194259285</v>
      </c>
      <c r="AH221" s="25">
        <v>1.6919745567735824</v>
      </c>
      <c r="AI221" s="25"/>
      <c r="AJ221" s="11">
        <v>2850.0250274717282</v>
      </c>
      <c r="AK221" s="11">
        <v>3609.0799460105518</v>
      </c>
      <c r="AL221" s="11">
        <v>3764.8182230245811</v>
      </c>
      <c r="AM221" s="11">
        <v>3807.9093355573787</v>
      </c>
      <c r="AN221" s="11">
        <v>3973.1725892500117</v>
      </c>
      <c r="AO221" s="11"/>
      <c r="AP221" s="11">
        <v>386.32970414201174</v>
      </c>
      <c r="AQ221" s="11">
        <v>386.62414201183424</v>
      </c>
      <c r="AR221" s="11">
        <v>424.96591715976331</v>
      </c>
      <c r="AS221" s="11">
        <v>426.60018948365706</v>
      </c>
      <c r="AT221" s="11">
        <v>425.57132751709503</v>
      </c>
      <c r="AU221" s="11"/>
      <c r="AV221" s="24">
        <v>0.35246124558063641</v>
      </c>
      <c r="AW221" s="24">
        <v>0.35277324632952689</v>
      </c>
      <c r="AX221" s="24">
        <v>0.35276532137518685</v>
      </c>
      <c r="AY221" s="24">
        <v>0.35219698000272071</v>
      </c>
      <c r="AZ221" s="24">
        <v>0.35133306266071185</v>
      </c>
      <c r="BB221" s="24">
        <v>0.57451726951319015</v>
      </c>
      <c r="BC221" s="24">
        <v>0.5743610657966286</v>
      </c>
      <c r="BD221" s="24">
        <v>0.57412691941839922</v>
      </c>
      <c r="BE221" s="24">
        <v>0.57434362671745343</v>
      </c>
      <c r="BF221" s="24">
        <v>0.57396129381513061</v>
      </c>
      <c r="BH221" s="24">
        <v>7.3021484906173509E-2</v>
      </c>
      <c r="BI221" s="24">
        <v>7.2865687873844481E-2</v>
      </c>
      <c r="BJ221" s="24">
        <v>7.3107759206413908E-2</v>
      </c>
      <c r="BK221" s="24">
        <v>7.3459393279825869E-2</v>
      </c>
      <c r="BL221" s="24">
        <v>7.4705643524157525E-2</v>
      </c>
      <c r="BN221" s="26"/>
      <c r="BO221" s="26"/>
      <c r="BP221" s="26"/>
      <c r="BQ221" s="26"/>
      <c r="BR221" s="26"/>
      <c r="BT221" s="26"/>
      <c r="BU221" s="26"/>
      <c r="BV221" s="26"/>
      <c r="BW221" s="26"/>
      <c r="BX221" s="26"/>
      <c r="BZ221" s="26">
        <v>0</v>
      </c>
      <c r="CA221" s="26">
        <v>0.14289781570441296</v>
      </c>
      <c r="CB221" s="26">
        <v>0.17262084984153958</v>
      </c>
      <c r="CC221" s="26">
        <v>0.17878153465363011</v>
      </c>
      <c r="CD221" s="26">
        <v>0.21961506178638834</v>
      </c>
      <c r="CF221" s="27">
        <v>-2.8153346420132366E-2</v>
      </c>
      <c r="CG221" s="12">
        <v>-544796</v>
      </c>
      <c r="CI221" s="13"/>
      <c r="CJ221" s="13"/>
      <c r="CK221" s="13">
        <v>0</v>
      </c>
      <c r="CL221" s="13">
        <v>0.23225936379970613</v>
      </c>
      <c r="CM221" s="13">
        <v>0.24355224942022002</v>
      </c>
      <c r="CN221" s="13">
        <v>0.24972607955493031</v>
      </c>
      <c r="CO221" s="13">
        <v>0.30239684322813898</v>
      </c>
      <c r="CQ221" s="27">
        <v>-3.9132999489906978E-2</v>
      </c>
      <c r="CR221" s="12">
        <v>-788521.49587336683</v>
      </c>
      <c r="CS221" s="27">
        <v>2.633784173371208</v>
      </c>
    </row>
    <row r="222" spans="1:97" x14ac:dyDescent="0.2">
      <c r="A222" s="7">
        <v>1983</v>
      </c>
      <c r="B222" s="7" t="s">
        <v>219</v>
      </c>
      <c r="C222" s="42">
        <v>0.21274270445386989</v>
      </c>
      <c r="E222" s="24">
        <v>1.0696835892930125</v>
      </c>
      <c r="F222" s="24">
        <v>1.0606028170983854</v>
      </c>
      <c r="G222" s="24">
        <v>1.0574894515628566</v>
      </c>
      <c r="H222" s="24">
        <v>1.0568224958637162</v>
      </c>
      <c r="I222" s="24">
        <v>1.0536088217171315</v>
      </c>
      <c r="J222" s="24"/>
      <c r="K222" s="24"/>
      <c r="L222" s="24"/>
      <c r="M222" s="24"/>
      <c r="N222" s="24"/>
      <c r="P222" s="11">
        <v>1314.518210546142</v>
      </c>
      <c r="Q222" s="11">
        <v>1494.8326505127641</v>
      </c>
      <c r="R222" s="11">
        <v>1563.7527254599756</v>
      </c>
      <c r="S222" s="11">
        <v>1577.8033470731364</v>
      </c>
      <c r="T222" s="11">
        <v>1669.9881438301418</v>
      </c>
      <c r="U222" s="11"/>
      <c r="W222" s="11">
        <v>1228.8850868647507</v>
      </c>
      <c r="X222" s="11">
        <v>1409.4179521438116</v>
      </c>
      <c r="Y222" s="11">
        <v>1478.7407317859445</v>
      </c>
      <c r="Z222" s="11">
        <v>1492.9691156731433</v>
      </c>
      <c r="AA222" s="11">
        <v>1585.0172373352557</v>
      </c>
      <c r="AB222" s="11"/>
      <c r="AD222" s="25">
        <v>1.8146729522687095</v>
      </c>
      <c r="AE222" s="25">
        <v>1.817706800117751</v>
      </c>
      <c r="AF222" s="25">
        <v>1.825242718446602</v>
      </c>
      <c r="AG222" s="25">
        <v>1.8286638723435547</v>
      </c>
      <c r="AH222" s="25">
        <v>1.8193009452626951</v>
      </c>
      <c r="AI222" s="25"/>
      <c r="AJ222" s="11">
        <v>3950.4285186710108</v>
      </c>
      <c r="AK222" s="11">
        <v>4692.4576700545449</v>
      </c>
      <c r="AL222" s="11">
        <v>4790.2163935129083</v>
      </c>
      <c r="AM222" s="11">
        <v>4873.0287359559943</v>
      </c>
      <c r="AN222" s="11">
        <v>5172.9509951280706</v>
      </c>
      <c r="AO222" s="11"/>
      <c r="AP222" s="11">
        <v>777.74412855377011</v>
      </c>
      <c r="AQ222" s="11">
        <v>782.79947809366843</v>
      </c>
      <c r="AR222" s="11">
        <v>942.12306001922809</v>
      </c>
      <c r="AS222" s="11">
        <v>948.78906893710518</v>
      </c>
      <c r="AT222" s="11">
        <v>963.51090385406667</v>
      </c>
      <c r="AU222" s="11"/>
      <c r="AV222" s="24">
        <v>0.39142604596346492</v>
      </c>
      <c r="AW222" s="24">
        <v>0.39218428024727703</v>
      </c>
      <c r="AX222" s="24">
        <v>0.39261547513974698</v>
      </c>
      <c r="AY222" s="24">
        <v>0.39201411868519742</v>
      </c>
      <c r="AZ222" s="24">
        <v>0.39188099948706673</v>
      </c>
      <c r="BB222" s="24">
        <v>0.53631408367707722</v>
      </c>
      <c r="BC222" s="24">
        <v>0.53584044745363557</v>
      </c>
      <c r="BD222" s="24">
        <v>0.53552515445719329</v>
      </c>
      <c r="BE222" s="24">
        <v>0.53548055004044415</v>
      </c>
      <c r="BF222" s="24">
        <v>0.53425661317505679</v>
      </c>
      <c r="BH222" s="24">
        <v>7.225987035945787E-2</v>
      </c>
      <c r="BI222" s="24">
        <v>7.1975272299087428E-2</v>
      </c>
      <c r="BJ222" s="24">
        <v>7.185937040305973E-2</v>
      </c>
      <c r="BK222" s="24">
        <v>7.2505331274358403E-2</v>
      </c>
      <c r="BL222" s="24">
        <v>7.3862387337876451E-2</v>
      </c>
      <c r="BN222" s="26"/>
      <c r="BO222" s="26"/>
      <c r="BP222" s="26"/>
      <c r="BQ222" s="26"/>
      <c r="BR222" s="26"/>
      <c r="BT222" s="26"/>
      <c r="BU222" s="26"/>
      <c r="BV222" s="26"/>
      <c r="BW222" s="26"/>
      <c r="BX222" s="26"/>
      <c r="BZ222" s="26">
        <v>0</v>
      </c>
      <c r="CA222" s="26">
        <v>0.14007951685012743</v>
      </c>
      <c r="CB222" s="26">
        <v>0.19829309771260606</v>
      </c>
      <c r="CC222" s="26">
        <v>0.21159348495235575</v>
      </c>
      <c r="CD222" s="26">
        <v>0.28031938833623204</v>
      </c>
      <c r="CF222" s="27">
        <v>-4.0892284511300135E-2</v>
      </c>
      <c r="CG222" s="12">
        <v>-1716237.5</v>
      </c>
      <c r="CI222" s="13"/>
      <c r="CJ222" s="13"/>
      <c r="CK222" s="13">
        <v>0</v>
      </c>
      <c r="CL222" s="13">
        <v>0.2376735584957741</v>
      </c>
      <c r="CM222" s="13">
        <v>0.32445851680264526</v>
      </c>
      <c r="CN222" s="13">
        <v>0.3313110205450307</v>
      </c>
      <c r="CO222" s="13">
        <v>0.42446080097055949</v>
      </c>
      <c r="CQ222" s="27">
        <v>-0.1203227785806273</v>
      </c>
      <c r="CR222" s="12">
        <v>-5388494.4176638993</v>
      </c>
      <c r="CS222" s="27">
        <v>0.9743077774751594</v>
      </c>
    </row>
    <row r="223" spans="1:97" x14ac:dyDescent="0.2">
      <c r="A223" s="7">
        <v>1984</v>
      </c>
      <c r="B223" s="7" t="s">
        <v>220</v>
      </c>
      <c r="C223" s="42">
        <v>0.2044653008536379</v>
      </c>
      <c r="E223" s="24">
        <v>0.97700966548678614</v>
      </c>
      <c r="F223" s="24">
        <v>0.98038433004742698</v>
      </c>
      <c r="G223" s="24">
        <v>0.98132345269646659</v>
      </c>
      <c r="H223" s="24">
        <v>0.98121635385709938</v>
      </c>
      <c r="I223" s="24">
        <v>0.9816916908211859</v>
      </c>
      <c r="J223" s="24"/>
      <c r="K223" s="24"/>
      <c r="L223" s="24"/>
      <c r="M223" s="24"/>
      <c r="N223" s="24"/>
      <c r="P223" s="11">
        <v>1314.518210546142</v>
      </c>
      <c r="Q223" s="11">
        <v>1550.8668780775422</v>
      </c>
      <c r="R223" s="11">
        <v>1634.9551832450907</v>
      </c>
      <c r="S223" s="11">
        <v>1626.1902575723288</v>
      </c>
      <c r="T223" s="11">
        <v>1663.9514724781793</v>
      </c>
      <c r="U223" s="11"/>
      <c r="W223" s="11">
        <v>1345.4505692031157</v>
      </c>
      <c r="X223" s="11">
        <v>1581.8968444778361</v>
      </c>
      <c r="Y223" s="11">
        <v>1666.0716492126874</v>
      </c>
      <c r="Z223" s="11">
        <v>1657.3207847381243</v>
      </c>
      <c r="AA223" s="11">
        <v>1694.9837591945823</v>
      </c>
      <c r="AB223" s="11"/>
      <c r="AD223" s="25">
        <v>1.7378628140049459</v>
      </c>
      <c r="AE223" s="25">
        <v>1.7305942010141724</v>
      </c>
      <c r="AF223" s="25">
        <v>1.7244380927634144</v>
      </c>
      <c r="AG223" s="25">
        <v>1.7234346583528188</v>
      </c>
      <c r="AH223" s="25">
        <v>1.7273199221284881</v>
      </c>
      <c r="AI223" s="25"/>
      <c r="AJ223" s="11">
        <v>3753.0556650749377</v>
      </c>
      <c r="AK223" s="11">
        <v>4563.0803026558006</v>
      </c>
      <c r="AL223" s="11">
        <v>4714.8282053778557</v>
      </c>
      <c r="AM223" s="11">
        <v>4707.101045875721</v>
      </c>
      <c r="AN223" s="11">
        <v>4826.9300040956223</v>
      </c>
      <c r="AO223" s="11"/>
      <c r="AP223" s="11">
        <v>826.23250265111358</v>
      </c>
      <c r="AQ223" s="11">
        <v>828.83589607635201</v>
      </c>
      <c r="AR223" s="11">
        <v>974.03499469777307</v>
      </c>
      <c r="AS223" s="11">
        <v>968.59570519618239</v>
      </c>
      <c r="AT223" s="11">
        <v>972.50583244962888</v>
      </c>
      <c r="AU223" s="11"/>
      <c r="AV223" s="24">
        <v>0.43537680593518158</v>
      </c>
      <c r="AW223" s="24">
        <v>0.43544402548433231</v>
      </c>
      <c r="AX223" s="24">
        <v>0.43562426919579056</v>
      </c>
      <c r="AY223" s="24">
        <v>0.43504806443232008</v>
      </c>
      <c r="AZ223" s="24">
        <v>0.43465282284231022</v>
      </c>
      <c r="BB223" s="24">
        <v>0.49095405440583106</v>
      </c>
      <c r="BC223" s="24">
        <v>0.49044337537381355</v>
      </c>
      <c r="BD223" s="24">
        <v>0.49006106275172145</v>
      </c>
      <c r="BE223" s="24">
        <v>0.48999740192257729</v>
      </c>
      <c r="BF223" s="24">
        <v>0.48955223880597015</v>
      </c>
      <c r="BH223" s="24">
        <v>7.3669139658987373E-2</v>
      </c>
      <c r="BI223" s="24">
        <v>7.4112599141854113E-2</v>
      </c>
      <c r="BJ223" s="24">
        <v>7.4314668052487987E-2</v>
      </c>
      <c r="BK223" s="24">
        <v>7.4954533645102628E-2</v>
      </c>
      <c r="BL223" s="24">
        <v>7.579493835171966E-2</v>
      </c>
      <c r="BN223" s="26"/>
      <c r="BO223" s="26"/>
      <c r="BP223" s="26"/>
      <c r="BQ223" s="26"/>
      <c r="BR223" s="26"/>
      <c r="BT223" s="26"/>
      <c r="BU223" s="26"/>
      <c r="BV223" s="26"/>
      <c r="BW223" s="26"/>
      <c r="BX223" s="26"/>
      <c r="BZ223" s="26">
        <v>0</v>
      </c>
      <c r="CA223" s="26">
        <v>0.17608753136295752</v>
      </c>
      <c r="CB223" s="26">
        <v>0.23640859726253893</v>
      </c>
      <c r="CC223" s="26">
        <v>0.2292243463604684</v>
      </c>
      <c r="CD223" s="26">
        <v>0.26174952762967663</v>
      </c>
      <c r="CF223" s="27">
        <v>-4.5694227760971706E-2</v>
      </c>
      <c r="CG223" s="12">
        <v>-1010348</v>
      </c>
      <c r="CI223" s="13"/>
      <c r="CJ223" s="13"/>
      <c r="CK223" s="13">
        <v>0</v>
      </c>
      <c r="CL223" s="13">
        <v>0.23984034541781885</v>
      </c>
      <c r="CM223" s="13">
        <v>0.28385414157763078</v>
      </c>
      <c r="CN223" s="13">
        <v>0.28667053639957474</v>
      </c>
      <c r="CO223" s="13">
        <v>0.29998779669290387</v>
      </c>
      <c r="CQ223" s="27">
        <v>-0.14976389804758936</v>
      </c>
      <c r="CR223" s="12">
        <v>-3525509.9487476596</v>
      </c>
      <c r="CS223" s="27">
        <v>0.81978309500184132</v>
      </c>
    </row>
    <row r="224" spans="1:97" x14ac:dyDescent="0.2">
      <c r="A224" s="7">
        <v>2021</v>
      </c>
      <c r="B224" s="7" t="s">
        <v>221</v>
      </c>
      <c r="C224" s="42">
        <v>0.29188850326434235</v>
      </c>
      <c r="E224" s="24">
        <v>1.6223773608877821</v>
      </c>
      <c r="F224" s="24">
        <v>1.5694810097705412</v>
      </c>
      <c r="G224" s="24">
        <v>1.5167592072256844</v>
      </c>
      <c r="H224" s="24">
        <v>1.5036971746987762</v>
      </c>
      <c r="I224" s="24">
        <v>1.4067793392068364</v>
      </c>
      <c r="J224" s="24"/>
      <c r="K224" s="24"/>
      <c r="L224" s="24"/>
      <c r="M224" s="24"/>
      <c r="N224" s="24"/>
      <c r="P224" s="11">
        <v>1314.518210546142</v>
      </c>
      <c r="Q224" s="11">
        <v>1400.2331912967784</v>
      </c>
      <c r="R224" s="11">
        <v>1495.7997124137762</v>
      </c>
      <c r="S224" s="11">
        <v>1532.9413391202415</v>
      </c>
      <c r="T224" s="11">
        <v>1784.704161387705</v>
      </c>
      <c r="U224" s="11"/>
      <c r="W224" s="11">
        <v>810.24195864445721</v>
      </c>
      <c r="X224" s="11">
        <v>892.16319444444446</v>
      </c>
      <c r="Y224" s="11">
        <v>986.18139602379915</v>
      </c>
      <c r="Z224" s="11">
        <v>1019.4481740828725</v>
      </c>
      <c r="AA224" s="11">
        <v>1268.6454169805679</v>
      </c>
      <c r="AB224" s="11"/>
      <c r="AD224" s="25">
        <v>1.783811475409836</v>
      </c>
      <c r="AE224" s="25">
        <v>1.7777777777777777</v>
      </c>
      <c r="AF224" s="25">
        <v>1.7705549845837616</v>
      </c>
      <c r="AG224" s="25">
        <v>1.7653588022715538</v>
      </c>
      <c r="AH224" s="25">
        <v>1.7516087516087515</v>
      </c>
      <c r="AI224" s="25"/>
      <c r="AJ224" s="11">
        <v>1569.1729561676</v>
      </c>
      <c r="AK224" s="11">
        <v>1765.1735581085679</v>
      </c>
      <c r="AL224" s="11">
        <v>1979.3695804784882</v>
      </c>
      <c r="AM224" s="11">
        <v>2049.7442923731628</v>
      </c>
      <c r="AN224" s="11">
        <v>2601.9593071913987</v>
      </c>
      <c r="AO224" s="11"/>
      <c r="AP224" s="11">
        <v>416.6764705882353</v>
      </c>
      <c r="AQ224" s="11">
        <v>416.72268907563023</v>
      </c>
      <c r="AR224" s="11">
        <v>458.58928571428572</v>
      </c>
      <c r="AS224" s="11">
        <v>458.54153522607783</v>
      </c>
      <c r="AT224" s="11">
        <v>458.65684210526314</v>
      </c>
      <c r="AU224" s="11"/>
      <c r="AV224" s="24">
        <v>0.64549180327868849</v>
      </c>
      <c r="AW224" s="24">
        <v>0.64814814814814814</v>
      </c>
      <c r="AX224" s="24">
        <v>0.64748201438848918</v>
      </c>
      <c r="AY224" s="24">
        <v>0.64584408879710897</v>
      </c>
      <c r="AZ224" s="24">
        <v>0.64092664092664098</v>
      </c>
      <c r="BB224" s="24">
        <v>0.24385245901639344</v>
      </c>
      <c r="BC224" s="24">
        <v>0.2448559670781893</v>
      </c>
      <c r="BD224" s="24">
        <v>0.2446043165467626</v>
      </c>
      <c r="BE224" s="24">
        <v>0.24548270521424884</v>
      </c>
      <c r="BF224" s="24">
        <v>0.24453024453024452</v>
      </c>
      <c r="BH224" s="24">
        <v>0.11065573770491803</v>
      </c>
      <c r="BI224" s="24">
        <v>0.10699588477366255</v>
      </c>
      <c r="BJ224" s="24">
        <v>0.1079136690647482</v>
      </c>
      <c r="BK224" s="24">
        <v>0.10867320598864223</v>
      </c>
      <c r="BL224" s="24">
        <v>0.11454311454311454</v>
      </c>
      <c r="BN224" s="26"/>
      <c r="BO224" s="26"/>
      <c r="BP224" s="26"/>
      <c r="BQ224" s="26"/>
      <c r="BR224" s="26"/>
      <c r="BT224" s="26"/>
      <c r="BU224" s="26"/>
      <c r="BV224" s="26"/>
      <c r="BW224" s="26"/>
      <c r="BX224" s="26"/>
      <c r="BZ224" s="26">
        <v>0</v>
      </c>
      <c r="CA224" s="26">
        <v>5.7252517848818352E-2</v>
      </c>
      <c r="CB224" s="26">
        <v>0.1259790910284877</v>
      </c>
      <c r="CC224" s="26">
        <v>0.14523014323824102</v>
      </c>
      <c r="CD224" s="26">
        <v>0.32668859726411026</v>
      </c>
      <c r="CF224" s="27">
        <v>-1.1393339668704559E-2</v>
      </c>
      <c r="CG224" s="12">
        <v>-131695</v>
      </c>
      <c r="CI224" s="13"/>
      <c r="CJ224" s="13"/>
      <c r="CK224" s="13">
        <v>0</v>
      </c>
      <c r="CL224" s="13">
        <v>0.10715864115862139</v>
      </c>
      <c r="CM224" s="13">
        <v>0.10834753558564336</v>
      </c>
      <c r="CN224" s="13">
        <v>0.11058271358799021</v>
      </c>
      <c r="CO224" s="13">
        <v>0.40369319746237409</v>
      </c>
      <c r="CQ224" s="27">
        <v>-8.3993486597769992E-2</v>
      </c>
      <c r="CR224" s="12">
        <v>-989603.82792432979</v>
      </c>
      <c r="CS224" s="27">
        <v>1.687781158730556</v>
      </c>
    </row>
    <row r="225" spans="1:97" x14ac:dyDescent="0.2">
      <c r="A225" s="7">
        <v>2023</v>
      </c>
      <c r="B225" s="7" t="s">
        <v>222</v>
      </c>
      <c r="C225" s="42">
        <v>0.9727021054695868</v>
      </c>
      <c r="E225" s="24">
        <v>0.43695520297013729</v>
      </c>
      <c r="F225" s="24">
        <v>0.54188069368551084</v>
      </c>
      <c r="G225" s="24">
        <v>0.56542699401735441</v>
      </c>
      <c r="H225" s="24">
        <v>0.57380487525081991</v>
      </c>
      <c r="I225" s="24">
        <v>0.62641408317810365</v>
      </c>
      <c r="J225" s="24"/>
      <c r="K225" s="24"/>
      <c r="L225" s="24"/>
      <c r="M225" s="24"/>
      <c r="N225" s="24"/>
      <c r="P225" s="11">
        <v>1314.518210546142</v>
      </c>
      <c r="Q225" s="11">
        <v>2012.4226676200885</v>
      </c>
      <c r="R225" s="11">
        <v>2205.1420927492604</v>
      </c>
      <c r="S225" s="11">
        <v>2292.1498749774087</v>
      </c>
      <c r="T225" s="11">
        <v>2889.525947460535</v>
      </c>
      <c r="U225" s="11"/>
      <c r="W225" s="11">
        <v>3008.3592130518232</v>
      </c>
      <c r="X225" s="11">
        <v>3713.7744360902257</v>
      </c>
      <c r="Y225" s="11">
        <v>3899.9589975033609</v>
      </c>
      <c r="Z225" s="11">
        <v>3994.6504009319738</v>
      </c>
      <c r="AA225" s="11">
        <v>4612.8048922536391</v>
      </c>
      <c r="AB225" s="11"/>
      <c r="AD225" s="25">
        <v>0.89703856749311295</v>
      </c>
      <c r="AE225" s="25">
        <v>0.89054854493947977</v>
      </c>
      <c r="AF225" s="25">
        <v>0.89145694230439998</v>
      </c>
      <c r="AG225" s="25">
        <v>0.88117297067573308</v>
      </c>
      <c r="AH225" s="25">
        <v>0.86175851914177537</v>
      </c>
      <c r="AI225" s="25"/>
      <c r="AJ225" s="11">
        <v>3426.8110985378548</v>
      </c>
      <c r="AK225" s="11">
        <v>4279.9376169843108</v>
      </c>
      <c r="AL225" s="11">
        <v>4479.1108293821317</v>
      </c>
      <c r="AM225" s="11">
        <v>4530.8739930708707</v>
      </c>
      <c r="AN225" s="11">
        <v>5183.7720703972673</v>
      </c>
      <c r="AO225" s="11"/>
      <c r="AP225" s="11">
        <v>592.30769230769226</v>
      </c>
      <c r="AQ225" s="11">
        <v>601.72612732095502</v>
      </c>
      <c r="AR225" s="11">
        <v>702.4094827586207</v>
      </c>
      <c r="AS225" s="11">
        <v>703.07476017201452</v>
      </c>
      <c r="AT225" s="11">
        <v>712.34737524303307</v>
      </c>
      <c r="AU225" s="11"/>
      <c r="AV225" s="24">
        <v>0.33798209366391185</v>
      </c>
      <c r="AW225" s="24">
        <v>0.33779723581423299</v>
      </c>
      <c r="AX225" s="24">
        <v>0.33701420989556585</v>
      </c>
      <c r="AY225" s="24">
        <v>0.33659158521036975</v>
      </c>
      <c r="AZ225" s="24">
        <v>0.33125788809423645</v>
      </c>
      <c r="BB225" s="24">
        <v>0.2596418732782369</v>
      </c>
      <c r="BC225" s="24">
        <v>0.25890634389217959</v>
      </c>
      <c r="BD225" s="24">
        <v>0.25817497003937684</v>
      </c>
      <c r="BE225" s="24">
        <v>0.25694857628559287</v>
      </c>
      <c r="BF225" s="24">
        <v>0.25965502734539336</v>
      </c>
      <c r="BH225" s="24">
        <v>0.40237603305785125</v>
      </c>
      <c r="BI225" s="24">
        <v>0.40329642029358742</v>
      </c>
      <c r="BJ225" s="24">
        <v>0.40481082006505736</v>
      </c>
      <c r="BK225" s="24">
        <v>0.40645983850403739</v>
      </c>
      <c r="BL225" s="24">
        <v>0.40908708456037024</v>
      </c>
      <c r="BN225" s="26"/>
      <c r="BO225" s="26"/>
      <c r="BP225" s="26"/>
      <c r="BQ225" s="26"/>
      <c r="BR225" s="26"/>
      <c r="BT225" s="26"/>
      <c r="BU225" s="26"/>
      <c r="BV225" s="26"/>
      <c r="BW225" s="26"/>
      <c r="BX225" s="26"/>
      <c r="BZ225" s="26">
        <v>0</v>
      </c>
      <c r="CA225" s="26">
        <v>0.5241619598198386</v>
      </c>
      <c r="CB225" s="26">
        <v>0.67656280418508841</v>
      </c>
      <c r="CC225" s="26">
        <v>0.7348494139605235</v>
      </c>
      <c r="CD225" s="26">
        <v>1.1606132958979893</v>
      </c>
      <c r="CF225" s="27">
        <v>-1.9197984320623813E-2</v>
      </c>
      <c r="CG225" s="12">
        <v>-599218</v>
      </c>
      <c r="CI225" s="13"/>
      <c r="CJ225" s="13"/>
      <c r="CK225" s="13">
        <v>0</v>
      </c>
      <c r="CL225" s="13">
        <v>0.342130956715476</v>
      </c>
      <c r="CM225" s="13">
        <v>0.40166088819544443</v>
      </c>
      <c r="CN225" s="13">
        <v>0.42677815717024647</v>
      </c>
      <c r="CO225" s="13">
        <v>0.73423223907314239</v>
      </c>
      <c r="CQ225" s="27">
        <v>-7.059661419138101E-2</v>
      </c>
      <c r="CR225" s="12">
        <v>-2411867.1798361093</v>
      </c>
      <c r="CS225" s="27">
        <v>0.94082664302465446</v>
      </c>
    </row>
    <row r="226" spans="1:97" x14ac:dyDescent="0.2">
      <c r="A226" s="7">
        <v>2026</v>
      </c>
      <c r="B226" s="7" t="s">
        <v>223</v>
      </c>
      <c r="C226" s="42">
        <v>0.43021355232302128</v>
      </c>
      <c r="E226" s="24">
        <v>1.0290681361925826</v>
      </c>
      <c r="F226" s="24">
        <v>1.0246806291708008</v>
      </c>
      <c r="G226" s="24">
        <v>1.0228123921165091</v>
      </c>
      <c r="H226" s="24">
        <v>1.0225805661499276</v>
      </c>
      <c r="I226" s="24">
        <v>1.0185264273110437</v>
      </c>
      <c r="J226" s="24"/>
      <c r="K226" s="24"/>
      <c r="L226" s="24"/>
      <c r="M226" s="24"/>
      <c r="N226" s="24"/>
      <c r="P226" s="11">
        <v>1314.518210546142</v>
      </c>
      <c r="Q226" s="11">
        <v>1537.3267549668478</v>
      </c>
      <c r="R226" s="11">
        <v>1663.4891257476133</v>
      </c>
      <c r="S226" s="11">
        <v>1680.8554737876123</v>
      </c>
      <c r="T226" s="11">
        <v>2040.3524115135167</v>
      </c>
      <c r="U226" s="11"/>
      <c r="W226" s="11">
        <v>1277.3869526362823</v>
      </c>
      <c r="X226" s="11">
        <v>1500.2984453906327</v>
      </c>
      <c r="Y226" s="11">
        <v>1626.3873400138903</v>
      </c>
      <c r="Z226" s="11">
        <v>1643.7389184073058</v>
      </c>
      <c r="AA226" s="11">
        <v>2003.2395397929342</v>
      </c>
      <c r="AB226" s="11"/>
      <c r="AD226" s="25">
        <v>1.8677670623145401</v>
      </c>
      <c r="AE226" s="25">
        <v>1.8837903376235776</v>
      </c>
      <c r="AF226" s="25">
        <v>1.8772583348854535</v>
      </c>
      <c r="AG226" s="25">
        <v>1.867816091954023</v>
      </c>
      <c r="AH226" s="25">
        <v>1.8539098436062558</v>
      </c>
      <c r="AI226" s="25"/>
      <c r="AJ226" s="11">
        <v>2424.671513292174</v>
      </c>
      <c r="AK226" s="11">
        <v>2917.4183658858842</v>
      </c>
      <c r="AL226" s="11">
        <v>3167.2392791873976</v>
      </c>
      <c r="AM226" s="11">
        <v>3192.6126253410457</v>
      </c>
      <c r="AN226" s="11">
        <v>3908.8401790595153</v>
      </c>
      <c r="AO226" s="11"/>
      <c r="AP226" s="11">
        <v>425.79515828677847</v>
      </c>
      <c r="AQ226" s="11">
        <v>443.82867783985103</v>
      </c>
      <c r="AR226" s="11">
        <v>493.83985102420854</v>
      </c>
      <c r="AS226" s="11">
        <v>514.5310734463277</v>
      </c>
      <c r="AT226" s="11">
        <v>529.19925512104282</v>
      </c>
      <c r="AU226" s="11"/>
      <c r="AV226" s="24">
        <v>0.71327893175074186</v>
      </c>
      <c r="AW226" s="24">
        <v>0.71796306659205367</v>
      </c>
      <c r="AX226" s="24">
        <v>0.71782454833302289</v>
      </c>
      <c r="AY226" s="24">
        <v>0.71727845754542086</v>
      </c>
      <c r="AZ226" s="24">
        <v>0.71389144434222629</v>
      </c>
      <c r="BB226" s="24">
        <v>9.9591988130563802E-2</v>
      </c>
      <c r="BC226" s="24">
        <v>0.10016787912702854</v>
      </c>
      <c r="BD226" s="24">
        <v>0.10001862544235425</v>
      </c>
      <c r="BE226" s="24">
        <v>9.8442714126807565E-2</v>
      </c>
      <c r="BF226" s="24">
        <v>9.8804047838086481E-2</v>
      </c>
      <c r="BH226" s="24">
        <v>0.18712908011869436</v>
      </c>
      <c r="BI226" s="24">
        <v>0.18186905428091774</v>
      </c>
      <c r="BJ226" s="24">
        <v>0.18215682622462284</v>
      </c>
      <c r="BK226" s="24">
        <v>0.18427882832777159</v>
      </c>
      <c r="BL226" s="24">
        <v>0.18730450781968722</v>
      </c>
      <c r="BN226" s="26"/>
      <c r="BO226" s="26"/>
      <c r="BP226" s="26"/>
      <c r="BQ226" s="26"/>
      <c r="BR226" s="26"/>
      <c r="BT226" s="26"/>
      <c r="BU226" s="26"/>
      <c r="BV226" s="26"/>
      <c r="BW226" s="26"/>
      <c r="BX226" s="26"/>
      <c r="BZ226" s="26">
        <v>0</v>
      </c>
      <c r="CA226" s="26">
        <v>0.17274976559297972</v>
      </c>
      <c r="CB226" s="26">
        <v>0.26647962857094409</v>
      </c>
      <c r="CC226" s="26">
        <v>0.27919344327895468</v>
      </c>
      <c r="CD226" s="26">
        <v>0.55293808724385207</v>
      </c>
      <c r="CF226" s="27">
        <v>-4.4869361160302925E-3</v>
      </c>
      <c r="CG226" s="12">
        <v>-89275</v>
      </c>
      <c r="CI226" s="13"/>
      <c r="CJ226" s="13"/>
      <c r="CK226" s="13">
        <v>0</v>
      </c>
      <c r="CL226" s="13">
        <v>0.19835082127283998</v>
      </c>
      <c r="CM226" s="13">
        <v>0.21171910060659527</v>
      </c>
      <c r="CN226" s="13">
        <v>0.2259861279676163</v>
      </c>
      <c r="CO226" s="13">
        <v>0.52926159842097631</v>
      </c>
      <c r="CQ226" s="27">
        <v>-8.3305772218972465E-2</v>
      </c>
      <c r="CR226" s="12">
        <v>-1697432.7549115499</v>
      </c>
      <c r="CS226" s="27">
        <v>1.5602830691643259</v>
      </c>
    </row>
    <row r="227" spans="1:97" x14ac:dyDescent="0.2">
      <c r="A227" s="7">
        <v>2029</v>
      </c>
      <c r="B227" s="7" t="s">
        <v>224</v>
      </c>
      <c r="C227" s="42">
        <v>0.45240098227910153</v>
      </c>
      <c r="E227" s="24">
        <v>0.60720196034589113</v>
      </c>
      <c r="F227" s="24">
        <v>0.66335488585244429</v>
      </c>
      <c r="G227" s="24">
        <v>0.67936672886726845</v>
      </c>
      <c r="H227" s="24">
        <v>0.68815528732244458</v>
      </c>
      <c r="I227" s="24">
        <v>0.7119248048320056</v>
      </c>
      <c r="J227" s="24"/>
      <c r="K227" s="24"/>
      <c r="L227" s="24"/>
      <c r="M227" s="24"/>
      <c r="N227" s="24"/>
      <c r="P227" s="11">
        <v>1314.518210546142</v>
      </c>
      <c r="Q227" s="11">
        <v>1685.3824289047971</v>
      </c>
      <c r="R227" s="11">
        <v>1810.0096010519087</v>
      </c>
      <c r="S227" s="11">
        <v>1890.0363627846791</v>
      </c>
      <c r="T227" s="11">
        <v>2121.9403426681251</v>
      </c>
      <c r="U227" s="11"/>
      <c r="W227" s="11">
        <v>2164.8780741704618</v>
      </c>
      <c r="X227" s="11">
        <v>2540.6949806949806</v>
      </c>
      <c r="Y227" s="11">
        <v>2664.26</v>
      </c>
      <c r="Z227" s="11">
        <v>2746.5259623865636</v>
      </c>
      <c r="AA227" s="11">
        <v>2980.5680716081301</v>
      </c>
      <c r="AB227" s="11"/>
      <c r="AD227" s="25">
        <v>1.5238945072377552</v>
      </c>
      <c r="AE227" s="25">
        <v>1.5110254128349649</v>
      </c>
      <c r="AF227" s="25">
        <v>1.5051647811116577</v>
      </c>
      <c r="AG227" s="25">
        <v>1.4978405967805262</v>
      </c>
      <c r="AH227" s="25">
        <v>1.4738574748257165</v>
      </c>
      <c r="AI227" s="25"/>
      <c r="AJ227" s="11">
        <v>4011.2277224026284</v>
      </c>
      <c r="AK227" s="11">
        <v>4732.3422210313047</v>
      </c>
      <c r="AL227" s="11">
        <v>4943.0540103940721</v>
      </c>
      <c r="AM227" s="11">
        <v>5091.1445930229038</v>
      </c>
      <c r="AN227" s="11">
        <v>5446.2227207701744</v>
      </c>
      <c r="AO227" s="11"/>
      <c r="AP227" s="11">
        <v>765.34099616858248</v>
      </c>
      <c r="AQ227" s="11">
        <v>784.20210727969345</v>
      </c>
      <c r="AR227" s="11">
        <v>874.16437054631831</v>
      </c>
      <c r="AS227" s="11">
        <v>883.38695859114705</v>
      </c>
      <c r="AT227" s="11">
        <v>899.10518800571151</v>
      </c>
      <c r="AU227" s="11"/>
      <c r="AV227" s="24">
        <v>0.55512591711282966</v>
      </c>
      <c r="AW227" s="24">
        <v>0.55591812518540495</v>
      </c>
      <c r="AX227" s="24">
        <v>0.55514018691588785</v>
      </c>
      <c r="AY227" s="24">
        <v>0.55418138987043586</v>
      </c>
      <c r="AZ227" s="24">
        <v>0.54676607281177381</v>
      </c>
      <c r="BB227" s="24">
        <v>0.20701963117192149</v>
      </c>
      <c r="BC227" s="24">
        <v>0.20646692376149511</v>
      </c>
      <c r="BD227" s="24">
        <v>0.20708312838170193</v>
      </c>
      <c r="BE227" s="24">
        <v>0.20622300745975658</v>
      </c>
      <c r="BF227" s="24">
        <v>0.20342757552285051</v>
      </c>
      <c r="BH227" s="24">
        <v>0.23785445171524885</v>
      </c>
      <c r="BI227" s="24">
        <v>0.23761495105309996</v>
      </c>
      <c r="BJ227" s="24">
        <v>0.23777668470241023</v>
      </c>
      <c r="BK227" s="24">
        <v>0.23959560266980762</v>
      </c>
      <c r="BL227" s="24">
        <v>0.24980635166537568</v>
      </c>
      <c r="BN227" s="26"/>
      <c r="BO227" s="26"/>
      <c r="BP227" s="26"/>
      <c r="BQ227" s="26"/>
      <c r="BR227" s="26"/>
      <c r="BT227" s="26"/>
      <c r="BU227" s="26"/>
      <c r="BV227" s="26"/>
      <c r="BW227" s="26"/>
      <c r="BX227" s="26"/>
      <c r="BZ227" s="26">
        <v>0</v>
      </c>
      <c r="CA227" s="26">
        <v>0.27470521660498193</v>
      </c>
      <c r="CB227" s="26">
        <v>0.37066661511855159</v>
      </c>
      <c r="CC227" s="26">
        <v>0.42752663101667987</v>
      </c>
      <c r="CD227" s="26">
        <v>0.59869056880196725</v>
      </c>
      <c r="CF227" s="27">
        <v>-1.4225823927134283E-2</v>
      </c>
      <c r="CG227" s="12">
        <v>-489114</v>
      </c>
      <c r="CI227" s="13"/>
      <c r="CJ227" s="13"/>
      <c r="CK227" s="13">
        <v>0</v>
      </c>
      <c r="CL227" s="13">
        <v>0.28784825534370451</v>
      </c>
      <c r="CM227" s="13">
        <v>0.31884956131897835</v>
      </c>
      <c r="CN227" s="13">
        <v>0.33807007591364346</v>
      </c>
      <c r="CO227" s="13">
        <v>0.55500793732408327</v>
      </c>
      <c r="CQ227" s="27">
        <v>-0.12589879255468556</v>
      </c>
      <c r="CR227" s="12">
        <v>-4615655.1789229838</v>
      </c>
      <c r="CS227" s="27">
        <v>0.82732655924417131</v>
      </c>
    </row>
    <row r="228" spans="1:97" x14ac:dyDescent="0.2">
      <c r="A228" s="7">
        <v>2031</v>
      </c>
      <c r="B228" s="7" t="s">
        <v>225</v>
      </c>
      <c r="C228" s="42">
        <v>0.52858147010562817</v>
      </c>
      <c r="E228" s="24">
        <v>0.79288562536269624</v>
      </c>
      <c r="F228" s="24">
        <v>0.83099083501277726</v>
      </c>
      <c r="G228" s="24">
        <v>0.83885326448766862</v>
      </c>
      <c r="H228" s="24">
        <v>0.84492826795718101</v>
      </c>
      <c r="I228" s="24">
        <v>0.86329416442155404</v>
      </c>
      <c r="J228" s="24"/>
      <c r="K228" s="24"/>
      <c r="L228" s="24"/>
      <c r="M228" s="24"/>
      <c r="N228" s="24"/>
      <c r="P228" s="11">
        <v>1314.518210546142</v>
      </c>
      <c r="Q228" s="11">
        <v>1693.443408717141</v>
      </c>
      <c r="R228" s="11">
        <v>1800.0026600884144</v>
      </c>
      <c r="S228" s="11">
        <v>1877.9850413254517</v>
      </c>
      <c r="T228" s="11">
        <v>2174.7856064685257</v>
      </c>
      <c r="U228" s="11"/>
      <c r="W228" s="11">
        <v>1657.8913382933774</v>
      </c>
      <c r="X228" s="11">
        <v>2037.8605122535471</v>
      </c>
      <c r="Y228" s="11">
        <v>2145.7896586809729</v>
      </c>
      <c r="Z228" s="11">
        <v>2222.656185791885</v>
      </c>
      <c r="AA228" s="11">
        <v>2519.1709802946834</v>
      </c>
      <c r="AB228" s="11"/>
      <c r="AD228" s="25">
        <v>1.572129963898917</v>
      </c>
      <c r="AE228" s="25">
        <v>1.5635263612791703</v>
      </c>
      <c r="AF228" s="25">
        <v>1.5499641577060932</v>
      </c>
      <c r="AG228" s="25">
        <v>1.5353907134767837</v>
      </c>
      <c r="AH228" s="25">
        <v>1.5160614525139664</v>
      </c>
      <c r="AI228" s="25"/>
      <c r="AJ228" s="11">
        <v>3270.1543761439402</v>
      </c>
      <c r="AK228" s="11">
        <v>4085.2126242316003</v>
      </c>
      <c r="AL228" s="11">
        <v>4236.7226194903296</v>
      </c>
      <c r="AM228" s="11">
        <v>4396.9063322704205</v>
      </c>
      <c r="AN228" s="11">
        <v>4923.031753243391</v>
      </c>
      <c r="AO228" s="11"/>
      <c r="AP228" s="11">
        <v>627.30090497737558</v>
      </c>
      <c r="AQ228" s="11">
        <v>627.30090497737558</v>
      </c>
      <c r="AR228" s="11">
        <v>767.05997757847535</v>
      </c>
      <c r="AS228" s="11">
        <v>792.72082878953108</v>
      </c>
      <c r="AT228" s="11">
        <v>793.08505997818975</v>
      </c>
      <c r="AU228" s="11"/>
      <c r="AV228" s="24">
        <v>0.53545126353790617</v>
      </c>
      <c r="AW228" s="24">
        <v>0.53442811869778162</v>
      </c>
      <c r="AX228" s="24">
        <v>0.53247311827956989</v>
      </c>
      <c r="AY228" s="24">
        <v>0.5290203850509626</v>
      </c>
      <c r="AZ228" s="24">
        <v>0.5303072625698324</v>
      </c>
      <c r="BB228" s="24">
        <v>0.25530685920577617</v>
      </c>
      <c r="BC228" s="24">
        <v>0.25468164794007492</v>
      </c>
      <c r="BD228" s="24">
        <v>0.25577060931899642</v>
      </c>
      <c r="BE228" s="24">
        <v>0.25962627406568517</v>
      </c>
      <c r="BF228" s="24">
        <v>0.25614525139664807</v>
      </c>
      <c r="BH228" s="24">
        <v>0.20924187725631768</v>
      </c>
      <c r="BI228" s="24">
        <v>0.21089023336214346</v>
      </c>
      <c r="BJ228" s="24">
        <v>0.21175627240143369</v>
      </c>
      <c r="BK228" s="24">
        <v>0.2113533408833522</v>
      </c>
      <c r="BL228" s="24">
        <v>0.21354748603351956</v>
      </c>
      <c r="BN228" s="26"/>
      <c r="BO228" s="26"/>
      <c r="BP228" s="26"/>
      <c r="BQ228" s="26"/>
      <c r="BR228" s="26"/>
      <c r="BT228" s="26"/>
      <c r="BU228" s="26"/>
      <c r="BV228" s="26"/>
      <c r="BW228" s="26"/>
      <c r="BX228" s="26"/>
      <c r="BZ228" s="26">
        <v>0</v>
      </c>
      <c r="CA228" s="26">
        <v>0.28435675855437004</v>
      </c>
      <c r="CB228" s="26">
        <v>0.35976602085265785</v>
      </c>
      <c r="CC228" s="26">
        <v>0.42326870095363778</v>
      </c>
      <c r="CD228" s="26">
        <v>0.64957265218587268</v>
      </c>
      <c r="CF228" s="27">
        <v>-1.7411521449116663E-2</v>
      </c>
      <c r="CG228" s="12">
        <v>-421540.5</v>
      </c>
      <c r="CI228" s="13"/>
      <c r="CJ228" s="13"/>
      <c r="CK228" s="13">
        <v>0</v>
      </c>
      <c r="CL228" s="13">
        <v>0.32038035329701264</v>
      </c>
      <c r="CM228" s="13">
        <v>0.34475740123159326</v>
      </c>
      <c r="CN228" s="13">
        <v>0.36922545584105859</v>
      </c>
      <c r="CO228" s="13">
        <v>0.63112582992399568</v>
      </c>
      <c r="CQ228" s="27">
        <v>-9.0291584896795465E-2</v>
      </c>
      <c r="CR228" s="12">
        <v>-2297276.9048344744</v>
      </c>
      <c r="CS228" s="27">
        <v>1.1100137019895768</v>
      </c>
    </row>
    <row r="229" spans="1:97" x14ac:dyDescent="0.2">
      <c r="A229" s="7">
        <v>2034</v>
      </c>
      <c r="B229" s="7" t="s">
        <v>226</v>
      </c>
      <c r="C229" s="42">
        <v>0.50566781192513233</v>
      </c>
      <c r="E229" s="24">
        <v>0.99930805910863707</v>
      </c>
      <c r="F229" s="24">
        <v>0.99944184098465394</v>
      </c>
      <c r="G229" s="24">
        <v>0.99946774518721426</v>
      </c>
      <c r="H229" s="24">
        <v>0.99949404901826167</v>
      </c>
      <c r="I229" s="24">
        <v>0.99955709446054575</v>
      </c>
      <c r="J229" s="24"/>
      <c r="K229" s="24"/>
      <c r="L229" s="24"/>
      <c r="M229" s="24"/>
      <c r="N229" s="24"/>
      <c r="P229" s="11">
        <v>1314.518210546142</v>
      </c>
      <c r="Q229" s="11">
        <v>1632.5856190076279</v>
      </c>
      <c r="R229" s="11">
        <v>1734.5225849249225</v>
      </c>
      <c r="S229" s="11">
        <v>1826.1082043116678</v>
      </c>
      <c r="T229" s="11">
        <v>2097.3608852098901</v>
      </c>
      <c r="U229" s="11"/>
      <c r="W229" s="11">
        <v>1315.4284092521641</v>
      </c>
      <c r="X229" s="11">
        <v>1633.4973702914001</v>
      </c>
      <c r="Y229" s="11">
        <v>1735.446284562212</v>
      </c>
      <c r="Z229" s="11">
        <v>1827.0325932458884</v>
      </c>
      <c r="AA229" s="11">
        <v>2098.2902295759523</v>
      </c>
      <c r="AB229" s="11"/>
      <c r="AD229" s="25">
        <v>1.6675343114055845</v>
      </c>
      <c r="AE229" s="25">
        <v>1.6619418851878101</v>
      </c>
      <c r="AF229" s="25">
        <v>1.6354215732454074</v>
      </c>
      <c r="AG229" s="25">
        <v>1.5966405890473998</v>
      </c>
      <c r="AH229" s="25">
        <v>1.6032520325203252</v>
      </c>
      <c r="AI229" s="25"/>
      <c r="AJ229" s="11">
        <v>2804.1971192918732</v>
      </c>
      <c r="AK229" s="11">
        <v>3549.1114116437352</v>
      </c>
      <c r="AL229" s="11">
        <v>3683.6150339474489</v>
      </c>
      <c r="AM229" s="11">
        <v>3822.6145429408411</v>
      </c>
      <c r="AN229" s="11">
        <v>4379.488009128967</v>
      </c>
      <c r="AO229" s="11"/>
      <c r="AP229" s="11">
        <v>525.4401673640167</v>
      </c>
      <c r="AQ229" s="11">
        <v>525.50041841004179</v>
      </c>
      <c r="AR229" s="11">
        <v>577.97656903765687</v>
      </c>
      <c r="AS229" s="11">
        <v>553.87489975942265</v>
      </c>
      <c r="AT229" s="11">
        <v>584.50382978723405</v>
      </c>
      <c r="AU229" s="11"/>
      <c r="AV229" s="24">
        <v>0.54330336015144343</v>
      </c>
      <c r="AW229" s="24">
        <v>0.54311363099456655</v>
      </c>
      <c r="AX229" s="24">
        <v>0.54239284032030144</v>
      </c>
      <c r="AY229" s="24">
        <v>0.53198343304187756</v>
      </c>
      <c r="AZ229" s="24">
        <v>0.53542392566782815</v>
      </c>
      <c r="BB229" s="24">
        <v>0.28277330809275913</v>
      </c>
      <c r="BC229" s="24">
        <v>0.28230569336168204</v>
      </c>
      <c r="BD229" s="24">
        <v>0.28144135657089026</v>
      </c>
      <c r="BE229" s="24">
        <v>0.28693051081454213</v>
      </c>
      <c r="BF229" s="24">
        <v>0.27293844367015097</v>
      </c>
      <c r="BH229" s="24">
        <v>0.17392333175579744</v>
      </c>
      <c r="BI229" s="24">
        <v>0.17458067564375149</v>
      </c>
      <c r="BJ229" s="24">
        <v>0.17616580310880828</v>
      </c>
      <c r="BK229" s="24">
        <v>0.18108605614358031</v>
      </c>
      <c r="BL229" s="24">
        <v>0.19163763066202091</v>
      </c>
      <c r="BN229" s="26"/>
      <c r="BO229" s="26"/>
      <c r="BP229" s="26"/>
      <c r="BQ229" s="26"/>
      <c r="BR229" s="26"/>
      <c r="BT229" s="26"/>
      <c r="BU229" s="26"/>
      <c r="BV229" s="26"/>
      <c r="BW229" s="26"/>
      <c r="BX229" s="26"/>
      <c r="BZ229" s="26">
        <v>0</v>
      </c>
      <c r="CA229" s="26">
        <v>0.23985012439717113</v>
      </c>
      <c r="CB229" s="26">
        <v>0.30022584028158716</v>
      </c>
      <c r="CC229" s="26">
        <v>0.36789422714157327</v>
      </c>
      <c r="CD229" s="26">
        <v>0.56270586056520289</v>
      </c>
      <c r="CF229" s="27">
        <v>-1.4213868905147546E-2</v>
      </c>
      <c r="CG229" s="12">
        <v>-205633</v>
      </c>
      <c r="CI229" s="13"/>
      <c r="CJ229" s="13"/>
      <c r="CK229" s="13">
        <v>0</v>
      </c>
      <c r="CL229" s="13">
        <v>0.32234376925386554</v>
      </c>
      <c r="CM229" s="13">
        <v>0.34852642302879477</v>
      </c>
      <c r="CN229" s="13">
        <v>0.40676226129545645</v>
      </c>
      <c r="CO229" s="13">
        <v>0.65216346195566333</v>
      </c>
      <c r="CQ229" s="27">
        <v>-8.6355852237402803E-2</v>
      </c>
      <c r="CR229" s="12">
        <v>-1302751.565965367</v>
      </c>
      <c r="CS229" s="27">
        <v>1.2616777639924392</v>
      </c>
    </row>
    <row r="230" spans="1:97" x14ac:dyDescent="0.2">
      <c r="A230" s="7">
        <v>2039</v>
      </c>
      <c r="B230" s="7" t="s">
        <v>227</v>
      </c>
      <c r="C230" s="42">
        <v>0.75152763432742731</v>
      </c>
      <c r="E230" s="24">
        <v>0.68781926495356727</v>
      </c>
      <c r="F230" s="24">
        <v>0.74531257884477675</v>
      </c>
      <c r="G230" s="24">
        <v>0.76542618254571493</v>
      </c>
      <c r="H230" s="24">
        <v>0.76862558308372997</v>
      </c>
      <c r="I230" s="24">
        <v>0.80186726642201833</v>
      </c>
      <c r="J230" s="24"/>
      <c r="K230" s="24"/>
      <c r="L230" s="24"/>
      <c r="M230" s="24"/>
      <c r="N230" s="24"/>
      <c r="P230" s="11">
        <v>1314.518210546142</v>
      </c>
      <c r="Q230" s="11">
        <v>1766.5396903248452</v>
      </c>
      <c r="R230" s="11">
        <v>1975.7364528385574</v>
      </c>
      <c r="S230" s="11">
        <v>2026.206654113917</v>
      </c>
      <c r="T230" s="11">
        <v>2485.0196487270159</v>
      </c>
      <c r="U230" s="11"/>
      <c r="W230" s="11">
        <v>1911.1389830508474</v>
      </c>
      <c r="X230" s="11">
        <v>2370.199753052545</v>
      </c>
      <c r="Y230" s="11">
        <v>2581.2240264208062</v>
      </c>
      <c r="Z230" s="11">
        <v>2636.1426144375328</v>
      </c>
      <c r="AA230" s="11">
        <v>3099.0411415786161</v>
      </c>
      <c r="AB230" s="11"/>
      <c r="AD230" s="25">
        <v>1.1090225563909775</v>
      </c>
      <c r="AE230" s="25">
        <v>1.0947732051667167</v>
      </c>
      <c r="AF230" s="25">
        <v>1.0857612430897954</v>
      </c>
      <c r="AG230" s="25">
        <v>1.0762345218558855</v>
      </c>
      <c r="AH230" s="25">
        <v>1.0660517703064565</v>
      </c>
      <c r="AI230" s="25"/>
      <c r="AJ230" s="11">
        <v>2337.6903384374968</v>
      </c>
      <c r="AK230" s="11">
        <v>2922.602367114343</v>
      </c>
      <c r="AL230" s="11">
        <v>3141.4561564532919</v>
      </c>
      <c r="AM230" s="11">
        <v>3192.3207278621871</v>
      </c>
      <c r="AN230" s="11">
        <v>3691.1154022479377</v>
      </c>
      <c r="AO230" s="11"/>
      <c r="AP230" s="11">
        <v>463.62745098039204</v>
      </c>
      <c r="AQ230" s="11">
        <v>486.7783461210571</v>
      </c>
      <c r="AR230" s="11">
        <v>602.88320545609554</v>
      </c>
      <c r="AS230" s="11">
        <v>603.12170212765955</v>
      </c>
      <c r="AT230" s="11">
        <v>635.30442637759711</v>
      </c>
      <c r="AU230" s="11"/>
      <c r="AV230" s="24">
        <v>0.41669172932330828</v>
      </c>
      <c r="AW230" s="24">
        <v>0.41664163412436167</v>
      </c>
      <c r="AX230" s="24">
        <v>0.41476169131928881</v>
      </c>
      <c r="AY230" s="24">
        <v>0.41026406086826794</v>
      </c>
      <c r="AZ230" s="24">
        <v>0.40969949419815532</v>
      </c>
      <c r="BB230" s="24">
        <v>0.17639097744360901</v>
      </c>
      <c r="BC230" s="24">
        <v>0.17617903274256533</v>
      </c>
      <c r="BD230" s="24">
        <v>0.17525773195876287</v>
      </c>
      <c r="BE230" s="24">
        <v>0.17529464418916904</v>
      </c>
      <c r="BF230" s="24">
        <v>0.16468313002082713</v>
      </c>
      <c r="BH230" s="24">
        <v>0.40691729323308273</v>
      </c>
      <c r="BI230" s="24">
        <v>0.40717933313307297</v>
      </c>
      <c r="BJ230" s="24">
        <v>0.40998057672194832</v>
      </c>
      <c r="BK230" s="24">
        <v>0.41444129494256304</v>
      </c>
      <c r="BL230" s="24">
        <v>0.42561737578101755</v>
      </c>
      <c r="BN230" s="26"/>
      <c r="BO230" s="26"/>
      <c r="BP230" s="26"/>
      <c r="BQ230" s="26"/>
      <c r="BR230" s="26"/>
      <c r="BT230" s="26"/>
      <c r="BU230" s="26"/>
      <c r="BV230" s="26"/>
      <c r="BW230" s="26"/>
      <c r="BX230" s="26"/>
      <c r="BZ230" s="26">
        <v>0</v>
      </c>
      <c r="CA230" s="26">
        <v>0.32819768265456895</v>
      </c>
      <c r="CB230" s="26">
        <v>0.48100164657750799</v>
      </c>
      <c r="CC230" s="26">
        <v>0.50775661887300227</v>
      </c>
      <c r="CD230" s="26">
        <v>0.83686821502269448</v>
      </c>
      <c r="CF230" s="27">
        <v>-1.1405423295371966E-2</v>
      </c>
      <c r="CG230" s="12">
        <v>-195791.5</v>
      </c>
      <c r="CI230" s="13"/>
      <c r="CJ230" s="13"/>
      <c r="CK230" s="13">
        <v>0</v>
      </c>
      <c r="CL230" s="13">
        <v>0.26545373921551274</v>
      </c>
      <c r="CM230" s="13">
        <v>0.30681745370667013</v>
      </c>
      <c r="CN230" s="13">
        <v>0.33428325303765805</v>
      </c>
      <c r="CO230" s="13">
        <v>0.57281226067668056</v>
      </c>
      <c r="CQ230" s="27">
        <v>-9.2991763725159743E-2</v>
      </c>
      <c r="CR230" s="12">
        <v>-1683084.2808421606</v>
      </c>
      <c r="CS230" s="27">
        <v>1.0603464796449864</v>
      </c>
    </row>
    <row r="231" spans="1:97" x14ac:dyDescent="0.2">
      <c r="A231" s="7">
        <v>2061</v>
      </c>
      <c r="B231" s="7" t="s">
        <v>228</v>
      </c>
      <c r="C231" s="42">
        <v>0.29904831671077048</v>
      </c>
      <c r="E231" s="24">
        <v>0.99761206427992288</v>
      </c>
      <c r="F231" s="24">
        <v>0.99791344645648095</v>
      </c>
      <c r="G231" s="24">
        <v>0.99802827102458413</v>
      </c>
      <c r="H231" s="24">
        <v>0.99806529833730973</v>
      </c>
      <c r="I231" s="24">
        <v>0.998300351120463</v>
      </c>
      <c r="J231" s="24"/>
      <c r="K231" s="24"/>
      <c r="L231" s="24"/>
      <c r="M231" s="24"/>
      <c r="N231" s="24"/>
      <c r="P231" s="11">
        <v>1314.518210546142</v>
      </c>
      <c r="Q231" s="11">
        <v>1503.8606765476491</v>
      </c>
      <c r="R231" s="11">
        <v>1586.7440901503539</v>
      </c>
      <c r="S231" s="11">
        <v>1622.5776521374405</v>
      </c>
      <c r="T231" s="11">
        <v>1860.7574249403108</v>
      </c>
      <c r="U231" s="11"/>
      <c r="W231" s="11">
        <v>1317.6647091722596</v>
      </c>
      <c r="X231" s="11">
        <v>1507.005123428039</v>
      </c>
      <c r="Y231" s="11">
        <v>1589.8789004457653</v>
      </c>
      <c r="Z231" s="11">
        <v>1625.7229410144951</v>
      </c>
      <c r="AA231" s="11">
        <v>1863.9254437322909</v>
      </c>
      <c r="AB231" s="11"/>
      <c r="AD231" s="25">
        <v>1.6388634280476626</v>
      </c>
      <c r="AE231" s="25">
        <v>1.6416883315491666</v>
      </c>
      <c r="AF231" s="25">
        <v>1.6444715943799633</v>
      </c>
      <c r="AG231" s="25">
        <v>1.633236950235885</v>
      </c>
      <c r="AH231" s="25">
        <v>1.6083018867924528</v>
      </c>
      <c r="AI231" s="25"/>
      <c r="AJ231" s="11">
        <v>2522.7664679838122</v>
      </c>
      <c r="AK231" s="11">
        <v>2943.8728348238533</v>
      </c>
      <c r="AL231" s="11">
        <v>3123.6298283995466</v>
      </c>
      <c r="AM231" s="11">
        <v>3178.2507985706065</v>
      </c>
      <c r="AN231" s="11">
        <v>3628.636153543805</v>
      </c>
      <c r="AO231" s="11"/>
      <c r="AP231" s="11">
        <v>494.84330867518491</v>
      </c>
      <c r="AQ231" s="11">
        <v>494.84330867518491</v>
      </c>
      <c r="AR231" s="11">
        <v>530.2542030934768</v>
      </c>
      <c r="AS231" s="11">
        <v>529.82087542087538</v>
      </c>
      <c r="AT231" s="11">
        <v>521.39430086149764</v>
      </c>
      <c r="AU231" s="11"/>
      <c r="AV231" s="24">
        <v>0.57531316834708224</v>
      </c>
      <c r="AW231" s="24">
        <v>0.57623489830249275</v>
      </c>
      <c r="AX231" s="24">
        <v>0.57544288332315208</v>
      </c>
      <c r="AY231" s="24">
        <v>0.57571145944300717</v>
      </c>
      <c r="AZ231" s="24">
        <v>0.57388679245283014</v>
      </c>
      <c r="BB231" s="24">
        <v>0.22716162542010387</v>
      </c>
      <c r="BC231" s="24">
        <v>0.22740480195748586</v>
      </c>
      <c r="BD231" s="24">
        <v>0.22709224190592547</v>
      </c>
      <c r="BE231" s="24">
        <v>0.22599299954344848</v>
      </c>
      <c r="BF231" s="24">
        <v>0.22777358490566038</v>
      </c>
      <c r="BH231" s="24">
        <v>0.19752520623281394</v>
      </c>
      <c r="BI231" s="24">
        <v>0.19636029974002142</v>
      </c>
      <c r="BJ231" s="24">
        <v>0.19746487477092242</v>
      </c>
      <c r="BK231" s="24">
        <v>0.19829554101354435</v>
      </c>
      <c r="BL231" s="24">
        <v>0.19833962264150942</v>
      </c>
      <c r="BN231" s="26"/>
      <c r="BO231" s="26"/>
      <c r="BP231" s="26"/>
      <c r="BQ231" s="26"/>
      <c r="BR231" s="26"/>
      <c r="BT231" s="26"/>
      <c r="BU231" s="26"/>
      <c r="BV231" s="26"/>
      <c r="BW231" s="26"/>
      <c r="BX231" s="26"/>
      <c r="BZ231" s="26">
        <v>0</v>
      </c>
      <c r="CA231" s="26">
        <v>0.14478592290498793</v>
      </c>
      <c r="CB231" s="26">
        <v>0.21159246722341551</v>
      </c>
      <c r="CC231" s="26">
        <v>0.23481183223925117</v>
      </c>
      <c r="CD231" s="26">
        <v>0.40591104525545285</v>
      </c>
      <c r="CF231" s="27">
        <v>-1.2280551848408127E-2</v>
      </c>
      <c r="CG231" s="12">
        <v>-237624</v>
      </c>
      <c r="CI231" s="13"/>
      <c r="CJ231" s="13"/>
      <c r="CK231" s="13">
        <v>0</v>
      </c>
      <c r="CL231" s="13">
        <v>0.17078967129740241</v>
      </c>
      <c r="CM231" s="13">
        <v>0.18764826603406481</v>
      </c>
      <c r="CN231" s="13">
        <v>0.19911541710755376</v>
      </c>
      <c r="CO231" s="13">
        <v>0.39150019626582933</v>
      </c>
      <c r="CQ231" s="27">
        <v>-6.4228127420957098E-2</v>
      </c>
      <c r="CR231" s="12">
        <v>-1283847.0199993779</v>
      </c>
      <c r="CS231" s="27">
        <v>1.9456476900108362</v>
      </c>
    </row>
    <row r="232" spans="1:97" x14ac:dyDescent="0.2">
      <c r="A232" s="7">
        <v>2062</v>
      </c>
      <c r="B232" s="7" t="s">
        <v>229</v>
      </c>
      <c r="C232" s="42">
        <v>0.47670630025282534</v>
      </c>
      <c r="E232" s="24">
        <v>0.87540670860749603</v>
      </c>
      <c r="F232" s="24">
        <v>0.90004515893316273</v>
      </c>
      <c r="G232" s="24">
        <v>0.9068778166480681</v>
      </c>
      <c r="H232" s="24">
        <v>0.90825313565123755</v>
      </c>
      <c r="I232" s="24">
        <v>0.91885988230478821</v>
      </c>
      <c r="J232" s="24"/>
      <c r="K232" s="24"/>
      <c r="L232" s="24"/>
      <c r="M232" s="24"/>
      <c r="N232" s="24"/>
      <c r="P232" s="11">
        <v>1314.518210546142</v>
      </c>
      <c r="Q232" s="11">
        <v>1683.404104859743</v>
      </c>
      <c r="R232" s="11">
        <v>1820.0053637922088</v>
      </c>
      <c r="S232" s="11">
        <v>1849.26337151594</v>
      </c>
      <c r="T232" s="11">
        <v>2120.4689319133131</v>
      </c>
      <c r="U232" s="11"/>
      <c r="W232" s="11">
        <v>1501.6085639064129</v>
      </c>
      <c r="X232" s="11">
        <v>1870.3551573513353</v>
      </c>
      <c r="Y232" s="11">
        <v>2006.8914801766487</v>
      </c>
      <c r="Z232" s="11">
        <v>2036.0660469286213</v>
      </c>
      <c r="AA232" s="11">
        <v>2307.7173927699546</v>
      </c>
      <c r="AB232" s="11"/>
      <c r="AD232" s="25">
        <v>1.6904022168108153</v>
      </c>
      <c r="AE232" s="25">
        <v>1.6886839899413244</v>
      </c>
      <c r="AF232" s="25">
        <v>1.6806771745475773</v>
      </c>
      <c r="AG232" s="25">
        <v>1.6803066922243521</v>
      </c>
      <c r="AH232" s="25">
        <v>1.6679658346463222</v>
      </c>
      <c r="AI232" s="25"/>
      <c r="AJ232" s="11">
        <v>3058.9986439644517</v>
      </c>
      <c r="AK232" s="11">
        <v>3926.923905218478</v>
      </c>
      <c r="AL232" s="11">
        <v>4195.4326050846839</v>
      </c>
      <c r="AM232" s="11">
        <v>4279.8751484742106</v>
      </c>
      <c r="AN232" s="11">
        <v>4833.903230256813</v>
      </c>
      <c r="AO232" s="11"/>
      <c r="AP232" s="11">
        <v>745.15547703180232</v>
      </c>
      <c r="AQ232" s="11">
        <v>748.5913909412144</v>
      </c>
      <c r="AR232" s="11">
        <v>827.51234369990379</v>
      </c>
      <c r="AS232" s="11">
        <v>835.61493695441322</v>
      </c>
      <c r="AT232" s="11">
        <v>828.65903890160178</v>
      </c>
      <c r="AU232" s="11"/>
      <c r="AV232" s="24">
        <v>0.57553111092451092</v>
      </c>
      <c r="AW232" s="24">
        <v>0.57703269069572505</v>
      </c>
      <c r="AX232" s="24">
        <v>0.57559836544074727</v>
      </c>
      <c r="AY232" s="24">
        <v>0.5769647470622552</v>
      </c>
      <c r="AZ232" s="24">
        <v>0.57616717804129691</v>
      </c>
      <c r="BB232" s="24">
        <v>0.26139894197665631</v>
      </c>
      <c r="BC232" s="24">
        <v>0.2609388097233864</v>
      </c>
      <c r="BD232" s="24">
        <v>0.26011175047952634</v>
      </c>
      <c r="BE232" s="24">
        <v>0.2577714809567464</v>
      </c>
      <c r="BF232" s="24">
        <v>0.25366945849572931</v>
      </c>
      <c r="BH232" s="24">
        <v>0.16306994709883282</v>
      </c>
      <c r="BI232" s="24">
        <v>0.16202849958088852</v>
      </c>
      <c r="BJ232" s="24">
        <v>0.16428988407972647</v>
      </c>
      <c r="BK232" s="24">
        <v>0.16526377198099843</v>
      </c>
      <c r="BL232" s="24">
        <v>0.1701633634629737</v>
      </c>
      <c r="BN232" s="26"/>
      <c r="BO232" s="26"/>
      <c r="BP232" s="26"/>
      <c r="BQ232" s="26"/>
      <c r="BR232" s="26"/>
      <c r="BT232" s="26"/>
      <c r="BU232" s="26"/>
      <c r="BV232" s="26"/>
      <c r="BW232" s="26"/>
      <c r="BX232" s="26"/>
      <c r="BZ232" s="26">
        <v>0</v>
      </c>
      <c r="CA232" s="26">
        <v>0.28157862592865812</v>
      </c>
      <c r="CB232" s="26">
        <v>0.38605485056679756</v>
      </c>
      <c r="CC232" s="26">
        <v>0.40896570500884222</v>
      </c>
      <c r="CD232" s="26">
        <v>0.6117526902328061</v>
      </c>
      <c r="CF232" s="27">
        <v>-1.6937582263415369E-2</v>
      </c>
      <c r="CG232" s="12">
        <v>-723447</v>
      </c>
      <c r="CI232" s="13"/>
      <c r="CJ232" s="13"/>
      <c r="CK232" s="13">
        <v>0</v>
      </c>
      <c r="CL232" s="13">
        <v>0.32942839422922487</v>
      </c>
      <c r="CM232" s="13">
        <v>0.36089659805341157</v>
      </c>
      <c r="CN232" s="13">
        <v>0.38338099927664882</v>
      </c>
      <c r="CO232" s="13">
        <v>0.61644358869018778</v>
      </c>
      <c r="CQ232" s="27">
        <v>-0.11680558849051714</v>
      </c>
      <c r="CR232" s="12">
        <v>-5238840.1623352859</v>
      </c>
      <c r="CS232" s="27">
        <v>0.93873284983512972</v>
      </c>
    </row>
    <row r="233" spans="1:97" x14ac:dyDescent="0.2">
      <c r="A233" s="7">
        <v>2080</v>
      </c>
      <c r="B233" s="7" t="s">
        <v>230</v>
      </c>
      <c r="C233" s="42">
        <v>0.25199065154921385</v>
      </c>
      <c r="E233" s="24">
        <v>0.93011268977074957</v>
      </c>
      <c r="F233" s="24">
        <v>0.93840382842652448</v>
      </c>
      <c r="G233" s="24">
        <v>0.94149313754383568</v>
      </c>
      <c r="H233" s="24">
        <v>0.9425787258066427</v>
      </c>
      <c r="I233" s="24">
        <v>0.94765769015068857</v>
      </c>
      <c r="J233" s="24"/>
      <c r="K233" s="24"/>
      <c r="L233" s="24"/>
      <c r="M233" s="24"/>
      <c r="N233" s="24"/>
      <c r="P233" s="11">
        <v>1314.518210546142</v>
      </c>
      <c r="Q233" s="11">
        <v>1503.2023037687597</v>
      </c>
      <c r="R233" s="11">
        <v>1576.7764763613136</v>
      </c>
      <c r="S233" s="11">
        <v>1598.8469614238115</v>
      </c>
      <c r="T233" s="11">
        <v>1761.2701649273026</v>
      </c>
      <c r="U233" s="11"/>
      <c r="W233" s="11">
        <v>1413.2891906572515</v>
      </c>
      <c r="X233" s="11">
        <v>1601.8714526018775</v>
      </c>
      <c r="Y233" s="11">
        <v>1674.7615181506296</v>
      </c>
      <c r="Z233" s="11">
        <v>1696.2476636161566</v>
      </c>
      <c r="AA233" s="11">
        <v>1858.5510181922759</v>
      </c>
      <c r="AB233" s="11"/>
      <c r="AD233" s="25">
        <v>1.858970043756311</v>
      </c>
      <c r="AE233" s="25">
        <v>1.8568261964735517</v>
      </c>
      <c r="AF233" s="25">
        <v>1.8659672878401929</v>
      </c>
      <c r="AG233" s="25">
        <v>1.8746485473289598</v>
      </c>
      <c r="AH233" s="25">
        <v>1.853200700617998</v>
      </c>
      <c r="AI233" s="25"/>
      <c r="AJ233" s="11">
        <v>4135.12119195585</v>
      </c>
      <c r="AK233" s="11">
        <v>4802.9460527665678</v>
      </c>
      <c r="AL233" s="11">
        <v>4975.1700127016993</v>
      </c>
      <c r="AM233" s="11">
        <v>5078.479929454973</v>
      </c>
      <c r="AN233" s="11">
        <v>5585.4111817457351</v>
      </c>
      <c r="AO233" s="11"/>
      <c r="AP233" s="11">
        <v>906.16693793786726</v>
      </c>
      <c r="AQ233" s="11">
        <v>919.09143018894633</v>
      </c>
      <c r="AR233" s="11">
        <v>1081.402590050244</v>
      </c>
      <c r="AS233" s="11">
        <v>1050.655511532475</v>
      </c>
      <c r="AT233" s="11">
        <v>1114.7574825174825</v>
      </c>
      <c r="AU233" s="11"/>
      <c r="AV233" s="24">
        <v>0.45065634466509591</v>
      </c>
      <c r="AW233" s="24">
        <v>0.45178841309823675</v>
      </c>
      <c r="AX233" s="24">
        <v>0.45240648880546991</v>
      </c>
      <c r="AY233" s="24">
        <v>0.45247021020216899</v>
      </c>
      <c r="AZ233" s="24">
        <v>0.44994877557090451</v>
      </c>
      <c r="BB233" s="24">
        <v>0.4756311006395153</v>
      </c>
      <c r="BC233" s="24">
        <v>0.47459277917716203</v>
      </c>
      <c r="BD233" s="24">
        <v>0.47362246949993297</v>
      </c>
      <c r="BE233" s="24">
        <v>0.4730887669031999</v>
      </c>
      <c r="BF233" s="24">
        <v>0.47258666842922764</v>
      </c>
      <c r="BH233" s="24">
        <v>7.371255469538876E-2</v>
      </c>
      <c r="BI233" s="24">
        <v>7.3618807724601179E-2</v>
      </c>
      <c r="BJ233" s="24">
        <v>7.3971041694597131E-2</v>
      </c>
      <c r="BK233" s="24">
        <v>7.4441022894631143E-2</v>
      </c>
      <c r="BL233" s="24">
        <v>7.7464555999867804E-2</v>
      </c>
      <c r="BN233" s="26"/>
      <c r="BO233" s="26"/>
      <c r="BP233" s="26"/>
      <c r="BQ233" s="26"/>
      <c r="BR233" s="26"/>
      <c r="BT233" s="26"/>
      <c r="BU233" s="26"/>
      <c r="BV233" s="26"/>
      <c r="BW233" s="26"/>
      <c r="BX233" s="26"/>
      <c r="BZ233" s="26">
        <v>0</v>
      </c>
      <c r="CA233" s="26">
        <v>0.14471877858147253</v>
      </c>
      <c r="CB233" s="26">
        <v>0.20913030536962118</v>
      </c>
      <c r="CC233" s="26">
        <v>0.23341025834732432</v>
      </c>
      <c r="CD233" s="26">
        <v>0.36038349863525632</v>
      </c>
      <c r="CF233" s="27">
        <v>-3.3736646606978324E-2</v>
      </c>
      <c r="CG233" s="12">
        <v>-3389469</v>
      </c>
      <c r="CI233" s="13"/>
      <c r="CJ233" s="13"/>
      <c r="CK233" s="13">
        <v>0</v>
      </c>
      <c r="CL233" s="13">
        <v>0.23916416282798658</v>
      </c>
      <c r="CM233" s="13">
        <v>0.3193467043981808</v>
      </c>
      <c r="CN233" s="13">
        <v>0.33901862467660426</v>
      </c>
      <c r="CO233" s="13">
        <v>0.57715123832822868</v>
      </c>
      <c r="CQ233" s="27">
        <v>-0.14051229608812624</v>
      </c>
      <c r="CR233" s="12">
        <v>-15085457.75552598</v>
      </c>
      <c r="CS233" s="27">
        <v>0.85068153093064425</v>
      </c>
    </row>
    <row r="234" spans="1:97" x14ac:dyDescent="0.2">
      <c r="A234" s="7">
        <v>2081</v>
      </c>
      <c r="B234" s="7" t="s">
        <v>231</v>
      </c>
      <c r="C234" s="42">
        <v>0.27579039600624355</v>
      </c>
      <c r="E234" s="24">
        <v>1.0731926383913792</v>
      </c>
      <c r="F234" s="24">
        <v>1.0615316665722656</v>
      </c>
      <c r="G234" s="24">
        <v>1.0584082811261724</v>
      </c>
      <c r="H234" s="24">
        <v>1.0575917633860512</v>
      </c>
      <c r="I234" s="24">
        <v>1.0523989922497343</v>
      </c>
      <c r="J234" s="24"/>
      <c r="K234" s="24"/>
      <c r="L234" s="24"/>
      <c r="M234" s="24"/>
      <c r="N234" s="24"/>
      <c r="P234" s="11">
        <v>1314.518210546142</v>
      </c>
      <c r="Q234" s="11">
        <v>1533.3094916610623</v>
      </c>
      <c r="R234" s="11">
        <v>1593.9264188146205</v>
      </c>
      <c r="S234" s="11">
        <v>1595.6573865093892</v>
      </c>
      <c r="T234" s="11">
        <v>1738.0456457626381</v>
      </c>
      <c r="U234" s="11"/>
      <c r="W234" s="11">
        <v>1224.8669656516545</v>
      </c>
      <c r="X234" s="11">
        <v>1444.4312307820162</v>
      </c>
      <c r="Y234" s="11">
        <v>1505.9655590738989</v>
      </c>
      <c r="Z234" s="11">
        <v>1508.764952367475</v>
      </c>
      <c r="AA234" s="11">
        <v>1651.5082763878206</v>
      </c>
      <c r="AB234" s="11"/>
      <c r="AD234" s="25">
        <v>1.8988062077198566</v>
      </c>
      <c r="AE234" s="25">
        <v>1.9093181006783291</v>
      </c>
      <c r="AF234" s="25">
        <v>1.9266331260151328</v>
      </c>
      <c r="AG234" s="25">
        <v>1.9380388143132701</v>
      </c>
      <c r="AH234" s="25">
        <v>1.9337349397590362</v>
      </c>
      <c r="AI234" s="25"/>
      <c r="AJ234" s="11">
        <v>4056.9167001610999</v>
      </c>
      <c r="AK234" s="11">
        <v>5008.5568172143721</v>
      </c>
      <c r="AL234" s="11">
        <v>5135.9619321468999</v>
      </c>
      <c r="AM234" s="11">
        <v>5226.8878261435375</v>
      </c>
      <c r="AN234" s="11">
        <v>5816.6122997918737</v>
      </c>
      <c r="AO234" s="11"/>
      <c r="AP234" s="11">
        <v>859.52696133423069</v>
      </c>
      <c r="AQ234" s="11">
        <v>863.01711253923179</v>
      </c>
      <c r="AR234" s="11">
        <v>992.4115976685099</v>
      </c>
      <c r="AS234" s="11">
        <v>988.57040325564185</v>
      </c>
      <c r="AT234" s="11">
        <v>994.66972273567467</v>
      </c>
      <c r="AU234" s="11"/>
      <c r="AV234" s="24">
        <v>0.42881018702745721</v>
      </c>
      <c r="AW234" s="24">
        <v>0.43067951921932646</v>
      </c>
      <c r="AX234" s="24">
        <v>0.43101057718971597</v>
      </c>
      <c r="AY234" s="24">
        <v>0.42904381372278866</v>
      </c>
      <c r="AZ234" s="24">
        <v>0.42853231106243156</v>
      </c>
      <c r="BB234" s="24">
        <v>0.53207321925984874</v>
      </c>
      <c r="BC234" s="24">
        <v>0.53084215954619385</v>
      </c>
      <c r="BD234" s="24">
        <v>0.53012716396624804</v>
      </c>
      <c r="BE234" s="24">
        <v>0.53202377671928514</v>
      </c>
      <c r="BF234" s="24">
        <v>0.52906430918479108</v>
      </c>
      <c r="BH234" s="24">
        <v>3.9116593712693992E-2</v>
      </c>
      <c r="BI234" s="24">
        <v>3.8478321234479751E-2</v>
      </c>
      <c r="BJ234" s="24">
        <v>3.886225884403597E-2</v>
      </c>
      <c r="BK234" s="24">
        <v>3.8932409557926227E-2</v>
      </c>
      <c r="BL234" s="24">
        <v>4.2403379752777345E-2</v>
      </c>
      <c r="BN234" s="26"/>
      <c r="BO234" s="26"/>
      <c r="BP234" s="26"/>
      <c r="BQ234" s="26"/>
      <c r="BR234" s="26"/>
      <c r="BT234" s="26"/>
      <c r="BU234" s="26"/>
      <c r="BV234" s="26"/>
      <c r="BW234" s="26"/>
      <c r="BX234" s="26"/>
      <c r="BZ234" s="26">
        <v>0</v>
      </c>
      <c r="CA234" s="26">
        <v>0.17658685945472241</v>
      </c>
      <c r="CB234" s="26">
        <v>0.23585785147953042</v>
      </c>
      <c r="CC234" s="26">
        <v>0.25241248244616332</v>
      </c>
      <c r="CD234" s="26">
        <v>0.36976855721621016</v>
      </c>
      <c r="CF234" s="27">
        <v>-4.0526111847232218E-2</v>
      </c>
      <c r="CG234" s="12">
        <v>-3580386.5</v>
      </c>
      <c r="CI234" s="13"/>
      <c r="CJ234" s="13"/>
      <c r="CK234" s="13">
        <v>0</v>
      </c>
      <c r="CL234" s="13">
        <v>0.27115911863235032</v>
      </c>
      <c r="CM234" s="13">
        <v>0.29996888556715451</v>
      </c>
      <c r="CN234" s="13">
        <v>0.33382034506494351</v>
      </c>
      <c r="CO234" s="13">
        <v>0.58116487863206601</v>
      </c>
      <c r="CQ234" s="27">
        <v>-0.10550978090168993</v>
      </c>
      <c r="CR234" s="12">
        <v>-9978424.3926848788</v>
      </c>
      <c r="CS234" s="27">
        <v>1.0137464286365208</v>
      </c>
    </row>
    <row r="235" spans="1:97" x14ac:dyDescent="0.2">
      <c r="A235" s="7">
        <v>2082</v>
      </c>
      <c r="B235" s="7" t="s">
        <v>232</v>
      </c>
      <c r="C235" s="42">
        <v>0.38991223766481298</v>
      </c>
      <c r="E235" s="24">
        <v>1.0332517781579302</v>
      </c>
      <c r="F235" s="24">
        <v>1.0271988320535035</v>
      </c>
      <c r="G235" s="24">
        <v>1.025829193501945</v>
      </c>
      <c r="H235" s="24">
        <v>1.0249742143955671</v>
      </c>
      <c r="I235" s="24">
        <v>1.0217513280708164</v>
      </c>
      <c r="J235" s="24"/>
      <c r="K235" s="24"/>
      <c r="L235" s="24"/>
      <c r="M235" s="24"/>
      <c r="N235" s="24"/>
      <c r="P235" s="11">
        <v>1314.518210546142</v>
      </c>
      <c r="Q235" s="11">
        <v>1601.580008052737</v>
      </c>
      <c r="R235" s="11">
        <v>1692.9117339405207</v>
      </c>
      <c r="S235" s="11">
        <v>1758.9287812008979</v>
      </c>
      <c r="T235" s="11">
        <v>2008.9359282166745</v>
      </c>
      <c r="U235" s="11"/>
      <c r="W235" s="11">
        <v>1272.2148060462575</v>
      </c>
      <c r="X235" s="11">
        <v>1559.1723413966226</v>
      </c>
      <c r="Y235" s="11">
        <v>1650.2861730433985</v>
      </c>
      <c r="Z235" s="11">
        <v>1716.0712498881232</v>
      </c>
      <c r="AA235" s="11">
        <v>1966.1691382479294</v>
      </c>
      <c r="AB235" s="11"/>
      <c r="AD235" s="25">
        <v>1.7732924269336348</v>
      </c>
      <c r="AE235" s="25">
        <v>1.7675056469828978</v>
      </c>
      <c r="AF235" s="25">
        <v>1.7550724637681159</v>
      </c>
      <c r="AG235" s="25">
        <v>1.7447287944632224</v>
      </c>
      <c r="AH235" s="25">
        <v>1.7397501601537475</v>
      </c>
      <c r="AI235" s="25"/>
      <c r="AJ235" s="11">
        <v>2777.1101271485186</v>
      </c>
      <c r="AK235" s="11">
        <v>3493.1765807159377</v>
      </c>
      <c r="AL235" s="11">
        <v>3660.4897667278783</v>
      </c>
      <c r="AM235" s="11">
        <v>3810.1397959280157</v>
      </c>
      <c r="AN235" s="11">
        <v>4401.5839748500666</v>
      </c>
      <c r="AO235" s="11"/>
      <c r="AP235" s="11">
        <v>588.9637305699481</v>
      </c>
      <c r="AQ235" s="11">
        <v>589.73747841105353</v>
      </c>
      <c r="AR235" s="11">
        <v>651.20322394933794</v>
      </c>
      <c r="AS235" s="11">
        <v>651.26079447322968</v>
      </c>
      <c r="AT235" s="11">
        <v>654.44290657439444</v>
      </c>
      <c r="AU235" s="11"/>
      <c r="AV235" s="24">
        <v>0.5719360568383659</v>
      </c>
      <c r="AW235" s="24">
        <v>0.57244272345918035</v>
      </c>
      <c r="AX235" s="24">
        <v>0.57230273752012883</v>
      </c>
      <c r="AY235" s="24">
        <v>0.57154353774344113</v>
      </c>
      <c r="AZ235" s="24">
        <v>0.570627802690583</v>
      </c>
      <c r="BB235" s="24">
        <v>0.2804779589859519</v>
      </c>
      <c r="BC235" s="24">
        <v>0.28025169409486933</v>
      </c>
      <c r="BD235" s="24">
        <v>0.27971014492753621</v>
      </c>
      <c r="BE235" s="24">
        <v>0.27957508450024143</v>
      </c>
      <c r="BF235" s="24">
        <v>0.27770659833440103</v>
      </c>
      <c r="BH235" s="24">
        <v>0.14758598417568222</v>
      </c>
      <c r="BI235" s="24">
        <v>0.14730558244595029</v>
      </c>
      <c r="BJ235" s="24">
        <v>0.14798711755233496</v>
      </c>
      <c r="BK235" s="24">
        <v>0.14888137775631741</v>
      </c>
      <c r="BL235" s="24">
        <v>0.15166559897501602</v>
      </c>
      <c r="BN235" s="26"/>
      <c r="BO235" s="26"/>
      <c r="BP235" s="26"/>
      <c r="BQ235" s="26"/>
      <c r="BR235" s="26"/>
      <c r="BT235" s="26"/>
      <c r="BU235" s="26"/>
      <c r="BV235" s="26"/>
      <c r="BW235" s="26"/>
      <c r="BX235" s="26"/>
      <c r="BZ235" s="26">
        <v>0</v>
      </c>
      <c r="CA235" s="26">
        <v>0.21538248840542029</v>
      </c>
      <c r="CB235" s="26">
        <v>0.27812379859024561</v>
      </c>
      <c r="CC235" s="26">
        <v>0.32077698070637539</v>
      </c>
      <c r="CD235" s="26">
        <v>0.51170767868035538</v>
      </c>
      <c r="CF235" s="27">
        <v>-1.5914010414765107E-2</v>
      </c>
      <c r="CG235" s="12">
        <v>-342137</v>
      </c>
      <c r="CI235" s="13"/>
      <c r="CJ235" s="13"/>
      <c r="CK235" s="13">
        <v>0</v>
      </c>
      <c r="CL235" s="13">
        <v>0.28061333515873566</v>
      </c>
      <c r="CM235" s="13">
        <v>0.30046517995589284</v>
      </c>
      <c r="CN235" s="13">
        <v>0.31222235780463636</v>
      </c>
      <c r="CO235" s="13">
        <v>0.54975639808451815</v>
      </c>
      <c r="CQ235" s="27">
        <v>-8.0708941080572846E-2</v>
      </c>
      <c r="CR235" s="12">
        <v>-1800257.4784949527</v>
      </c>
      <c r="CS235" s="27">
        <v>1.4138713059915755</v>
      </c>
    </row>
    <row r="236" spans="1:97" x14ac:dyDescent="0.2">
      <c r="A236" s="7">
        <v>2083</v>
      </c>
      <c r="B236" s="7" t="s">
        <v>233</v>
      </c>
      <c r="C236" s="42">
        <v>0.26864032734930632</v>
      </c>
      <c r="E236" s="24">
        <v>1.2217895662972007</v>
      </c>
      <c r="F236" s="24">
        <v>1.188329531427291</v>
      </c>
      <c r="G236" s="24">
        <v>1.181237026014331</v>
      </c>
      <c r="H236" s="24">
        <v>1.1778734414917318</v>
      </c>
      <c r="I236" s="24">
        <v>1.1563528201060802</v>
      </c>
      <c r="J236" s="24"/>
      <c r="K236" s="24"/>
      <c r="L236" s="24"/>
      <c r="M236" s="24"/>
      <c r="N236" s="24"/>
      <c r="P236" s="11">
        <v>1314.518210546142</v>
      </c>
      <c r="Q236" s="11">
        <v>1515.5626140319905</v>
      </c>
      <c r="R236" s="11">
        <v>1570.6326292397425</v>
      </c>
      <c r="S236" s="11">
        <v>1596.6183871235255</v>
      </c>
      <c r="T236" s="11">
        <v>1786.9640439898808</v>
      </c>
      <c r="U236" s="11"/>
      <c r="W236" s="11">
        <v>1075.8957571801566</v>
      </c>
      <c r="X236" s="11">
        <v>1275.3723390275952</v>
      </c>
      <c r="Y236" s="11">
        <v>1329.6506921555701</v>
      </c>
      <c r="Z236" s="11">
        <v>1355.5092855319576</v>
      </c>
      <c r="AA236" s="11">
        <v>1545.3449958516555</v>
      </c>
      <c r="AB236" s="11"/>
      <c r="AD236" s="25">
        <v>1.7151813703537842</v>
      </c>
      <c r="AE236" s="25">
        <v>1.7112660220373286</v>
      </c>
      <c r="AF236" s="25">
        <v>1.7025813692480358</v>
      </c>
      <c r="AG236" s="25">
        <v>1.7011107371255469</v>
      </c>
      <c r="AH236" s="25">
        <v>1.696188340807175</v>
      </c>
      <c r="AI236" s="25"/>
      <c r="AJ236" s="11">
        <v>2545.3448392442529</v>
      </c>
      <c r="AK236" s="11">
        <v>3108.5034803443418</v>
      </c>
      <c r="AL236" s="11">
        <v>3223.5978859862394</v>
      </c>
      <c r="AM236" s="11">
        <v>3309.9017460097657</v>
      </c>
      <c r="AN236" s="11">
        <v>3807.6108779135284</v>
      </c>
      <c r="AO236" s="11"/>
      <c r="AP236" s="11">
        <v>607.54847085978088</v>
      </c>
      <c r="AQ236" s="11">
        <v>608.11742642815921</v>
      </c>
      <c r="AR236" s="11">
        <v>632.44662435083671</v>
      </c>
      <c r="AS236" s="11">
        <v>631.37963761863671</v>
      </c>
      <c r="AT236" s="11">
        <v>633.28426543031003</v>
      </c>
      <c r="AU236" s="11"/>
      <c r="AV236" s="24">
        <v>0.50302283922973579</v>
      </c>
      <c r="AW236" s="24">
        <v>0.50539689678434896</v>
      </c>
      <c r="AX236" s="24">
        <v>0.50572390572390569</v>
      </c>
      <c r="AY236" s="24">
        <v>0.50387075058902731</v>
      </c>
      <c r="AZ236" s="24">
        <v>0.50650224215246642</v>
      </c>
      <c r="BB236" s="24">
        <v>0.38804299149126736</v>
      </c>
      <c r="BC236" s="24">
        <v>0.38970092196986733</v>
      </c>
      <c r="BD236" s="24">
        <v>0.38900112233445566</v>
      </c>
      <c r="BE236" s="24">
        <v>0.39010434197239985</v>
      </c>
      <c r="BF236" s="24">
        <v>0.38688340807174887</v>
      </c>
      <c r="BH236" s="24">
        <v>0.10893416927899686</v>
      </c>
      <c r="BI236" s="24">
        <v>0.10490218124578367</v>
      </c>
      <c r="BJ236" s="24">
        <v>0.10527497194163861</v>
      </c>
      <c r="BK236" s="24">
        <v>0.10602490743857287</v>
      </c>
      <c r="BL236" s="24">
        <v>0.10661434977578475</v>
      </c>
      <c r="BN236" s="26"/>
      <c r="BO236" s="26"/>
      <c r="BP236" s="26"/>
      <c r="BQ236" s="26"/>
      <c r="BR236" s="26"/>
      <c r="BT236" s="26"/>
      <c r="BU236" s="26"/>
      <c r="BV236" s="26"/>
      <c r="BW236" s="26"/>
      <c r="BX236" s="26"/>
      <c r="BZ236" s="26">
        <v>0</v>
      </c>
      <c r="CA236" s="26">
        <v>0.14541578472961558</v>
      </c>
      <c r="CB236" s="26">
        <v>0.18313642211154835</v>
      </c>
      <c r="CC236" s="26">
        <v>0.20207688612083197</v>
      </c>
      <c r="CD236" s="26">
        <v>0.34254660233973744</v>
      </c>
      <c r="CF236" s="27">
        <v>-2.4743111447673577E-2</v>
      </c>
      <c r="CG236" s="12">
        <v>-656907</v>
      </c>
      <c r="CI236" s="13"/>
      <c r="CJ236" s="13"/>
      <c r="CK236" s="13">
        <v>0</v>
      </c>
      <c r="CL236" s="13">
        <v>0.20251637117749355</v>
      </c>
      <c r="CM236" s="13">
        <v>0.2204746487218554</v>
      </c>
      <c r="CN236" s="13">
        <v>0.22557212552133832</v>
      </c>
      <c r="CO236" s="13">
        <v>0.40355241085307103</v>
      </c>
      <c r="CQ236" s="27">
        <v>-8.3207503887177889E-2</v>
      </c>
      <c r="CR236" s="12">
        <v>-2299562.2779727401</v>
      </c>
      <c r="CS236" s="27">
        <v>1.4187908097245541</v>
      </c>
    </row>
    <row r="237" spans="1:97" x14ac:dyDescent="0.2">
      <c r="A237" s="7">
        <v>2084</v>
      </c>
      <c r="B237" s="7" t="s">
        <v>234</v>
      </c>
      <c r="C237" s="42">
        <v>0.21615013008952033</v>
      </c>
      <c r="E237" s="24">
        <v>1.1693953888295383</v>
      </c>
      <c r="F237" s="24">
        <v>1.1469355182947971</v>
      </c>
      <c r="G237" s="24">
        <v>1.139975517077088</v>
      </c>
      <c r="H237" s="24">
        <v>1.1370227878014501</v>
      </c>
      <c r="I237" s="24">
        <v>1.126493773905848</v>
      </c>
      <c r="J237" s="24"/>
      <c r="K237" s="24"/>
      <c r="L237" s="24"/>
      <c r="M237" s="24"/>
      <c r="N237" s="24"/>
      <c r="P237" s="11">
        <v>1314.518210546142</v>
      </c>
      <c r="Q237" s="11">
        <v>1484.7166040423986</v>
      </c>
      <c r="R237" s="11">
        <v>1555.4658026490556</v>
      </c>
      <c r="S237" s="11">
        <v>1601.2897314091567</v>
      </c>
      <c r="T237" s="11">
        <v>1726.259489525901</v>
      </c>
      <c r="U237" s="11"/>
      <c r="W237" s="11">
        <v>1124.1007302601552</v>
      </c>
      <c r="X237" s="11">
        <v>1294.5074769763837</v>
      </c>
      <c r="Y237" s="11">
        <v>1364.4729902948177</v>
      </c>
      <c r="Z237" s="11">
        <v>1408.3180641484016</v>
      </c>
      <c r="AA237" s="11">
        <v>1532.4181362676411</v>
      </c>
      <c r="AB237" s="11"/>
      <c r="AD237" s="25">
        <v>1.7046603905702948</v>
      </c>
      <c r="AE237" s="25">
        <v>1.7057313943541488</v>
      </c>
      <c r="AF237" s="25">
        <v>1.6974123863548061</v>
      </c>
      <c r="AG237" s="25">
        <v>1.6802673505867725</v>
      </c>
      <c r="AH237" s="25">
        <v>1.6698735355729692</v>
      </c>
      <c r="AI237" s="25"/>
      <c r="AJ237" s="11">
        <v>3127.5362295832738</v>
      </c>
      <c r="AK237" s="11">
        <v>3704.3025355549989</v>
      </c>
      <c r="AL237" s="11">
        <v>3794.0386759966632</v>
      </c>
      <c r="AM237" s="11">
        <v>3901.78730342566</v>
      </c>
      <c r="AN237" s="11">
        <v>4291.6927616718094</v>
      </c>
      <c r="AO237" s="11"/>
      <c r="AP237" s="11">
        <v>632.3833035569271</v>
      </c>
      <c r="AQ237" s="11">
        <v>633.70472632775704</v>
      </c>
      <c r="AR237" s="11">
        <v>718.71836933571547</v>
      </c>
      <c r="AS237" s="11">
        <v>720.43096166341775</v>
      </c>
      <c r="AT237" s="11">
        <v>720.69837662337659</v>
      </c>
      <c r="AU237" s="11"/>
      <c r="AV237" s="24">
        <v>0.45125651598848515</v>
      </c>
      <c r="AW237" s="24">
        <v>0.45236799129014699</v>
      </c>
      <c r="AX237" s="24">
        <v>0.45248271038930765</v>
      </c>
      <c r="AY237" s="24">
        <v>0.45162042434133831</v>
      </c>
      <c r="AZ237" s="24">
        <v>0.45139266040809994</v>
      </c>
      <c r="BB237" s="24">
        <v>0.47903213257605226</v>
      </c>
      <c r="BC237" s="24">
        <v>0.47880861653316742</v>
      </c>
      <c r="BD237" s="24">
        <v>0.47843655295671772</v>
      </c>
      <c r="BE237" s="24">
        <v>0.47843320121240385</v>
      </c>
      <c r="BF237" s="24">
        <v>0.47792691442315155</v>
      </c>
      <c r="BH237" s="24">
        <v>6.9711351435462532E-2</v>
      </c>
      <c r="BI237" s="24">
        <v>6.8823392176685594E-2</v>
      </c>
      <c r="BJ237" s="24">
        <v>6.908073665397467E-2</v>
      </c>
      <c r="BK237" s="24">
        <v>6.994637444625787E-2</v>
      </c>
      <c r="BL237" s="24">
        <v>7.0680425168748548E-2</v>
      </c>
      <c r="BN237" s="26"/>
      <c r="BO237" s="26"/>
      <c r="BP237" s="26"/>
      <c r="BQ237" s="26"/>
      <c r="BR237" s="26"/>
      <c r="BT237" s="26"/>
      <c r="BU237" s="26"/>
      <c r="BV237" s="26"/>
      <c r="BW237" s="26"/>
      <c r="BX237" s="26"/>
      <c r="BZ237" s="26">
        <v>0</v>
      </c>
      <c r="CA237" s="26">
        <v>0.13071309030505462</v>
      </c>
      <c r="CB237" s="26">
        <v>0.17973279074906912</v>
      </c>
      <c r="CC237" s="26">
        <v>0.20203364502059906</v>
      </c>
      <c r="CD237" s="26">
        <v>0.29003026767007789</v>
      </c>
      <c r="CF237" s="27">
        <v>-3.5251131404009456E-2</v>
      </c>
      <c r="CG237" s="12">
        <v>-1313530.5</v>
      </c>
      <c r="CI237" s="13"/>
      <c r="CJ237" s="13"/>
      <c r="CK237" s="13">
        <v>0</v>
      </c>
      <c r="CL237" s="13">
        <v>0.17764285047976269</v>
      </c>
      <c r="CM237" s="13">
        <v>0.22633151169166377</v>
      </c>
      <c r="CN237" s="13">
        <v>0.23165358699008576</v>
      </c>
      <c r="CO237" s="13">
        <v>0.35744722642202431</v>
      </c>
      <c r="CQ237" s="27">
        <v>-7.8501038168344056E-2</v>
      </c>
      <c r="CR237" s="12">
        <v>-3075635.2707400257</v>
      </c>
      <c r="CS237" s="27">
        <v>1.3612037390363469</v>
      </c>
    </row>
    <row r="238" spans="1:97" x14ac:dyDescent="0.2">
      <c r="A238" s="7">
        <v>2085</v>
      </c>
      <c r="B238" s="7" t="s">
        <v>235</v>
      </c>
      <c r="C238" s="42">
        <v>0.22886824781031123</v>
      </c>
      <c r="E238" s="24">
        <v>1.2721129755864131</v>
      </c>
      <c r="F238" s="24">
        <v>1.23411305325688</v>
      </c>
      <c r="G238" s="24">
        <v>1.2233765527761911</v>
      </c>
      <c r="H238" s="24">
        <v>1.219977999260645</v>
      </c>
      <c r="I238" s="24">
        <v>1.1945701926286214</v>
      </c>
      <c r="J238" s="24"/>
      <c r="K238" s="24"/>
      <c r="L238" s="24"/>
      <c r="M238" s="24"/>
      <c r="N238" s="24"/>
      <c r="P238" s="11">
        <v>1314.518210546142</v>
      </c>
      <c r="Q238" s="11">
        <v>1478.9825403783786</v>
      </c>
      <c r="R238" s="11">
        <v>1529.8530017158951</v>
      </c>
      <c r="S238" s="11">
        <v>1535.8377102703375</v>
      </c>
      <c r="T238" s="11">
        <v>1708.3787956470178</v>
      </c>
      <c r="U238" s="11"/>
      <c r="W238" s="11">
        <v>1033.3344881889764</v>
      </c>
      <c r="X238" s="11">
        <v>1198.4173868636078</v>
      </c>
      <c r="Y238" s="11">
        <v>1250.516857008761</v>
      </c>
      <c r="Z238" s="11">
        <v>1258.9060714218749</v>
      </c>
      <c r="AA238" s="11">
        <v>1430.1200600759792</v>
      </c>
      <c r="AB238" s="11"/>
      <c r="AD238" s="25">
        <v>1.6699539776462853</v>
      </c>
      <c r="AE238" s="25">
        <v>1.6763911755021403</v>
      </c>
      <c r="AF238" s="25">
        <v>1.6825480389576204</v>
      </c>
      <c r="AG238" s="25">
        <v>1.6949263932702419</v>
      </c>
      <c r="AH238" s="25">
        <v>1.6892852441753323</v>
      </c>
      <c r="AI238" s="25"/>
      <c r="AJ238" s="11">
        <v>2730.8818970494108</v>
      </c>
      <c r="AK238" s="11">
        <v>3289.8020753852238</v>
      </c>
      <c r="AL238" s="11">
        <v>3423.6737920966957</v>
      </c>
      <c r="AM238" s="11">
        <v>3478.9345414226491</v>
      </c>
      <c r="AN238" s="11">
        <v>4014.6928760619257</v>
      </c>
      <c r="AO238" s="11"/>
      <c r="AP238" s="11">
        <v>546.90072672425617</v>
      </c>
      <c r="AQ238" s="11">
        <v>546.92047168517752</v>
      </c>
      <c r="AR238" s="11">
        <v>618.77759495406553</v>
      </c>
      <c r="AS238" s="11">
        <v>620.5689584191025</v>
      </c>
      <c r="AT238" s="11">
        <v>623.67264697764278</v>
      </c>
      <c r="AU238" s="11"/>
      <c r="AV238" s="24">
        <v>0.43826429980276133</v>
      </c>
      <c r="AW238" s="24">
        <v>0.43938096806058613</v>
      </c>
      <c r="AX238" s="24">
        <v>0.43958936562253226</v>
      </c>
      <c r="AY238" s="24">
        <v>0.44012881177707674</v>
      </c>
      <c r="AZ238" s="24">
        <v>0.44037119915756218</v>
      </c>
      <c r="BB238" s="24">
        <v>0.4794871794871795</v>
      </c>
      <c r="BC238" s="24">
        <v>0.48027658873888707</v>
      </c>
      <c r="BD238" s="24">
        <v>0.47992892866543829</v>
      </c>
      <c r="BE238" s="24">
        <v>0.47890378548895901</v>
      </c>
      <c r="BF238" s="24">
        <v>0.47689877583256551</v>
      </c>
      <c r="BH238" s="24">
        <v>8.224852071005917E-2</v>
      </c>
      <c r="BI238" s="24">
        <v>8.0342443200526831E-2</v>
      </c>
      <c r="BJ238" s="24">
        <v>8.0481705712029478E-2</v>
      </c>
      <c r="BK238" s="24">
        <v>8.0967402733964244E-2</v>
      </c>
      <c r="BL238" s="24">
        <v>8.2730025009872324E-2</v>
      </c>
      <c r="BN238" s="26"/>
      <c r="BO238" s="26"/>
      <c r="BP238" s="26"/>
      <c r="BQ238" s="26"/>
      <c r="BR238" s="26"/>
      <c r="BT238" s="26"/>
      <c r="BU238" s="26"/>
      <c r="BV238" s="26"/>
      <c r="BW238" s="26"/>
      <c r="BX238" s="26"/>
      <c r="BZ238" s="26">
        <v>0</v>
      </c>
      <c r="CA238" s="26">
        <v>0.12759433638463857</v>
      </c>
      <c r="CB238" s="26">
        <v>0.17151036944808773</v>
      </c>
      <c r="CC238" s="26">
        <v>0.18630495787560886</v>
      </c>
      <c r="CD238" s="26">
        <v>0.31328492587895163</v>
      </c>
      <c r="CF238" s="27">
        <v>-3.0824312419129984E-2</v>
      </c>
      <c r="CG238" s="12">
        <v>-1338244</v>
      </c>
      <c r="CI238" s="13"/>
      <c r="CJ238" s="13"/>
      <c r="CK238" s="13">
        <v>0</v>
      </c>
      <c r="CL238" s="13">
        <v>0.16743741514310506</v>
      </c>
      <c r="CM238" s="13">
        <v>0.18799437999821045</v>
      </c>
      <c r="CN238" s="13">
        <v>0.19752226599245981</v>
      </c>
      <c r="CO238" s="13">
        <v>0.37393190812710397</v>
      </c>
      <c r="CQ238" s="27">
        <v>-8.4446767136159021E-2</v>
      </c>
      <c r="CR238" s="12">
        <v>-3826388.8103101291</v>
      </c>
      <c r="CS238" s="27">
        <v>1.3830366763645803</v>
      </c>
    </row>
    <row r="239" spans="1:97" x14ac:dyDescent="0.2">
      <c r="A239" s="7">
        <v>2101</v>
      </c>
      <c r="B239" s="7" t="s">
        <v>236</v>
      </c>
      <c r="C239" s="42">
        <v>0.32413625837157412</v>
      </c>
      <c r="E239" s="24">
        <v>1.3163979607387819</v>
      </c>
      <c r="F239" s="24">
        <v>1.231461820929916</v>
      </c>
      <c r="G239" s="24">
        <v>1.214677000879983</v>
      </c>
      <c r="H239" s="24">
        <v>1.2093131689481014</v>
      </c>
      <c r="I239" s="24">
        <v>1.2067703229665683</v>
      </c>
      <c r="J239" s="24"/>
      <c r="K239" s="24"/>
      <c r="L239" s="24"/>
      <c r="M239" s="24"/>
      <c r="N239" s="24"/>
      <c r="P239" s="11">
        <v>1314.518210546142</v>
      </c>
      <c r="Q239" s="11">
        <v>1666.4465418969965</v>
      </c>
      <c r="R239" s="11">
        <v>1780.81915772144</v>
      </c>
      <c r="S239" s="11">
        <v>1838.0010630288502</v>
      </c>
      <c r="T239" s="11">
        <v>1867.7084773712827</v>
      </c>
      <c r="U239" s="11"/>
      <c r="W239" s="11">
        <v>998.57205020920503</v>
      </c>
      <c r="X239" s="11">
        <v>1353.2263149162104</v>
      </c>
      <c r="Y239" s="11">
        <v>1466.0845281760587</v>
      </c>
      <c r="Z239" s="11">
        <v>1519.871866298786</v>
      </c>
      <c r="AA239" s="11">
        <v>1547.6917536221388</v>
      </c>
      <c r="AB239" s="11"/>
      <c r="AD239" s="25">
        <v>1.7724710768318006</v>
      </c>
      <c r="AE239" s="25">
        <v>1.7566307199067328</v>
      </c>
      <c r="AF239" s="25">
        <v>1.7451265638638347</v>
      </c>
      <c r="AG239" s="25">
        <v>1.7406864183044881</v>
      </c>
      <c r="AH239" s="25">
        <v>1.7148255813953488</v>
      </c>
      <c r="AI239" s="25"/>
      <c r="AJ239" s="11">
        <v>1934.7813015924132</v>
      </c>
      <c r="AK239" s="11">
        <v>2744.2139003193392</v>
      </c>
      <c r="AL239" s="11">
        <v>2948.6753079439159</v>
      </c>
      <c r="AM239" s="11">
        <v>3065.6114028061202</v>
      </c>
      <c r="AN239" s="11">
        <v>3065.893667422687</v>
      </c>
      <c r="AO239" s="11"/>
      <c r="AP239" s="11">
        <v>550.02090032154342</v>
      </c>
      <c r="AQ239" s="11">
        <v>500.89751098096633</v>
      </c>
      <c r="AR239" s="11">
        <v>599.21522693997076</v>
      </c>
      <c r="AS239" s="11">
        <v>597.20802377414566</v>
      </c>
      <c r="AT239" s="11">
        <v>593.49132947976875</v>
      </c>
      <c r="AU239" s="11"/>
      <c r="AV239" s="24">
        <v>0.66271136161376443</v>
      </c>
      <c r="AW239" s="24">
        <v>0.65170504226173132</v>
      </c>
      <c r="AX239" s="24">
        <v>0.65114925807390167</v>
      </c>
      <c r="AY239" s="24">
        <v>0.65004400117336458</v>
      </c>
      <c r="AZ239" s="24">
        <v>0.64302325581395348</v>
      </c>
      <c r="BB239" s="24">
        <v>0.18451498071788786</v>
      </c>
      <c r="BC239" s="24">
        <v>0.19906732730982221</v>
      </c>
      <c r="BD239" s="24">
        <v>0.19871981379109688</v>
      </c>
      <c r="BE239" s="24">
        <v>0.19741859782927546</v>
      </c>
      <c r="BF239" s="24">
        <v>0.20116279069767443</v>
      </c>
      <c r="BH239" s="24">
        <v>0.15277365766834766</v>
      </c>
      <c r="BI239" s="24">
        <v>0.14922763042844653</v>
      </c>
      <c r="BJ239" s="24">
        <v>0.15013092813500145</v>
      </c>
      <c r="BK239" s="24">
        <v>0.15253740099735993</v>
      </c>
      <c r="BL239" s="24">
        <v>0.1558139534883721</v>
      </c>
      <c r="BN239" s="26"/>
      <c r="BO239" s="26"/>
      <c r="BP239" s="26"/>
      <c r="BQ239" s="26"/>
      <c r="BR239" s="26"/>
      <c r="BT239" s="26"/>
      <c r="BU239" s="26"/>
      <c r="BV239" s="26"/>
      <c r="BW239" s="26"/>
      <c r="BX239" s="26"/>
      <c r="BZ239" s="26">
        <v>0</v>
      </c>
      <c r="CA239" s="26">
        <v>0.27875710973900358</v>
      </c>
      <c r="CB239" s="26">
        <v>0.3599463130046836</v>
      </c>
      <c r="CC239" s="26">
        <v>0.3886371626626699</v>
      </c>
      <c r="CD239" s="26">
        <v>0.4027586958627225</v>
      </c>
      <c r="CF239" s="27">
        <v>-1.1596072668371579E-2</v>
      </c>
      <c r="CG239" s="12">
        <v>-124153</v>
      </c>
      <c r="CI239" s="13"/>
      <c r="CJ239" s="13"/>
      <c r="CK239" s="13">
        <v>0</v>
      </c>
      <c r="CL239" s="13">
        <v>0.45821403473238753</v>
      </c>
      <c r="CM239" s="13">
        <v>0.48213206163326316</v>
      </c>
      <c r="CN239" s="13">
        <v>0.48887722754654561</v>
      </c>
      <c r="CO239" s="13">
        <v>0.51478228580722574</v>
      </c>
      <c r="CQ239" s="27">
        <v>-0.1143946540214953</v>
      </c>
      <c r="CR239" s="12">
        <v>-1258725.8666591167</v>
      </c>
      <c r="CS239" s="27">
        <v>1.1819462967665391</v>
      </c>
    </row>
    <row r="240" spans="1:97" x14ac:dyDescent="0.2">
      <c r="A240" s="7">
        <v>2104</v>
      </c>
      <c r="B240" s="7" t="s">
        <v>237</v>
      </c>
      <c r="C240" s="42">
        <v>0.23311822631028889</v>
      </c>
      <c r="E240" s="24">
        <v>1.5285337638531225</v>
      </c>
      <c r="F240" s="24">
        <v>1.4253640455583918</v>
      </c>
      <c r="G240" s="24">
        <v>1.4047253051072659</v>
      </c>
      <c r="H240" s="24">
        <v>1.3996370266009881</v>
      </c>
      <c r="I240" s="24">
        <v>1.3643941503225518</v>
      </c>
      <c r="J240" s="24"/>
      <c r="K240" s="24"/>
      <c r="L240" s="24"/>
      <c r="M240" s="24"/>
      <c r="N240" s="24"/>
      <c r="P240" s="11">
        <v>1314.518210546142</v>
      </c>
      <c r="Q240" s="11">
        <v>1542.8977037116117</v>
      </c>
      <c r="R240" s="11">
        <v>1606.5132273689951</v>
      </c>
      <c r="S240" s="11">
        <v>1641.018106114564</v>
      </c>
      <c r="T240" s="11">
        <v>1784.2305919134037</v>
      </c>
      <c r="U240" s="11"/>
      <c r="W240" s="11">
        <v>859.9863749378419</v>
      </c>
      <c r="X240" s="11">
        <v>1082.4586943381019</v>
      </c>
      <c r="Y240" s="11">
        <v>1143.6493822159207</v>
      </c>
      <c r="Z240" s="11">
        <v>1172.4597698731711</v>
      </c>
      <c r="AA240" s="11">
        <v>1307.709060092056</v>
      </c>
      <c r="AB240" s="11"/>
      <c r="AD240" s="25">
        <v>1.8182640144665461</v>
      </c>
      <c r="AE240" s="25">
        <v>1.8004716125521494</v>
      </c>
      <c r="AF240" s="25">
        <v>1.7900652646845541</v>
      </c>
      <c r="AG240" s="25">
        <v>1.7705572699219458</v>
      </c>
      <c r="AH240" s="25">
        <v>1.7636998896653182</v>
      </c>
      <c r="AI240" s="25"/>
      <c r="AJ240" s="11">
        <v>2210.2880432445131</v>
      </c>
      <c r="AK240" s="11">
        <v>2870.4719338459613</v>
      </c>
      <c r="AL240" s="11">
        <v>3030.8542229236805</v>
      </c>
      <c r="AM240" s="11">
        <v>3083.6883630335788</v>
      </c>
      <c r="AN240" s="11">
        <v>3392.9181004983802</v>
      </c>
      <c r="AO240" s="11"/>
      <c r="AP240" s="11">
        <v>437.94078061911176</v>
      </c>
      <c r="AQ240" s="11">
        <v>438.00538358008072</v>
      </c>
      <c r="AR240" s="11">
        <v>496.06280843427544</v>
      </c>
      <c r="AS240" s="11">
        <v>496.20367877972183</v>
      </c>
      <c r="AT240" s="11">
        <v>511.60695815702866</v>
      </c>
      <c r="AU240" s="11"/>
      <c r="AV240" s="24">
        <v>0.51229656419529834</v>
      </c>
      <c r="AW240" s="24">
        <v>0.51387629239978239</v>
      </c>
      <c r="AX240" s="24">
        <v>0.51377810007251634</v>
      </c>
      <c r="AY240" s="24">
        <v>0.51243419858413508</v>
      </c>
      <c r="AZ240" s="24">
        <v>0.52298639205590292</v>
      </c>
      <c r="BB240" s="24">
        <v>0.40307414104882461</v>
      </c>
      <c r="BC240" s="24">
        <v>0.40431706874659895</v>
      </c>
      <c r="BD240" s="24">
        <v>0.40409717186366934</v>
      </c>
      <c r="BE240" s="24">
        <v>0.40461063713922674</v>
      </c>
      <c r="BF240" s="24">
        <v>0.39113644722324387</v>
      </c>
      <c r="BH240" s="24">
        <v>8.4629294755877035E-2</v>
      </c>
      <c r="BI240" s="24">
        <v>8.1806638853618718E-2</v>
      </c>
      <c r="BJ240" s="24">
        <v>8.2124728063814365E-2</v>
      </c>
      <c r="BK240" s="24">
        <v>8.2955164276638224E-2</v>
      </c>
      <c r="BL240" s="24">
        <v>8.587716072085326E-2</v>
      </c>
      <c r="BN240" s="26"/>
      <c r="BO240" s="26"/>
      <c r="BP240" s="26"/>
      <c r="BQ240" s="26"/>
      <c r="BR240" s="26"/>
      <c r="BT240" s="26"/>
      <c r="BU240" s="26"/>
      <c r="BV240" s="26"/>
      <c r="BW240" s="26"/>
      <c r="BX240" s="26"/>
      <c r="BZ240" s="26">
        <v>0</v>
      </c>
      <c r="CA240" s="26">
        <v>0.15867789500539731</v>
      </c>
      <c r="CB240" s="26">
        <v>0.20013125637504503</v>
      </c>
      <c r="CC240" s="26">
        <v>0.21100919932609452</v>
      </c>
      <c r="CD240" s="26">
        <v>0.29469118327474164</v>
      </c>
      <c r="CF240" s="27">
        <v>-1.9408670157185847E-2</v>
      </c>
      <c r="CG240" s="12">
        <v>-326696</v>
      </c>
      <c r="CI240" s="13"/>
      <c r="CJ240" s="13"/>
      <c r="CK240" s="13">
        <v>0</v>
      </c>
      <c r="CL240" s="13">
        <v>0.30862070513543149</v>
      </c>
      <c r="CM240" s="13">
        <v>0.32496665466201247</v>
      </c>
      <c r="CN240" s="13">
        <v>0.32859997466053592</v>
      </c>
      <c r="CO240" s="13">
        <v>0.48743551655095985</v>
      </c>
      <c r="CQ240" s="27">
        <v>-6.2691653679777484E-2</v>
      </c>
      <c r="CR240" s="12">
        <v>-1089848.9591409208</v>
      </c>
      <c r="CS240" s="27">
        <v>1.8737862147294402</v>
      </c>
    </row>
    <row r="241" spans="1:97" x14ac:dyDescent="0.2">
      <c r="A241" s="7">
        <v>2121</v>
      </c>
      <c r="B241" s="7" t="s">
        <v>238</v>
      </c>
      <c r="C241" s="42">
        <v>0.18453636077094515</v>
      </c>
      <c r="E241" s="24">
        <v>1.3819861380030192</v>
      </c>
      <c r="F241" s="24">
        <v>1.3310965974949251</v>
      </c>
      <c r="G241" s="24">
        <v>1.3170829137293143</v>
      </c>
      <c r="H241" s="24">
        <v>1.31220723267618</v>
      </c>
      <c r="I241" s="24">
        <v>1.2940248503349336</v>
      </c>
      <c r="J241" s="24"/>
      <c r="K241" s="24"/>
      <c r="L241" s="24"/>
      <c r="M241" s="24"/>
      <c r="N241" s="24"/>
      <c r="P241" s="11">
        <v>1314.518210546142</v>
      </c>
      <c r="Q241" s="11">
        <v>1478.281851940907</v>
      </c>
      <c r="R241" s="11">
        <v>1538.9984452907554</v>
      </c>
      <c r="S241" s="11">
        <v>1573.3160505854044</v>
      </c>
      <c r="T241" s="11">
        <v>1650.6364705549897</v>
      </c>
      <c r="U241" s="11"/>
      <c r="W241" s="11">
        <v>951.18046006281304</v>
      </c>
      <c r="X241" s="11">
        <v>1110.5744351859805</v>
      </c>
      <c r="Y241" s="11">
        <v>1168.4901757119362</v>
      </c>
      <c r="Z241" s="11">
        <v>1198.9844373717604</v>
      </c>
      <c r="AA241" s="11">
        <v>1275.5832858447454</v>
      </c>
      <c r="AB241" s="11"/>
      <c r="AD241" s="25">
        <v>1.850031407035176</v>
      </c>
      <c r="AE241" s="25">
        <v>1.8361198738170348</v>
      </c>
      <c r="AF241" s="25">
        <v>1.8202300299354026</v>
      </c>
      <c r="AG241" s="25">
        <v>1.8019224708477781</v>
      </c>
      <c r="AH241" s="25">
        <v>1.7987391646966115</v>
      </c>
      <c r="AI241" s="25"/>
      <c r="AJ241" s="11">
        <v>2247.0017094909272</v>
      </c>
      <c r="AK241" s="11">
        <v>2683.2697255158964</v>
      </c>
      <c r="AL241" s="11">
        <v>2828.6099216312641</v>
      </c>
      <c r="AM241" s="11">
        <v>2882.9126502261597</v>
      </c>
      <c r="AN241" s="11">
        <v>3064.2254331824192</v>
      </c>
      <c r="AO241" s="11"/>
      <c r="AP241" s="11">
        <v>485.67553444180515</v>
      </c>
      <c r="AQ241" s="11">
        <v>485.70973871733969</v>
      </c>
      <c r="AR241" s="11">
        <v>555.59334916864611</v>
      </c>
      <c r="AS241" s="11">
        <v>554.96955280685063</v>
      </c>
      <c r="AT241" s="11">
        <v>554.14931050879693</v>
      </c>
      <c r="AU241" s="11"/>
      <c r="AV241" s="24">
        <v>0.57349246231155782</v>
      </c>
      <c r="AW241" s="24">
        <v>0.57634069400630916</v>
      </c>
      <c r="AX241" s="24">
        <v>0.57602016700803527</v>
      </c>
      <c r="AY241" s="24">
        <v>0.57611093602269148</v>
      </c>
      <c r="AZ241" s="24">
        <v>0.57147360126083535</v>
      </c>
      <c r="BB241" s="24">
        <v>0.33055904522613067</v>
      </c>
      <c r="BC241" s="24">
        <v>0.33201892744479494</v>
      </c>
      <c r="BD241" s="24">
        <v>0.33165274933039229</v>
      </c>
      <c r="BE241" s="24">
        <v>0.33123227229751023</v>
      </c>
      <c r="BF241" s="24">
        <v>0.33144208037825057</v>
      </c>
      <c r="BH241" s="24">
        <v>9.594849246231156E-2</v>
      </c>
      <c r="BI241" s="24">
        <v>9.1640378548895896E-2</v>
      </c>
      <c r="BJ241" s="24">
        <v>9.2327083661572398E-2</v>
      </c>
      <c r="BK241" s="24">
        <v>9.2656791679798303E-2</v>
      </c>
      <c r="BL241" s="24">
        <v>9.7084318360914107E-2</v>
      </c>
      <c r="BN241" s="26"/>
      <c r="BO241" s="26"/>
      <c r="BP241" s="26"/>
      <c r="BQ241" s="26"/>
      <c r="BR241" s="26"/>
      <c r="BT241" s="26"/>
      <c r="BU241" s="26"/>
      <c r="BV241" s="26"/>
      <c r="BW241" s="26"/>
      <c r="BX241" s="26"/>
      <c r="BZ241" s="26">
        <v>0</v>
      </c>
      <c r="CA241" s="26">
        <v>0.11121673080541328</v>
      </c>
      <c r="CB241" s="26">
        <v>0.14811182903241193</v>
      </c>
      <c r="CC241" s="26">
        <v>0.16172511745885343</v>
      </c>
      <c r="CD241" s="26">
        <v>0.21647304709511328</v>
      </c>
      <c r="CF241" s="27">
        <v>-1.9198590430721509E-2</v>
      </c>
      <c r="CG241" s="12">
        <v>-352410</v>
      </c>
      <c r="CI241" s="13"/>
      <c r="CJ241" s="13"/>
      <c r="CK241" s="13">
        <v>0</v>
      </c>
      <c r="CL241" s="13">
        <v>0.19117499973071994</v>
      </c>
      <c r="CM241" s="13">
        <v>0.18357668557782114</v>
      </c>
      <c r="CN241" s="13">
        <v>0.18561936723800199</v>
      </c>
      <c r="CO241" s="13">
        <v>0.26138169911106801</v>
      </c>
      <c r="CQ241" s="27">
        <v>-8.764693177265323E-2</v>
      </c>
      <c r="CR241" s="12">
        <v>-1661126.9488221416</v>
      </c>
      <c r="CS241" s="27">
        <v>1.5746510219295193</v>
      </c>
    </row>
    <row r="242" spans="1:97" x14ac:dyDescent="0.2">
      <c r="A242" s="7">
        <v>2132</v>
      </c>
      <c r="B242" s="7" t="s">
        <v>239</v>
      </c>
      <c r="C242" s="42">
        <v>0.35976904293916334</v>
      </c>
      <c r="E242" s="24">
        <v>1.3709582240553988</v>
      </c>
      <c r="F242" s="24">
        <v>1.3044856692120017</v>
      </c>
      <c r="G242" s="24">
        <v>1.2888470562464975</v>
      </c>
      <c r="H242" s="24">
        <v>1.2749484944884732</v>
      </c>
      <c r="I242" s="24">
        <v>1.2365680652814008</v>
      </c>
      <c r="J242" s="24"/>
      <c r="K242" s="24"/>
      <c r="L242" s="24"/>
      <c r="M242" s="24"/>
      <c r="N242" s="24"/>
      <c r="P242" s="11">
        <v>1314.518210546142</v>
      </c>
      <c r="Q242" s="11">
        <v>1532.8935747628234</v>
      </c>
      <c r="R242" s="11">
        <v>1612.8682735627735</v>
      </c>
      <c r="S242" s="11">
        <v>1682.742273188346</v>
      </c>
      <c r="T242" s="11">
        <v>1914.372037318818</v>
      </c>
      <c r="U242" s="11"/>
      <c r="W242" s="11">
        <v>958.83170433720215</v>
      </c>
      <c r="X242" s="11">
        <v>1175.0942236788201</v>
      </c>
      <c r="Y242" s="11">
        <v>1251.4039317123643</v>
      </c>
      <c r="Z242" s="11">
        <v>1319.8511786654451</v>
      </c>
      <c r="AA242" s="11">
        <v>1548.1331687820775</v>
      </c>
      <c r="AB242" s="11"/>
      <c r="AD242" s="25">
        <v>1.644675150703282</v>
      </c>
      <c r="AE242" s="25">
        <v>1.6355108877721942</v>
      </c>
      <c r="AF242" s="25">
        <v>1.6178439906260462</v>
      </c>
      <c r="AG242" s="25">
        <v>1.6152684563758388</v>
      </c>
      <c r="AH242" s="25">
        <v>1.5994299128101945</v>
      </c>
      <c r="AI242" s="25"/>
      <c r="AJ242" s="11">
        <v>1755.5911942682735</v>
      </c>
      <c r="AK242" s="11">
        <v>2186.074821685917</v>
      </c>
      <c r="AL242" s="11">
        <v>2315.458528766294</v>
      </c>
      <c r="AM242" s="11">
        <v>2455.0268925054133</v>
      </c>
      <c r="AN242" s="11">
        <v>2869.6481379330712</v>
      </c>
      <c r="AO242" s="11"/>
      <c r="AP242" s="11">
        <v>479.45069204152247</v>
      </c>
      <c r="AQ242" s="11">
        <v>479.51297577854672</v>
      </c>
      <c r="AR242" s="11">
        <v>489.1332179930796</v>
      </c>
      <c r="AS242" s="11">
        <v>495.02422145328723</v>
      </c>
      <c r="AT242" s="11">
        <v>495.79531656548136</v>
      </c>
      <c r="AU242" s="11"/>
      <c r="AV242" s="24">
        <v>0.58020763563295374</v>
      </c>
      <c r="AW242" s="24">
        <v>0.58040201005025127</v>
      </c>
      <c r="AX242" s="24">
        <v>0.58001339136257113</v>
      </c>
      <c r="AY242" s="24">
        <v>0.57667785234899327</v>
      </c>
      <c r="AZ242" s="24">
        <v>0.56824279007377598</v>
      </c>
      <c r="BB242" s="24">
        <v>0.19356999330207636</v>
      </c>
      <c r="BC242" s="24">
        <v>0.19363484087102178</v>
      </c>
      <c r="BD242" s="24">
        <v>0.1935051891529963</v>
      </c>
      <c r="BE242" s="24">
        <v>0.19395973154362417</v>
      </c>
      <c r="BF242" s="24">
        <v>0.19332662642521797</v>
      </c>
      <c r="BH242" s="24">
        <v>0.22622237106496987</v>
      </c>
      <c r="BI242" s="24">
        <v>0.22596314907872697</v>
      </c>
      <c r="BJ242" s="24">
        <v>0.22648141948443254</v>
      </c>
      <c r="BK242" s="24">
        <v>0.22936241610738256</v>
      </c>
      <c r="BL242" s="24">
        <v>0.23843058350100604</v>
      </c>
      <c r="BN242" s="26"/>
      <c r="BO242" s="26"/>
      <c r="BP242" s="26"/>
      <c r="BQ242" s="26"/>
      <c r="BR242" s="26"/>
      <c r="BT242" s="26"/>
      <c r="BU242" s="26"/>
      <c r="BV242" s="26"/>
      <c r="BW242" s="26"/>
      <c r="BX242" s="26"/>
      <c r="BZ242" s="26">
        <v>0</v>
      </c>
      <c r="CA242" s="26">
        <v>0.15923967873927047</v>
      </c>
      <c r="CB242" s="26">
        <v>0.20735287524854518</v>
      </c>
      <c r="CC242" s="26">
        <v>0.25470618873973305</v>
      </c>
      <c r="CD242" s="26">
        <v>0.414368756203777</v>
      </c>
      <c r="CF242" s="27">
        <v>-9.6478990264301373E-3</v>
      </c>
      <c r="CG242" s="12">
        <v>-172809</v>
      </c>
      <c r="CI242" s="13"/>
      <c r="CJ242" s="13"/>
      <c r="CK242" s="13">
        <v>0</v>
      </c>
      <c r="CL242" s="13">
        <v>0.26576689941740916</v>
      </c>
      <c r="CM242" s="13">
        <v>0.27242724754397996</v>
      </c>
      <c r="CN242" s="13">
        <v>0.28094745973269353</v>
      </c>
      <c r="CO242" s="13">
        <v>0.55150056402787295</v>
      </c>
      <c r="CQ242" s="27">
        <v>-5.9301872584882467E-2</v>
      </c>
      <c r="CR242" s="12">
        <v>-1092779.0135818836</v>
      </c>
      <c r="CS242" s="27">
        <v>2.0966273980989287</v>
      </c>
    </row>
    <row r="243" spans="1:97" x14ac:dyDescent="0.2">
      <c r="A243" s="7">
        <v>2161</v>
      </c>
      <c r="B243" s="7" t="s">
        <v>240</v>
      </c>
      <c r="C243" s="42">
        <v>0.23910704244811853</v>
      </c>
      <c r="E243" s="24">
        <v>1.2027959029005206</v>
      </c>
      <c r="F243" s="24">
        <v>1.1789765381395978</v>
      </c>
      <c r="G243" s="24">
        <v>1.1681617726852256</v>
      </c>
      <c r="H243" s="24">
        <v>1.1638770989260647</v>
      </c>
      <c r="I243" s="24">
        <v>1.1511360887354261</v>
      </c>
      <c r="J243" s="24"/>
      <c r="K243" s="24"/>
      <c r="L243" s="24"/>
      <c r="M243" s="24"/>
      <c r="N243" s="24"/>
      <c r="P243" s="11">
        <v>1314.518210546142</v>
      </c>
      <c r="Q243" s="11">
        <v>1462.7106950435921</v>
      </c>
      <c r="R243" s="11">
        <v>1548.1578861903222</v>
      </c>
      <c r="S243" s="11">
        <v>1581.5655535747158</v>
      </c>
      <c r="T243" s="11">
        <v>1706.1265638981313</v>
      </c>
      <c r="U243" s="11"/>
      <c r="W243" s="11">
        <v>1092.8855073219031</v>
      </c>
      <c r="X243" s="11">
        <v>1240.661410745053</v>
      </c>
      <c r="Y243" s="11">
        <v>1325.294083739454</v>
      </c>
      <c r="Z243" s="11">
        <v>1358.8767706092519</v>
      </c>
      <c r="AA243" s="11">
        <v>1482.1241211995939</v>
      </c>
      <c r="AB243" s="11"/>
      <c r="AD243" s="25">
        <v>1.7250089895720964</v>
      </c>
      <c r="AE243" s="25">
        <v>1.7278304014433921</v>
      </c>
      <c r="AF243" s="25">
        <v>1.7182603997839005</v>
      </c>
      <c r="AG243" s="25">
        <v>1.7180640518172003</v>
      </c>
      <c r="AH243" s="25">
        <v>1.7044618008797918</v>
      </c>
      <c r="AI243" s="25"/>
      <c r="AJ243" s="11">
        <v>2373.8952046526965</v>
      </c>
      <c r="AK243" s="11">
        <v>2780.5022324646466</v>
      </c>
      <c r="AL243" s="11">
        <v>2922.6575437724214</v>
      </c>
      <c r="AM243" s="11">
        <v>3009.9253196163791</v>
      </c>
      <c r="AN243" s="11">
        <v>3294.6060878436433</v>
      </c>
      <c r="AO243" s="11"/>
      <c r="AP243" s="11">
        <v>618.36153186624733</v>
      </c>
      <c r="AQ243" s="11">
        <v>619.95227207773655</v>
      </c>
      <c r="AR243" s="11">
        <v>714.88511003143753</v>
      </c>
      <c r="AS243" s="11">
        <v>715.19679633867281</v>
      </c>
      <c r="AT243" s="11">
        <v>717.20743919885547</v>
      </c>
      <c r="AU243" s="11"/>
      <c r="AV243" s="24">
        <v>0.53478964401294493</v>
      </c>
      <c r="AW243" s="24">
        <v>0.53676138926477224</v>
      </c>
      <c r="AX243" s="24">
        <v>0.53583648478300017</v>
      </c>
      <c r="AY243" s="24">
        <v>0.53544440446203667</v>
      </c>
      <c r="AZ243" s="24">
        <v>0.53299218960409378</v>
      </c>
      <c r="BB243" s="24">
        <v>0.31454512765192377</v>
      </c>
      <c r="BC243" s="24">
        <v>0.31565178168696434</v>
      </c>
      <c r="BD243" s="24">
        <v>0.31505492526562218</v>
      </c>
      <c r="BE243" s="24">
        <v>0.31450161928751347</v>
      </c>
      <c r="BF243" s="24">
        <v>0.31376245623485055</v>
      </c>
      <c r="BH243" s="24">
        <v>0.15066522833513124</v>
      </c>
      <c r="BI243" s="24">
        <v>0.14758682904826342</v>
      </c>
      <c r="BJ243" s="24">
        <v>0.14910858995137763</v>
      </c>
      <c r="BK243" s="24">
        <v>0.15005397625044981</v>
      </c>
      <c r="BL243" s="24">
        <v>0.15324535416105575</v>
      </c>
      <c r="BN243" s="26"/>
      <c r="BO243" s="26"/>
      <c r="BP243" s="26"/>
      <c r="BQ243" s="26"/>
      <c r="BR243" s="26"/>
      <c r="BT243" s="26"/>
      <c r="BU243" s="26"/>
      <c r="BV243" s="26"/>
      <c r="BW243" s="26"/>
      <c r="BX243" s="26"/>
      <c r="BZ243" s="26">
        <v>0</v>
      </c>
      <c r="CA243" s="26">
        <v>0.11064763394326516</v>
      </c>
      <c r="CB243" s="26">
        <v>0.17123205489242177</v>
      </c>
      <c r="CC243" s="26">
        <v>0.19744654899774572</v>
      </c>
      <c r="CD243" s="26">
        <v>0.28417961482500131</v>
      </c>
      <c r="CF243" s="27">
        <v>-2.3416969615507321E-2</v>
      </c>
      <c r="CG243" s="12">
        <v>-746055</v>
      </c>
      <c r="CI243" s="13"/>
      <c r="CJ243" s="13"/>
      <c r="CK243" s="13">
        <v>0</v>
      </c>
      <c r="CL243" s="13">
        <v>0.16676641972185102</v>
      </c>
      <c r="CM243" s="13">
        <v>0.20405442800781159</v>
      </c>
      <c r="CN243" s="13">
        <v>0.21525589228251341</v>
      </c>
      <c r="CO243" s="13">
        <v>0.33950853501371769</v>
      </c>
      <c r="CQ243" s="27">
        <v>-0.10511292021707959</v>
      </c>
      <c r="CR243" s="12">
        <v>-3489407.043254721</v>
      </c>
      <c r="CS243" s="27">
        <v>1.2423187015143102</v>
      </c>
    </row>
    <row r="244" spans="1:97" x14ac:dyDescent="0.2">
      <c r="A244" s="7">
        <v>2180</v>
      </c>
      <c r="B244" s="7" t="s">
        <v>241</v>
      </c>
      <c r="C244" s="42">
        <v>0.18578753053453667</v>
      </c>
      <c r="E244" s="24">
        <v>0.99249023546434656</v>
      </c>
      <c r="F244" s="24">
        <v>0.99344071455896066</v>
      </c>
      <c r="G244" s="24">
        <v>0.99359498536752511</v>
      </c>
      <c r="H244" s="24">
        <v>0.99366497116400065</v>
      </c>
      <c r="I244" s="24">
        <v>0.99406022786583115</v>
      </c>
      <c r="J244" s="24"/>
      <c r="K244" s="24"/>
      <c r="L244" s="24"/>
      <c r="M244" s="24"/>
      <c r="N244" s="24"/>
      <c r="P244" s="11">
        <v>1314.518210546142</v>
      </c>
      <c r="Q244" s="11">
        <v>1493.735701877695</v>
      </c>
      <c r="R244" s="11">
        <v>1516.5923091383672</v>
      </c>
      <c r="S244" s="11">
        <v>1521.140732259538</v>
      </c>
      <c r="T244" s="11">
        <v>1616.0697094904617</v>
      </c>
      <c r="U244" s="11"/>
      <c r="W244" s="11">
        <v>1324.464628038513</v>
      </c>
      <c r="X244" s="11">
        <v>1503.598231869167</v>
      </c>
      <c r="Y244" s="11">
        <v>1526.3687231446609</v>
      </c>
      <c r="Z244" s="11">
        <v>1530.8386391820181</v>
      </c>
      <c r="AA244" s="11">
        <v>1625.7261523882066</v>
      </c>
      <c r="AB244" s="11"/>
      <c r="AD244" s="25">
        <v>1.8302941699429045</v>
      </c>
      <c r="AE244" s="25">
        <v>1.8420772461110781</v>
      </c>
      <c r="AF244" s="25">
        <v>1.8519137063816411</v>
      </c>
      <c r="AG244" s="25">
        <v>1.8780116612313469</v>
      </c>
      <c r="AH244" s="25">
        <v>1.882058260852415</v>
      </c>
      <c r="AI244" s="25"/>
      <c r="AJ244" s="11">
        <v>4086.9246809716919</v>
      </c>
      <c r="AK244" s="11">
        <v>4809.9191944055983</v>
      </c>
      <c r="AL244" s="11">
        <v>4905.0251505314545</v>
      </c>
      <c r="AM244" s="11">
        <v>4982.0164250436937</v>
      </c>
      <c r="AN244" s="11">
        <v>5335.03270144408</v>
      </c>
      <c r="AO244" s="11"/>
      <c r="AP244" s="11">
        <v>956.33074304322088</v>
      </c>
      <c r="AQ244" s="11">
        <v>999.22042534337618</v>
      </c>
      <c r="AR244" s="11">
        <v>1081.9384734342207</v>
      </c>
      <c r="AS244" s="11">
        <v>1099.1106009705113</v>
      </c>
      <c r="AT244" s="11">
        <v>1126.6297850026219</v>
      </c>
      <c r="AU244" s="11"/>
      <c r="AV244" s="24">
        <v>0.41162060177410753</v>
      </c>
      <c r="AW244" s="24">
        <v>0.41284674986691905</v>
      </c>
      <c r="AX244" s="24">
        <v>0.41276328198679663</v>
      </c>
      <c r="AY244" s="24">
        <v>0.41628619428797314</v>
      </c>
      <c r="AZ244" s="24">
        <v>0.41711535806559769</v>
      </c>
      <c r="BB244" s="24">
        <v>0.53389177549044786</v>
      </c>
      <c r="BC244" s="24">
        <v>0.53398000828059389</v>
      </c>
      <c r="BD244" s="24">
        <v>0.53361757309022317</v>
      </c>
      <c r="BE244" s="24">
        <v>0.52949896234805816</v>
      </c>
      <c r="BF244" s="24">
        <v>0.52655661400706077</v>
      </c>
      <c r="BH244" s="24">
        <v>5.4487622735444614E-2</v>
      </c>
      <c r="BI244" s="24">
        <v>5.3173241852487133E-2</v>
      </c>
      <c r="BJ244" s="24">
        <v>5.3619144922980193E-2</v>
      </c>
      <c r="BK244" s="24">
        <v>5.421484336396877E-2</v>
      </c>
      <c r="BL244" s="24">
        <v>5.6328027927341574E-2</v>
      </c>
      <c r="BN244" s="26"/>
      <c r="BO244" s="26"/>
      <c r="BP244" s="26"/>
      <c r="BQ244" s="26"/>
      <c r="BR244" s="26"/>
      <c r="BT244" s="26"/>
      <c r="BU244" s="26"/>
      <c r="BV244" s="26"/>
      <c r="BW244" s="26"/>
      <c r="BX244" s="26"/>
      <c r="BZ244" s="26">
        <v>0</v>
      </c>
      <c r="CA244" s="26">
        <v>0.14600233314603694</v>
      </c>
      <c r="CB244" s="26">
        <v>0.17378712684053221</v>
      </c>
      <c r="CC244" s="26">
        <v>0.18683781628821783</v>
      </c>
      <c r="CD244" s="26">
        <v>0.26631836439139023</v>
      </c>
      <c r="CF244" s="27">
        <v>-4.0750805662414569E-2</v>
      </c>
      <c r="CG244" s="12">
        <v>-6431857.5</v>
      </c>
      <c r="CI244" s="13"/>
      <c r="CJ244" s="13"/>
      <c r="CK244" s="13">
        <v>0</v>
      </c>
      <c r="CL244" s="13">
        <v>0.24935427811154809</v>
      </c>
      <c r="CM244" s="13">
        <v>0.30182730988280593</v>
      </c>
      <c r="CN244" s="13">
        <v>0.31377297796089931</v>
      </c>
      <c r="CO244" s="13">
        <v>0.45396316254455726</v>
      </c>
      <c r="CQ244" s="27">
        <v>-0.15148499261119586</v>
      </c>
      <c r="CR244" s="12">
        <v>-25740753.854751229</v>
      </c>
      <c r="CS244" s="27">
        <v>0.83199113670658786</v>
      </c>
    </row>
    <row r="245" spans="1:97" x14ac:dyDescent="0.2">
      <c r="A245" s="7">
        <v>2181</v>
      </c>
      <c r="B245" s="7" t="s">
        <v>242</v>
      </c>
      <c r="C245" s="42">
        <v>0.2453011972934398</v>
      </c>
      <c r="E245" s="24">
        <v>1.0500532922972849</v>
      </c>
      <c r="F245" s="24">
        <v>1.0421661069275994</v>
      </c>
      <c r="G245" s="24">
        <v>1.0396996243047938</v>
      </c>
      <c r="H245" s="24">
        <v>1.0393484166407938</v>
      </c>
      <c r="I245" s="24">
        <v>1.0367914335606996</v>
      </c>
      <c r="J245" s="24"/>
      <c r="K245" s="24"/>
      <c r="L245" s="24"/>
      <c r="M245" s="24"/>
      <c r="N245" s="24"/>
      <c r="P245" s="11">
        <v>1314.518210546142</v>
      </c>
      <c r="Q245" s="11">
        <v>1546.9130645015962</v>
      </c>
      <c r="R245" s="11">
        <v>1630.2807883210114</v>
      </c>
      <c r="S245" s="11">
        <v>1648.1032328501337</v>
      </c>
      <c r="T245" s="11">
        <v>1755.8855347561023</v>
      </c>
      <c r="U245" s="11"/>
      <c r="W245" s="11">
        <v>1251.858567740182</v>
      </c>
      <c r="X245" s="11">
        <v>1484.3248635882401</v>
      </c>
      <c r="Y245" s="11">
        <v>1568.0305640305639</v>
      </c>
      <c r="Z245" s="11">
        <v>1585.7081287301658</v>
      </c>
      <c r="AA245" s="11">
        <v>1693.5764300499527</v>
      </c>
      <c r="AB245" s="11"/>
      <c r="AD245" s="25">
        <v>1.8206333498268183</v>
      </c>
      <c r="AE245" s="25">
        <v>1.8264167782240071</v>
      </c>
      <c r="AF245" s="25">
        <v>1.8347864856831468</v>
      </c>
      <c r="AG245" s="25">
        <v>1.8159524277570278</v>
      </c>
      <c r="AH245" s="25">
        <v>1.8093002787149772</v>
      </c>
      <c r="AI245" s="25"/>
      <c r="AJ245" s="11">
        <v>3422.4723956151302</v>
      </c>
      <c r="AK245" s="11">
        <v>4232.0668054310227</v>
      </c>
      <c r="AL245" s="11">
        <v>4404.4646377356485</v>
      </c>
      <c r="AM245" s="11">
        <v>4445.4620023329453</v>
      </c>
      <c r="AN245" s="11">
        <v>4759.9201545913338</v>
      </c>
      <c r="AO245" s="11"/>
      <c r="AP245" s="11">
        <v>859.69641294838129</v>
      </c>
      <c r="AQ245" s="11">
        <v>863.36176727909015</v>
      </c>
      <c r="AR245" s="11">
        <v>1012.6232502187227</v>
      </c>
      <c r="AS245" s="11">
        <v>1006.9173509075194</v>
      </c>
      <c r="AT245" s="11">
        <v>1016.8007774538387</v>
      </c>
      <c r="AU245" s="11"/>
      <c r="AV245" s="24">
        <v>0.47050964868876793</v>
      </c>
      <c r="AW245" s="24">
        <v>0.47255689424364122</v>
      </c>
      <c r="AX245" s="24">
        <v>0.4726047755870405</v>
      </c>
      <c r="AY245" s="24">
        <v>0.47080794181246316</v>
      </c>
      <c r="AZ245" s="24">
        <v>0.46936580118331622</v>
      </c>
      <c r="BB245" s="24">
        <v>0.45244928253339933</v>
      </c>
      <c r="BC245" s="24">
        <v>0.45336903168228471</v>
      </c>
      <c r="BD245" s="24">
        <v>0.45298721886455962</v>
      </c>
      <c r="BE245" s="24">
        <v>0.45488500098289758</v>
      </c>
      <c r="BF245" s="24">
        <v>0.45283849200528092</v>
      </c>
      <c r="BH245" s="24">
        <v>7.7041068777832761E-2</v>
      </c>
      <c r="BI245" s="24">
        <v>7.407407407407407E-2</v>
      </c>
      <c r="BJ245" s="24">
        <v>7.440800554839988E-2</v>
      </c>
      <c r="BK245" s="24">
        <v>7.4307057204639274E-2</v>
      </c>
      <c r="BL245" s="24">
        <v>7.7795706811402868E-2</v>
      </c>
      <c r="BN245" s="26"/>
      <c r="BO245" s="26"/>
      <c r="BP245" s="26"/>
      <c r="BQ245" s="26"/>
      <c r="BR245" s="26"/>
      <c r="BT245" s="26"/>
      <c r="BU245" s="26"/>
      <c r="BV245" s="26"/>
      <c r="BW245" s="26"/>
      <c r="BX245" s="26"/>
      <c r="BZ245" s="26">
        <v>0</v>
      </c>
      <c r="CA245" s="26">
        <v>0.17813415637240704</v>
      </c>
      <c r="CB245" s="26">
        <v>0.24836848985486126</v>
      </c>
      <c r="CC245" s="26">
        <v>0.25908541512070937</v>
      </c>
      <c r="CD245" s="26">
        <v>0.34327825880935503</v>
      </c>
      <c r="CF245" s="27">
        <v>-3.6815797107516819E-2</v>
      </c>
      <c r="CG245" s="12">
        <v>-2389422</v>
      </c>
      <c r="CI245" s="13"/>
      <c r="CJ245" s="13"/>
      <c r="CK245" s="13">
        <v>0</v>
      </c>
      <c r="CL245" s="13">
        <v>0.30996538207804347</v>
      </c>
      <c r="CM245" s="13">
        <v>0.34856010716467667</v>
      </c>
      <c r="CN245" s="13">
        <v>0.36396220261431211</v>
      </c>
      <c r="CO245" s="13">
        <v>0.48300463916196157</v>
      </c>
      <c r="CQ245" s="27">
        <v>-0.10933853982842098</v>
      </c>
      <c r="CR245" s="12">
        <v>-7523153.3138083275</v>
      </c>
      <c r="CS245" s="27">
        <v>1.0421883132369205</v>
      </c>
    </row>
    <row r="246" spans="1:97" x14ac:dyDescent="0.2">
      <c r="A246" s="7">
        <v>2182</v>
      </c>
      <c r="B246" s="7" t="s">
        <v>243</v>
      </c>
      <c r="C246" s="42">
        <v>0.32482434458726317</v>
      </c>
      <c r="E246" s="24">
        <v>1.2173058156592174</v>
      </c>
      <c r="F246" s="24">
        <v>1.1717483806474809</v>
      </c>
      <c r="G246" s="24">
        <v>1.1569221842770734</v>
      </c>
      <c r="H246" s="24">
        <v>1.1587310174977492</v>
      </c>
      <c r="I246" s="24">
        <v>1.1461884815965389</v>
      </c>
      <c r="J246" s="24"/>
      <c r="K246" s="24"/>
      <c r="L246" s="24"/>
      <c r="M246" s="24"/>
      <c r="N246" s="24"/>
      <c r="P246" s="11">
        <v>1314.5182105461417</v>
      </c>
      <c r="Q246" s="11">
        <v>1608.0362834465611</v>
      </c>
      <c r="R246" s="11">
        <v>1756.3328062455219</v>
      </c>
      <c r="S246" s="11">
        <v>1746.0893359107527</v>
      </c>
      <c r="T246" s="11">
        <v>1899.0865540171665</v>
      </c>
      <c r="U246" s="11"/>
      <c r="W246" s="11">
        <v>1079.8586465589833</v>
      </c>
      <c r="X246" s="11">
        <v>1372.339241090308</v>
      </c>
      <c r="Y246" s="11">
        <v>1518.107985234117</v>
      </c>
      <c r="Z246" s="11">
        <v>1506.897899118459</v>
      </c>
      <c r="AA246" s="11">
        <v>1656.8710857850426</v>
      </c>
      <c r="AB246" s="11"/>
      <c r="AD246" s="25">
        <v>1.642937995220727</v>
      </c>
      <c r="AE246" s="25">
        <v>1.6317044100119189</v>
      </c>
      <c r="AF246" s="25">
        <v>1.6120646454522676</v>
      </c>
      <c r="AG246" s="25">
        <v>1.6670569105691058</v>
      </c>
      <c r="AH246" s="25">
        <v>1.6069455907561425</v>
      </c>
      <c r="AI246" s="25"/>
      <c r="AJ246" s="11">
        <v>2295.7095341766985</v>
      </c>
      <c r="AK246" s="11">
        <v>3088.3918600274392</v>
      </c>
      <c r="AL246" s="11">
        <v>3401.2489718656775</v>
      </c>
      <c r="AM246" s="11">
        <v>3465.3945110067034</v>
      </c>
      <c r="AN246" s="11">
        <v>3683.4418933630272</v>
      </c>
      <c r="AO246" s="11"/>
      <c r="AP246" s="11">
        <v>632.46538400883139</v>
      </c>
      <c r="AQ246" s="11">
        <v>634.51553382747204</v>
      </c>
      <c r="AR246" s="11">
        <v>673.37691215896541</v>
      </c>
      <c r="AS246" s="11">
        <v>705.51179327089835</v>
      </c>
      <c r="AT246" s="11">
        <v>678.62587763289866</v>
      </c>
      <c r="AU246" s="11"/>
      <c r="AV246" s="24">
        <v>0.46509872971953214</v>
      </c>
      <c r="AW246" s="24">
        <v>0.46446270622922026</v>
      </c>
      <c r="AX246" s="24">
        <v>0.46404409922325229</v>
      </c>
      <c r="AY246" s="24">
        <v>0.47967479674796748</v>
      </c>
      <c r="AZ246" s="24">
        <v>0.46695447908069326</v>
      </c>
      <c r="BB246" s="24">
        <v>0.39875487360080492</v>
      </c>
      <c r="BC246" s="24">
        <v>0.39777931121008719</v>
      </c>
      <c r="BD246" s="24">
        <v>0.39720621398145828</v>
      </c>
      <c r="BE246" s="24">
        <v>0.37502439024390244</v>
      </c>
      <c r="BF246" s="24">
        <v>0.37978541045013015</v>
      </c>
      <c r="BH246" s="24">
        <v>0.13614639667966294</v>
      </c>
      <c r="BI246" s="24">
        <v>0.13775798256069255</v>
      </c>
      <c r="BJ246" s="24">
        <v>0.1387496867952894</v>
      </c>
      <c r="BK246" s="24">
        <v>0.14530081300813008</v>
      </c>
      <c r="BL246" s="24">
        <v>0.15326011046917656</v>
      </c>
      <c r="BN246" s="26"/>
      <c r="BO246" s="26"/>
      <c r="BP246" s="26"/>
      <c r="BQ246" s="26"/>
      <c r="BR246" s="26"/>
      <c r="BT246" s="26"/>
      <c r="BU246" s="26"/>
      <c r="BV246" s="26"/>
      <c r="BW246" s="26"/>
      <c r="BX246" s="26"/>
      <c r="BZ246" s="26">
        <v>0</v>
      </c>
      <c r="CA246" s="26">
        <v>0.21790485997713094</v>
      </c>
      <c r="CB246" s="26">
        <v>0.31610778074149914</v>
      </c>
      <c r="CC246" s="26">
        <v>0.3031442170530898</v>
      </c>
      <c r="CD246" s="26">
        <v>0.39963415922038226</v>
      </c>
      <c r="CF246" s="27">
        <v>-2.6013326533550356E-2</v>
      </c>
      <c r="CG246" s="12">
        <v>-1201599.5</v>
      </c>
      <c r="CI246" s="13"/>
      <c r="CJ246" s="13"/>
      <c r="CK246" s="13">
        <v>0</v>
      </c>
      <c r="CL246" s="13">
        <v>0.33053618360298231</v>
      </c>
      <c r="CM246" s="13">
        <v>0.34571042253298545</v>
      </c>
      <c r="CN246" s="13">
        <v>0.33183817305669483</v>
      </c>
      <c r="CO246" s="13">
        <v>0.44854166316868627</v>
      </c>
      <c r="CQ246" s="27">
        <v>-9.2473005847011736E-2</v>
      </c>
      <c r="CR246" s="12">
        <v>-4467064.2044742825</v>
      </c>
      <c r="CS246" s="27">
        <v>1.2383866377315842</v>
      </c>
    </row>
    <row r="247" spans="1:97" x14ac:dyDescent="0.2">
      <c r="A247" s="7">
        <v>2183</v>
      </c>
      <c r="B247" s="7" t="s">
        <v>244</v>
      </c>
      <c r="C247" s="42">
        <v>0.30599719282959725</v>
      </c>
      <c r="E247" s="24">
        <v>1.1818273362143283</v>
      </c>
      <c r="F247" s="24">
        <v>1.150712922367104</v>
      </c>
      <c r="G247" s="24">
        <v>1.1424856890524338</v>
      </c>
      <c r="H247" s="24">
        <v>1.1401142262652326</v>
      </c>
      <c r="I247" s="24">
        <v>1.1258825907761729</v>
      </c>
      <c r="J247" s="24"/>
      <c r="K247" s="24"/>
      <c r="L247" s="24"/>
      <c r="M247" s="24"/>
      <c r="N247" s="24"/>
      <c r="P247" s="11">
        <v>1314.5182105461422</v>
      </c>
      <c r="Q247" s="11">
        <v>1542.2617164847034</v>
      </c>
      <c r="R247" s="11">
        <v>1621.1330876427126</v>
      </c>
      <c r="S247" s="11">
        <v>1640.9536602343669</v>
      </c>
      <c r="T247" s="11">
        <v>1809.2503746201858</v>
      </c>
      <c r="U247" s="11"/>
      <c r="W247" s="11">
        <v>1112.2760239722106</v>
      </c>
      <c r="X247" s="11">
        <v>1340.2662701589843</v>
      </c>
      <c r="Y247" s="11">
        <v>1418.9526426254531</v>
      </c>
      <c r="Z247" s="11">
        <v>1439.2888207436686</v>
      </c>
      <c r="AA247" s="11">
        <v>1606.9618532540817</v>
      </c>
      <c r="AB247" s="11"/>
      <c r="AD247" s="25">
        <v>1.7443734185643893</v>
      </c>
      <c r="AE247" s="25">
        <v>1.7412865962955586</v>
      </c>
      <c r="AF247" s="25">
        <v>1.7358903020667726</v>
      </c>
      <c r="AG247" s="25">
        <v>1.7419440392520886</v>
      </c>
      <c r="AH247" s="25">
        <v>1.7326673723207198</v>
      </c>
      <c r="AI247" s="25"/>
      <c r="AJ247" s="11">
        <v>2680.3675511756865</v>
      </c>
      <c r="AK247" s="11">
        <v>3344.7552768499281</v>
      </c>
      <c r="AL247" s="11">
        <v>3480.8132175063993</v>
      </c>
      <c r="AM247" s="11">
        <v>3566.5938336745235</v>
      </c>
      <c r="AN247" s="11">
        <v>4018.9114746580562</v>
      </c>
      <c r="AO247" s="11"/>
      <c r="AP247" s="11">
        <v>674.0032456440041</v>
      </c>
      <c r="AQ247" s="11">
        <v>673.2943479741233</v>
      </c>
      <c r="AR247" s="11">
        <v>791.33735964613811</v>
      </c>
      <c r="AS247" s="11">
        <v>793.00051046452268</v>
      </c>
      <c r="AT247" s="11">
        <v>793.41196407388577</v>
      </c>
      <c r="AU247" s="11"/>
      <c r="AV247" s="24">
        <v>0.50825675855639896</v>
      </c>
      <c r="AW247" s="24">
        <v>0.50713669255792337</v>
      </c>
      <c r="AX247" s="24">
        <v>0.50748542660307361</v>
      </c>
      <c r="AY247" s="24">
        <v>0.50643150775759183</v>
      </c>
      <c r="AZ247" s="24">
        <v>0.50396930404869011</v>
      </c>
      <c r="BB247" s="24">
        <v>0.38979890797709416</v>
      </c>
      <c r="BC247" s="24">
        <v>0.38996215893248359</v>
      </c>
      <c r="BD247" s="24">
        <v>0.38937466878643351</v>
      </c>
      <c r="BE247" s="24">
        <v>0.38966980506564114</v>
      </c>
      <c r="BF247" s="24">
        <v>0.39038105318867428</v>
      </c>
      <c r="BH247" s="24">
        <v>0.10194433346650686</v>
      </c>
      <c r="BI247" s="24">
        <v>0.10290114850959305</v>
      </c>
      <c r="BJ247" s="24">
        <v>0.10313990461049284</v>
      </c>
      <c r="BK247" s="24">
        <v>0.10389868717676701</v>
      </c>
      <c r="BL247" s="24">
        <v>0.10564964276263562</v>
      </c>
      <c r="BN247" s="26"/>
      <c r="BO247" s="26"/>
      <c r="BP247" s="26"/>
      <c r="BQ247" s="26"/>
      <c r="BR247" s="26"/>
      <c r="BT247" s="26"/>
      <c r="BU247" s="26"/>
      <c r="BV247" s="26"/>
      <c r="BW247" s="26"/>
      <c r="BX247" s="26"/>
      <c r="BZ247" s="26">
        <v>0</v>
      </c>
      <c r="CA247" s="26">
        <v>0.17468559829884445</v>
      </c>
      <c r="CB247" s="26">
        <v>0.23362927480833284</v>
      </c>
      <c r="CC247" s="26">
        <v>0.25190474456256329</v>
      </c>
      <c r="CD247" s="26">
        <v>0.37604483567691682</v>
      </c>
      <c r="CF247" s="27">
        <v>-2.8143394622277305E-2</v>
      </c>
      <c r="CG247" s="12">
        <v>-1318223</v>
      </c>
      <c r="CI247" s="13"/>
      <c r="CJ247" s="13"/>
      <c r="CK247" s="13">
        <v>0</v>
      </c>
      <c r="CL247" s="13">
        <v>0.2381181070390761</v>
      </c>
      <c r="CM247" s="13">
        <v>0.29388781283692889</v>
      </c>
      <c r="CN247" s="13">
        <v>0.29750557373712305</v>
      </c>
      <c r="CO247" s="13">
        <v>0.47167147444562119</v>
      </c>
      <c r="CQ247" s="27">
        <v>-0.11362817747779153</v>
      </c>
      <c r="CR247" s="12">
        <v>-5568061.4816300198</v>
      </c>
      <c r="CS247" s="27">
        <v>1.058625635391762</v>
      </c>
    </row>
    <row r="248" spans="1:97" x14ac:dyDescent="0.2">
      <c r="A248" s="7">
        <v>2184</v>
      </c>
      <c r="B248" s="7" t="s">
        <v>245</v>
      </c>
      <c r="C248" s="42">
        <v>0.33042879716514051</v>
      </c>
      <c r="E248" s="24">
        <v>1.0812943777472548</v>
      </c>
      <c r="F248" s="24">
        <v>1.0674665504932161</v>
      </c>
      <c r="G248" s="24">
        <v>1.0629182187885089</v>
      </c>
      <c r="H248" s="24">
        <v>1.0618387862024896</v>
      </c>
      <c r="I248" s="24">
        <v>1.0554984303395203</v>
      </c>
      <c r="J248" s="24"/>
      <c r="K248" s="24"/>
      <c r="L248" s="24"/>
      <c r="M248" s="24"/>
      <c r="N248" s="24"/>
      <c r="P248" s="11">
        <v>1314.518210546142</v>
      </c>
      <c r="Q248" s="11">
        <v>1563.7684958231521</v>
      </c>
      <c r="R248" s="11">
        <v>1673.4286077645736</v>
      </c>
      <c r="S248" s="11">
        <v>1700.0336486230622</v>
      </c>
      <c r="T248" s="11">
        <v>1887.1896491894502</v>
      </c>
      <c r="U248" s="11"/>
      <c r="W248" s="11">
        <v>1215.6894899285251</v>
      </c>
      <c r="X248" s="11">
        <v>1464.9344235663616</v>
      </c>
      <c r="Y248" s="11">
        <v>1574.3719302054219</v>
      </c>
      <c r="Z248" s="11">
        <v>1601.0280192372541</v>
      </c>
      <c r="AA248" s="11">
        <v>1787.9606401521612</v>
      </c>
      <c r="AB248" s="11"/>
      <c r="AD248" s="25">
        <v>1.7389830508474575</v>
      </c>
      <c r="AE248" s="25">
        <v>1.7381523836415831</v>
      </c>
      <c r="AF248" s="25">
        <v>1.7304188580015025</v>
      </c>
      <c r="AG248" s="25">
        <v>1.7264469001685709</v>
      </c>
      <c r="AH248" s="25">
        <v>1.7134140661387984</v>
      </c>
      <c r="AI248" s="25"/>
      <c r="AJ248" s="11">
        <v>2798.2892549065723</v>
      </c>
      <c r="AK248" s="11">
        <v>3540.1545210527297</v>
      </c>
      <c r="AL248" s="11">
        <v>3802.7042571624866</v>
      </c>
      <c r="AM248" s="11">
        <v>3881.5346721511933</v>
      </c>
      <c r="AN248" s="11">
        <v>4358.2381267237843</v>
      </c>
      <c r="AO248" s="11"/>
      <c r="AP248" s="11">
        <v>788.87263157894733</v>
      </c>
      <c r="AQ248" s="11">
        <v>802.25356558335284</v>
      </c>
      <c r="AR248" s="11">
        <v>928.55026888005614</v>
      </c>
      <c r="AS248" s="11">
        <v>935.52221574344026</v>
      </c>
      <c r="AT248" s="11">
        <v>956.96983867196639</v>
      </c>
      <c r="AU248" s="11"/>
      <c r="AV248" s="24">
        <v>0.46629001883239174</v>
      </c>
      <c r="AW248" s="24">
        <v>0.46693962068803235</v>
      </c>
      <c r="AX248" s="24">
        <v>0.46647257700976708</v>
      </c>
      <c r="AY248" s="24">
        <v>0.46544296684772429</v>
      </c>
      <c r="AZ248" s="24">
        <v>0.46311131811830464</v>
      </c>
      <c r="BB248" s="24">
        <v>0.40254237288135591</v>
      </c>
      <c r="BC248" s="24">
        <v>0.40256012047625772</v>
      </c>
      <c r="BD248" s="24">
        <v>0.40167167543200599</v>
      </c>
      <c r="BE248" s="24">
        <v>0.40152650309046639</v>
      </c>
      <c r="BF248" s="24">
        <v>0.3984163949697252</v>
      </c>
      <c r="BH248" s="24">
        <v>0.13116760828625235</v>
      </c>
      <c r="BI248" s="24">
        <v>0.13050025883570993</v>
      </c>
      <c r="BJ248" s="24">
        <v>0.1318557475582269</v>
      </c>
      <c r="BK248" s="24">
        <v>0.13303053006180932</v>
      </c>
      <c r="BL248" s="24">
        <v>0.13847228691197019</v>
      </c>
      <c r="BN248" s="26"/>
      <c r="BO248" s="26"/>
      <c r="BP248" s="26"/>
      <c r="BQ248" s="26"/>
      <c r="BR248" s="26"/>
      <c r="BT248" s="26"/>
      <c r="BU248" s="26"/>
      <c r="BV248" s="26"/>
      <c r="BW248" s="26"/>
      <c r="BX248" s="26"/>
      <c r="BZ248" s="26">
        <v>0</v>
      </c>
      <c r="CA248" s="26">
        <v>0.18954899885540888</v>
      </c>
      <c r="CB248" s="26">
        <v>0.270106089151815</v>
      </c>
      <c r="CC248" s="26">
        <v>0.29096416319902185</v>
      </c>
      <c r="CD248" s="26">
        <v>0.42985977833753775</v>
      </c>
      <c r="CF248" s="27">
        <v>-2.7565753584901653E-2</v>
      </c>
      <c r="CG248" s="12">
        <v>-1880272.5</v>
      </c>
      <c r="CI248" s="13"/>
      <c r="CJ248" s="13"/>
      <c r="CK248" s="13">
        <v>0</v>
      </c>
      <c r="CL248" s="13">
        <v>0.28543084662354179</v>
      </c>
      <c r="CM248" s="13">
        <v>0.34531494745925406</v>
      </c>
      <c r="CN248" s="13">
        <v>0.36251676582866188</v>
      </c>
      <c r="CO248" s="13">
        <v>0.55919877316341871</v>
      </c>
      <c r="CQ248" s="27">
        <v>-0.1072331867998364</v>
      </c>
      <c r="CR248" s="12">
        <v>-7711774.5106557757</v>
      </c>
      <c r="CS248" s="27">
        <v>1.0675151630938087</v>
      </c>
    </row>
    <row r="249" spans="1:97" x14ac:dyDescent="0.2">
      <c r="A249" s="7">
        <v>2260</v>
      </c>
      <c r="B249" s="7" t="s">
        <v>246</v>
      </c>
      <c r="C249" s="42">
        <v>8.1128299251272296E-2</v>
      </c>
      <c r="E249" s="24">
        <v>2.4698581735135292</v>
      </c>
      <c r="F249" s="24">
        <v>2.3910587031455792</v>
      </c>
      <c r="G249" s="24">
        <v>2.3109904537159509</v>
      </c>
      <c r="H249" s="24">
        <v>2.2684980438536178</v>
      </c>
      <c r="I249" s="24">
        <v>2.1871949276544731</v>
      </c>
      <c r="J249" s="24"/>
      <c r="K249" s="24"/>
      <c r="L249" s="24"/>
      <c r="M249" s="24"/>
      <c r="N249" s="24"/>
      <c r="P249" s="11">
        <v>1314.518210546142</v>
      </c>
      <c r="Q249" s="11">
        <v>1359.8898245407136</v>
      </c>
      <c r="R249" s="11">
        <v>1416.5556104794373</v>
      </c>
      <c r="S249" s="11">
        <v>1453.8058596767025</v>
      </c>
      <c r="T249" s="11">
        <v>1528.5451381662378</v>
      </c>
      <c r="U249" s="11"/>
      <c r="W249" s="11">
        <v>532.22416762342141</v>
      </c>
      <c r="X249" s="11">
        <v>568.73962264150941</v>
      </c>
      <c r="Y249" s="11">
        <v>612.96471744471739</v>
      </c>
      <c r="Z249" s="11">
        <v>640.86714274042117</v>
      </c>
      <c r="AA249" s="11">
        <v>698.86095603076183</v>
      </c>
      <c r="AB249" s="11"/>
      <c r="AD249" s="25">
        <v>1.8822258238789844</v>
      </c>
      <c r="AE249" s="25">
        <v>1.8682212581344901</v>
      </c>
      <c r="AF249" s="25">
        <v>1.8376377099512371</v>
      </c>
      <c r="AG249" s="25">
        <v>1.7992844364937388</v>
      </c>
      <c r="AH249" s="25">
        <v>1.8046145394616371</v>
      </c>
      <c r="AI249" s="25"/>
      <c r="AJ249" s="11">
        <v>1277.8918127079046</v>
      </c>
      <c r="AK249" s="11">
        <v>1374.7901779055137</v>
      </c>
      <c r="AL249" s="11">
        <v>1449.9194969625046</v>
      </c>
      <c r="AM249" s="11">
        <v>1510.0383718066121</v>
      </c>
      <c r="AN249" s="11">
        <v>1641.9852183219573</v>
      </c>
      <c r="AO249" s="11"/>
      <c r="AP249" s="11">
        <v>341.64395955295367</v>
      </c>
      <c r="AQ249" s="11">
        <v>341.64395955295367</v>
      </c>
      <c r="AR249" s="11">
        <v>413.79244278871738</v>
      </c>
      <c r="AS249" s="11">
        <v>397.49846468781988</v>
      </c>
      <c r="AT249" s="11">
        <v>408.01085187194792</v>
      </c>
      <c r="AU249" s="11"/>
      <c r="AV249" s="24">
        <v>0.59895551953898796</v>
      </c>
      <c r="AW249" s="24">
        <v>0.60140997830802601</v>
      </c>
      <c r="AX249" s="24">
        <v>0.60140870507495037</v>
      </c>
      <c r="AY249" s="24">
        <v>0.59105545617173527</v>
      </c>
      <c r="AZ249" s="24">
        <v>0.60043947994872737</v>
      </c>
      <c r="BB249" s="24">
        <v>0.33837565280028814</v>
      </c>
      <c r="BC249" s="24">
        <v>0.33966015907447578</v>
      </c>
      <c r="BD249" s="24">
        <v>0.33935344049124072</v>
      </c>
      <c r="BE249" s="24">
        <v>0.34955277280858676</v>
      </c>
      <c r="BF249" s="24">
        <v>0.33748397729353596</v>
      </c>
      <c r="BH249" s="24">
        <v>6.266882766072393E-2</v>
      </c>
      <c r="BI249" s="24">
        <v>5.8929862617498191E-2</v>
      </c>
      <c r="BJ249" s="24">
        <v>5.9237854433808919E-2</v>
      </c>
      <c r="BK249" s="24">
        <v>5.9391771019677998E-2</v>
      </c>
      <c r="BL249" s="24">
        <v>6.2076542757736677E-2</v>
      </c>
      <c r="BN249" s="26"/>
      <c r="BO249" s="26"/>
      <c r="BP249" s="26"/>
      <c r="BQ249" s="26"/>
      <c r="BR249" s="26"/>
      <c r="BT249" s="26"/>
      <c r="BU249" s="26"/>
      <c r="BV249" s="26"/>
      <c r="BW249" s="26"/>
      <c r="BX249" s="26"/>
      <c r="BZ249" s="26">
        <v>0</v>
      </c>
      <c r="CA249" s="26">
        <v>2.293537393628875E-2</v>
      </c>
      <c r="CB249" s="26">
        <v>4.9064131699710467E-2</v>
      </c>
      <c r="CC249" s="26">
        <v>6.4270534194698081E-2</v>
      </c>
      <c r="CD249" s="26">
        <v>9.6399651071343184E-2</v>
      </c>
      <c r="CF249" s="27">
        <v>-1.5322422552197896E-2</v>
      </c>
      <c r="CG249" s="12">
        <v>-227007</v>
      </c>
      <c r="CI249" s="13"/>
      <c r="CJ249" s="13"/>
      <c r="CK249" s="13">
        <v>0</v>
      </c>
      <c r="CL249" s="13">
        <v>6.7163984013261846E-2</v>
      </c>
      <c r="CM249" s="13">
        <v>9.7285975927626112E-2</v>
      </c>
      <c r="CN249" s="13">
        <v>9.9604944878354029E-2</v>
      </c>
      <c r="CO249" s="13">
        <v>0.17018894676059415</v>
      </c>
      <c r="CQ249" s="27">
        <v>-5.8254361503131381E-2</v>
      </c>
      <c r="CR249" s="12">
        <v>-881941.58551385941</v>
      </c>
      <c r="CS249" s="27">
        <v>2.4266973457525634</v>
      </c>
    </row>
    <row r="250" spans="1:97" x14ac:dyDescent="0.2">
      <c r="A250" s="7">
        <v>2262</v>
      </c>
      <c r="B250" s="7" t="s">
        <v>247</v>
      </c>
      <c r="C250" s="42">
        <v>0.22184245046383566</v>
      </c>
      <c r="E250" s="24">
        <v>1.2547120739326436</v>
      </c>
      <c r="F250" s="24">
        <v>1.2102289065940484</v>
      </c>
      <c r="G250" s="24">
        <v>1.2016093712765921</v>
      </c>
      <c r="H250" s="24">
        <v>1.1980291540642198</v>
      </c>
      <c r="I250" s="24">
        <v>1.1858942366273122</v>
      </c>
      <c r="J250" s="24"/>
      <c r="K250" s="24"/>
      <c r="L250" s="24"/>
      <c r="M250" s="24"/>
      <c r="N250" s="24"/>
      <c r="P250" s="11">
        <v>1314.518210546142</v>
      </c>
      <c r="Q250" s="11">
        <v>1528.1441608087557</v>
      </c>
      <c r="R250" s="11">
        <v>1584.6918498017421</v>
      </c>
      <c r="S250" s="11">
        <v>1602.8938322924175</v>
      </c>
      <c r="T250" s="11">
        <v>1685.4478380960859</v>
      </c>
      <c r="U250" s="11"/>
      <c r="W250" s="11">
        <v>1047.6652276295133</v>
      </c>
      <c r="X250" s="11">
        <v>1262.6901840490798</v>
      </c>
      <c r="Y250" s="11">
        <v>1318.8078319646947</v>
      </c>
      <c r="Z250" s="11">
        <v>1337.9422586292881</v>
      </c>
      <c r="AA250" s="11">
        <v>1421.2463354991132</v>
      </c>
      <c r="AB250" s="11"/>
      <c r="AD250" s="25">
        <v>1.9203273040482343</v>
      </c>
      <c r="AE250" s="25">
        <v>1.928164318743951</v>
      </c>
      <c r="AF250" s="25">
        <v>1.9242179941954207</v>
      </c>
      <c r="AG250" s="25">
        <v>1.934941835415769</v>
      </c>
      <c r="AH250" s="25">
        <v>1.9354318865492051</v>
      </c>
      <c r="AI250" s="25"/>
      <c r="AJ250" s="11">
        <v>2987.3151225615311</v>
      </c>
      <c r="AK250" s="11">
        <v>3710.5788186337973</v>
      </c>
      <c r="AL250" s="11">
        <v>3768.1476106090231</v>
      </c>
      <c r="AM250" s="11">
        <v>3869.44709315504</v>
      </c>
      <c r="AN250" s="11">
        <v>4124.3979027328205</v>
      </c>
      <c r="AO250" s="11"/>
      <c r="AP250" s="11">
        <v>591.58528698464022</v>
      </c>
      <c r="AQ250" s="11">
        <v>592.22554567502016</v>
      </c>
      <c r="AR250" s="11">
        <v>754.1428186472649</v>
      </c>
      <c r="AS250" s="11">
        <v>753.60884812516861</v>
      </c>
      <c r="AT250" s="11">
        <v>755.62486486486489</v>
      </c>
      <c r="AU250" s="11"/>
      <c r="AV250" s="24">
        <v>0.50269164513350562</v>
      </c>
      <c r="AW250" s="24">
        <v>0.50241961501236687</v>
      </c>
      <c r="AX250" s="24">
        <v>0.50220359023970762</v>
      </c>
      <c r="AY250" s="24">
        <v>0.50096940973718229</v>
      </c>
      <c r="AZ250" s="24">
        <v>0.49892565535023636</v>
      </c>
      <c r="BB250" s="24">
        <v>0.39954780361757108</v>
      </c>
      <c r="BC250" s="24">
        <v>0.39907516937305088</v>
      </c>
      <c r="BD250" s="24">
        <v>0.39890357949048694</v>
      </c>
      <c r="BE250" s="24">
        <v>0.39928909952606634</v>
      </c>
      <c r="BF250" s="24">
        <v>0.39750752041254833</v>
      </c>
      <c r="BH250" s="24">
        <v>9.7760551248923341E-2</v>
      </c>
      <c r="BI250" s="24">
        <v>9.8505215614582212E-2</v>
      </c>
      <c r="BJ250" s="24">
        <v>9.8892830269805443E-2</v>
      </c>
      <c r="BK250" s="24">
        <v>9.9741490736751398E-2</v>
      </c>
      <c r="BL250" s="24">
        <v>0.1035668242372153</v>
      </c>
      <c r="BN250" s="26"/>
      <c r="BO250" s="26"/>
      <c r="BP250" s="26"/>
      <c r="BQ250" s="26"/>
      <c r="BR250" s="26"/>
      <c r="BT250" s="26"/>
      <c r="BU250" s="26"/>
      <c r="BV250" s="26"/>
      <c r="BW250" s="26"/>
      <c r="BX250" s="26"/>
      <c r="BZ250" s="26">
        <v>0</v>
      </c>
      <c r="CA250" s="26">
        <v>0.16863945657910651</v>
      </c>
      <c r="CB250" s="26">
        <v>0.20992387409502533</v>
      </c>
      <c r="CC250" s="26">
        <v>0.22812828462546353</v>
      </c>
      <c r="CD250" s="26">
        <v>0.29504694638372753</v>
      </c>
      <c r="CF250" s="27">
        <v>-2.7380705632880021E-2</v>
      </c>
      <c r="CG250" s="12">
        <v>-836907</v>
      </c>
      <c r="CI250" s="13"/>
      <c r="CJ250" s="13"/>
      <c r="CK250" s="13">
        <v>0</v>
      </c>
      <c r="CL250" s="13">
        <v>0.24494464261712445</v>
      </c>
      <c r="CM250" s="13">
        <v>0.29514627907356528</v>
      </c>
      <c r="CN250" s="13">
        <v>0.29894787265268663</v>
      </c>
      <c r="CO250" s="13">
        <v>0.40328338097712546</v>
      </c>
      <c r="CQ250" s="27">
        <v>-5.7730658884160083E-2</v>
      </c>
      <c r="CR250" s="12">
        <v>-1841870.5412336197</v>
      </c>
      <c r="CS250" s="27">
        <v>1.872301051861808</v>
      </c>
    </row>
    <row r="251" spans="1:97" x14ac:dyDescent="0.2">
      <c r="A251" s="7">
        <v>2280</v>
      </c>
      <c r="B251" s="7" t="s">
        <v>248</v>
      </c>
      <c r="C251" s="42">
        <v>0.23278288776304379</v>
      </c>
      <c r="E251" s="24">
        <v>1.3678747042899346</v>
      </c>
      <c r="F251" s="24">
        <v>1.3049681380267388</v>
      </c>
      <c r="G251" s="24">
        <v>1.2873982617673638</v>
      </c>
      <c r="H251" s="24">
        <v>1.2813449149349292</v>
      </c>
      <c r="I251" s="24">
        <v>1.2618548423454763</v>
      </c>
      <c r="J251" s="24"/>
      <c r="K251" s="24"/>
      <c r="L251" s="24"/>
      <c r="M251" s="24"/>
      <c r="N251" s="24"/>
      <c r="P251" s="11">
        <v>1314.518210546142</v>
      </c>
      <c r="Q251" s="11">
        <v>1525.3458592065749</v>
      </c>
      <c r="R251" s="11">
        <v>1600.6878029257639</v>
      </c>
      <c r="S251" s="11">
        <v>1628.8919627628447</v>
      </c>
      <c r="T251" s="11">
        <v>1730.3206426694878</v>
      </c>
      <c r="U251" s="11"/>
      <c r="W251" s="11">
        <v>960.99314244465836</v>
      </c>
      <c r="X251" s="11">
        <v>1168.8759401536595</v>
      </c>
      <c r="Y251" s="11">
        <v>1243.3509120389137</v>
      </c>
      <c r="Z251" s="11">
        <v>1271.2361392916325</v>
      </c>
      <c r="AA251" s="11">
        <v>1371.2517356221808</v>
      </c>
      <c r="AB251" s="11"/>
      <c r="AD251" s="25">
        <v>1.7316666666666667</v>
      </c>
      <c r="AE251" s="25">
        <v>1.7171226218580753</v>
      </c>
      <c r="AF251" s="25">
        <v>1.7120055517002082</v>
      </c>
      <c r="AG251" s="25">
        <v>1.7119044311709959</v>
      </c>
      <c r="AH251" s="25">
        <v>1.7055227509551927</v>
      </c>
      <c r="AI251" s="25"/>
      <c r="AJ251" s="11">
        <v>2502.3937771109754</v>
      </c>
      <c r="AK251" s="11">
        <v>3173.5622795872241</v>
      </c>
      <c r="AL251" s="11">
        <v>3280.8762241966124</v>
      </c>
      <c r="AM251" s="11">
        <v>3378.5423796685195</v>
      </c>
      <c r="AN251" s="11">
        <v>3649.3004933958791</v>
      </c>
      <c r="AO251" s="11"/>
      <c r="AP251" s="11">
        <v>641.65145904310464</v>
      </c>
      <c r="AQ251" s="11">
        <v>642.63857206339799</v>
      </c>
      <c r="AR251" s="11">
        <v>810.67797363353577</v>
      </c>
      <c r="AS251" s="11">
        <v>812.99569796766059</v>
      </c>
      <c r="AT251" s="11">
        <v>816.89852040053802</v>
      </c>
      <c r="AU251" s="11"/>
      <c r="AV251" s="24">
        <v>0.42465277777777777</v>
      </c>
      <c r="AW251" s="24">
        <v>0.4245938064157756</v>
      </c>
      <c r="AX251" s="24">
        <v>0.42442748091603055</v>
      </c>
      <c r="AY251" s="24">
        <v>0.42401722461452979</v>
      </c>
      <c r="AZ251" s="24">
        <v>0.42188259812434875</v>
      </c>
      <c r="BB251" s="24">
        <v>0.46881944444444446</v>
      </c>
      <c r="BC251" s="24">
        <v>0.46875433967504515</v>
      </c>
      <c r="BD251" s="24">
        <v>0.46849410131852881</v>
      </c>
      <c r="BE251" s="24">
        <v>0.46819002639255453</v>
      </c>
      <c r="BF251" s="24">
        <v>0.46481417158735672</v>
      </c>
      <c r="BH251" s="24">
        <v>0.10652777777777778</v>
      </c>
      <c r="BI251" s="24">
        <v>0.10665185390917928</v>
      </c>
      <c r="BJ251" s="24">
        <v>0.10707841776544066</v>
      </c>
      <c r="BK251" s="24">
        <v>0.10779274899291569</v>
      </c>
      <c r="BL251" s="24">
        <v>0.11330323028829455</v>
      </c>
      <c r="BN251" s="26"/>
      <c r="BO251" s="26"/>
      <c r="BP251" s="26"/>
      <c r="BQ251" s="26"/>
      <c r="BR251" s="26"/>
      <c r="BT251" s="26"/>
      <c r="BU251" s="26"/>
      <c r="BV251" s="26"/>
      <c r="BW251" s="26"/>
      <c r="BX251" s="26"/>
      <c r="BZ251" s="26">
        <v>0</v>
      </c>
      <c r="CA251" s="26">
        <v>0.15079786521929983</v>
      </c>
      <c r="CB251" s="26">
        <v>0.20470964945181058</v>
      </c>
      <c r="CC251" s="26">
        <v>0.22484340891053245</v>
      </c>
      <c r="CD251" s="26">
        <v>0.29599217406199663</v>
      </c>
      <c r="CF251" s="27">
        <v>-3.805629342226495E-2</v>
      </c>
      <c r="CG251" s="12">
        <v>-1601509</v>
      </c>
      <c r="CI251" s="13"/>
      <c r="CJ251" s="13"/>
      <c r="CK251" s="13">
        <v>0</v>
      </c>
      <c r="CL251" s="13">
        <v>0.23344958812089556</v>
      </c>
      <c r="CM251" s="13">
        <v>0.29641500100913598</v>
      </c>
      <c r="CN251" s="13">
        <v>0.30440175741306552</v>
      </c>
      <c r="CO251" s="13">
        <v>0.41051356266967187</v>
      </c>
      <c r="CQ251" s="27">
        <v>-8.213374772563696E-2</v>
      </c>
      <c r="CR251" s="12">
        <v>-3636493.7065801565</v>
      </c>
      <c r="CS251" s="27">
        <v>1.2994573148751167</v>
      </c>
    </row>
    <row r="252" spans="1:97" x14ac:dyDescent="0.2">
      <c r="A252" s="7">
        <v>2281</v>
      </c>
      <c r="B252" s="7" t="s">
        <v>249</v>
      </c>
      <c r="C252" s="42">
        <v>0.19745326645058014</v>
      </c>
      <c r="E252" s="24">
        <v>1.1026969076751343</v>
      </c>
      <c r="F252" s="24">
        <v>1.0889078330229209</v>
      </c>
      <c r="G252" s="24">
        <v>1.0854712743353474</v>
      </c>
      <c r="H252" s="24">
        <v>1.0842368535767055</v>
      </c>
      <c r="I252" s="24">
        <v>1.0778994297755899</v>
      </c>
      <c r="J252" s="24"/>
      <c r="K252" s="24"/>
      <c r="L252" s="24"/>
      <c r="M252" s="24"/>
      <c r="N252" s="24"/>
      <c r="P252" s="11">
        <v>1314.518210546142</v>
      </c>
      <c r="Q252" s="11">
        <v>1494.2549784605289</v>
      </c>
      <c r="R252" s="11">
        <v>1540.4704564415256</v>
      </c>
      <c r="S252" s="11">
        <v>1555.9540841342837</v>
      </c>
      <c r="T252" s="11">
        <v>1668.4353807886334</v>
      </c>
      <c r="U252" s="11"/>
      <c r="W252" s="11">
        <v>1192.0938577016598</v>
      </c>
      <c r="X252" s="11">
        <v>1372.2511062413082</v>
      </c>
      <c r="Y252" s="11">
        <v>1419.1720157539698</v>
      </c>
      <c r="Z252" s="11">
        <v>1435.0684345412781</v>
      </c>
      <c r="AA252" s="11">
        <v>1547.8581161657989</v>
      </c>
      <c r="AB252" s="11"/>
      <c r="AD252" s="25">
        <v>1.8423154081374287</v>
      </c>
      <c r="AE252" s="25">
        <v>1.8458965383119408</v>
      </c>
      <c r="AF252" s="25">
        <v>1.8539995727574621</v>
      </c>
      <c r="AG252" s="25">
        <v>1.8600054366820706</v>
      </c>
      <c r="AH252" s="25">
        <v>1.8632792037716082</v>
      </c>
      <c r="AI252" s="25"/>
      <c r="AJ252" s="11">
        <v>3723.472274996328</v>
      </c>
      <c r="AK252" s="11">
        <v>4473.0498640828218</v>
      </c>
      <c r="AL252" s="11">
        <v>4560.400815023504</v>
      </c>
      <c r="AM252" s="11">
        <v>4644.9862504598477</v>
      </c>
      <c r="AN252" s="11">
        <v>5054.8994420934887</v>
      </c>
      <c r="AO252" s="11"/>
      <c r="AP252" s="11">
        <v>962.9046810317376</v>
      </c>
      <c r="AQ252" s="11">
        <v>987.56985333097725</v>
      </c>
      <c r="AR252" s="11">
        <v>1103.6432938681746</v>
      </c>
      <c r="AS252" s="11">
        <v>1117.0759829029637</v>
      </c>
      <c r="AT252" s="11">
        <v>1156.5270050258371</v>
      </c>
      <c r="AU252" s="11"/>
      <c r="AV252" s="24">
        <v>0.37124827142940614</v>
      </c>
      <c r="AW252" s="24">
        <v>0.37178140801244652</v>
      </c>
      <c r="AX252" s="24">
        <v>0.37230303148000699</v>
      </c>
      <c r="AY252" s="24">
        <v>0.37177197002058171</v>
      </c>
      <c r="AZ252" s="24">
        <v>0.37137923675377837</v>
      </c>
      <c r="BB252" s="24">
        <v>0.5504742613403969</v>
      </c>
      <c r="BC252" s="24">
        <v>0.55027226760015557</v>
      </c>
      <c r="BD252" s="24">
        <v>0.54949216398345402</v>
      </c>
      <c r="BE252" s="24">
        <v>0.54966797405925982</v>
      </c>
      <c r="BF252" s="24">
        <v>0.54816366916943138</v>
      </c>
      <c r="BH252" s="24">
        <v>7.8277467230196907E-2</v>
      </c>
      <c r="BI252" s="24">
        <v>7.7946324387397903E-2</v>
      </c>
      <c r="BJ252" s="24">
        <v>7.8204804536538941E-2</v>
      </c>
      <c r="BK252" s="24">
        <v>7.8560055920158439E-2</v>
      </c>
      <c r="BL252" s="24">
        <v>8.0457094076790248E-2</v>
      </c>
      <c r="BN252" s="26"/>
      <c r="BO252" s="26"/>
      <c r="BP252" s="26"/>
      <c r="BQ252" s="26"/>
      <c r="BR252" s="26"/>
      <c r="BT252" s="26"/>
      <c r="BU252" s="26"/>
      <c r="BV252" s="26"/>
      <c r="BW252" s="26"/>
      <c r="BX252" s="26"/>
      <c r="BZ252" s="26">
        <v>0</v>
      </c>
      <c r="CA252" s="26">
        <v>0.1406497423572064</v>
      </c>
      <c r="CB252" s="26">
        <v>0.18276745436329644</v>
      </c>
      <c r="CC252" s="26">
        <v>0.1987351845256502</v>
      </c>
      <c r="CD252" s="26">
        <v>0.28868029500525005</v>
      </c>
      <c r="CF252" s="27">
        <v>-3.9425425959910783E-2</v>
      </c>
      <c r="CG252" s="12">
        <v>-6359867.5</v>
      </c>
      <c r="CI252" s="13"/>
      <c r="CJ252" s="13"/>
      <c r="CK252" s="13">
        <v>0</v>
      </c>
      <c r="CL252" s="13">
        <v>0.23744065256043112</v>
      </c>
      <c r="CM252" s="13">
        <v>0.35095866943634535</v>
      </c>
      <c r="CN252" s="13">
        <v>0.35584196519798783</v>
      </c>
      <c r="CO252" s="13">
        <v>0.51656823751840775</v>
      </c>
      <c r="CQ252" s="27">
        <v>-9.5359969271000072E-2</v>
      </c>
      <c r="CR252" s="12">
        <v>-16438238.386426233</v>
      </c>
      <c r="CS252" s="27">
        <v>1.1809107654190631</v>
      </c>
    </row>
    <row r="253" spans="1:97" x14ac:dyDescent="0.2">
      <c r="A253" s="7">
        <v>2282</v>
      </c>
      <c r="B253" s="7" t="s">
        <v>250</v>
      </c>
      <c r="C253" s="42">
        <v>0.22848796343914657</v>
      </c>
      <c r="E253" s="24">
        <v>1.8456384894079061</v>
      </c>
      <c r="F253" s="24">
        <v>1.674560954143945</v>
      </c>
      <c r="G253" s="24">
        <v>1.6313716365075259</v>
      </c>
      <c r="H253" s="24">
        <v>1.6148622359146567</v>
      </c>
      <c r="I253" s="24">
        <v>1.5618179682506508</v>
      </c>
      <c r="J253" s="24"/>
      <c r="K253" s="24"/>
      <c r="L253" s="24"/>
      <c r="M253" s="24"/>
      <c r="N253" s="24"/>
      <c r="P253" s="11">
        <v>1314.518210546142</v>
      </c>
      <c r="Q253" s="11">
        <v>1502.8685499421731</v>
      </c>
      <c r="R253" s="11">
        <v>1590.2745854884517</v>
      </c>
      <c r="S253" s="11">
        <v>1640.4043865813401</v>
      </c>
      <c r="T253" s="11">
        <v>1752.767586326401</v>
      </c>
      <c r="U253" s="11"/>
      <c r="W253" s="11">
        <v>712.2295173676448</v>
      </c>
      <c r="X253" s="11">
        <v>897.47019732133731</v>
      </c>
      <c r="Y253" s="11">
        <v>974.80828396216612</v>
      </c>
      <c r="Z253" s="11">
        <v>1015.8169223966132</v>
      </c>
      <c r="AA253" s="11">
        <v>1122.2611225875623</v>
      </c>
      <c r="AB253" s="11"/>
      <c r="AD253" s="25">
        <v>1.7153450231178575</v>
      </c>
      <c r="AE253" s="25">
        <v>1.7044523830269234</v>
      </c>
      <c r="AF253" s="25">
        <v>1.6735084362497825</v>
      </c>
      <c r="AG253" s="25">
        <v>1.6507922688490335</v>
      </c>
      <c r="AH253" s="25">
        <v>1.6335884501652462</v>
      </c>
      <c r="AI253" s="25"/>
      <c r="AJ253" s="11">
        <v>1444.2344697394594</v>
      </c>
      <c r="AK253" s="11">
        <v>1881.6130457850504</v>
      </c>
      <c r="AL253" s="11">
        <v>2006.0402774159793</v>
      </c>
      <c r="AM253" s="11">
        <v>2074.3739952883989</v>
      </c>
      <c r="AN253" s="11">
        <v>2269.3158445278182</v>
      </c>
      <c r="AO253" s="11"/>
      <c r="AP253" s="11">
        <v>414.19529719137813</v>
      </c>
      <c r="AQ253" s="11">
        <v>414.97126061397773</v>
      </c>
      <c r="AR253" s="11">
        <v>487.72175048987589</v>
      </c>
      <c r="AS253" s="11">
        <v>487.72316753926702</v>
      </c>
      <c r="AT253" s="11">
        <v>487.94772950016335</v>
      </c>
      <c r="AU253" s="11"/>
      <c r="AV253" s="24">
        <v>0.58143592427811219</v>
      </c>
      <c r="AW253" s="24">
        <v>0.58116232464929862</v>
      </c>
      <c r="AX253" s="24">
        <v>0.58036180205253085</v>
      </c>
      <c r="AY253" s="24">
        <v>0.57748563468570435</v>
      </c>
      <c r="AZ253" s="24">
        <v>0.57149069403374497</v>
      </c>
      <c r="BB253" s="24">
        <v>0.26712030009596094</v>
      </c>
      <c r="BC253" s="24">
        <v>0.26679445848218175</v>
      </c>
      <c r="BD253" s="24">
        <v>0.26630718385806229</v>
      </c>
      <c r="BE253" s="24">
        <v>0.26606303325787917</v>
      </c>
      <c r="BF253" s="24">
        <v>0.26622021221081926</v>
      </c>
      <c r="BH253" s="24">
        <v>0.1514437756259269</v>
      </c>
      <c r="BI253" s="24">
        <v>0.15204321686851965</v>
      </c>
      <c r="BJ253" s="24">
        <v>0.15333101408940686</v>
      </c>
      <c r="BK253" s="24">
        <v>0.15645133205641651</v>
      </c>
      <c r="BL253" s="24">
        <v>0.16228909375543574</v>
      </c>
      <c r="BN253" s="26"/>
      <c r="BO253" s="26"/>
      <c r="BP253" s="26"/>
      <c r="BQ253" s="26"/>
      <c r="BR253" s="26"/>
      <c r="BT253" s="26"/>
      <c r="BU253" s="26"/>
      <c r="BV253" s="26"/>
      <c r="BW253" s="26"/>
      <c r="BX253" s="26"/>
      <c r="BZ253" s="26">
        <v>0</v>
      </c>
      <c r="CA253" s="26">
        <v>0.13741215387552219</v>
      </c>
      <c r="CB253" s="26">
        <v>0.18387525348173095</v>
      </c>
      <c r="CC253" s="26">
        <v>0.2033605616322598</v>
      </c>
      <c r="CD253" s="26">
        <v>0.27371688373626291</v>
      </c>
      <c r="CF253" s="27">
        <v>-1.3907917572576081E-2</v>
      </c>
      <c r="CG253" s="12">
        <v>-451616</v>
      </c>
      <c r="CI253" s="13"/>
      <c r="CJ253" s="13"/>
      <c r="CK253" s="13">
        <v>0</v>
      </c>
      <c r="CL253" s="13">
        <v>0.32782596240491091</v>
      </c>
      <c r="CM253" s="13">
        <v>0.34862395301429738</v>
      </c>
      <c r="CN253" s="13">
        <v>0.36086474869623508</v>
      </c>
      <c r="CO253" s="13">
        <v>0.53164663299551385</v>
      </c>
      <c r="CQ253" s="27">
        <v>-5.8718428660607537E-2</v>
      </c>
      <c r="CR253" s="12">
        <v>-1963402.1394420972</v>
      </c>
      <c r="CS253" s="27">
        <v>2.1363214462567739</v>
      </c>
    </row>
    <row r="254" spans="1:97" x14ac:dyDescent="0.2">
      <c r="A254" s="7">
        <v>2283</v>
      </c>
      <c r="B254" s="7" t="s">
        <v>251</v>
      </c>
      <c r="C254" s="42">
        <v>0.10348021999946155</v>
      </c>
      <c r="E254" s="24">
        <v>2.3491356033888615</v>
      </c>
      <c r="F254" s="24">
        <v>2.1754222298298811</v>
      </c>
      <c r="G254" s="24">
        <v>2.1131074431509043</v>
      </c>
      <c r="H254" s="24">
        <v>2.0923688680422341</v>
      </c>
      <c r="I254" s="24">
        <v>2.0492775624991801</v>
      </c>
      <c r="J254" s="24"/>
      <c r="K254" s="24"/>
      <c r="L254" s="24"/>
      <c r="M254" s="24"/>
      <c r="N254" s="24"/>
      <c r="P254" s="11">
        <v>1314.518210546142</v>
      </c>
      <c r="Q254" s="11">
        <v>1409.539933385478</v>
      </c>
      <c r="R254" s="11">
        <v>1452.9641306956946</v>
      </c>
      <c r="S254" s="11">
        <v>1475.8469565164792</v>
      </c>
      <c r="T254" s="11">
        <v>1525.6472167601348</v>
      </c>
      <c r="U254" s="11"/>
      <c r="W254" s="11">
        <v>559.57527894508041</v>
      </c>
      <c r="X254" s="11">
        <v>647.93855374719817</v>
      </c>
      <c r="Y254" s="11">
        <v>687.59595514421426</v>
      </c>
      <c r="Z254" s="11">
        <v>705.34740745659451</v>
      </c>
      <c r="AA254" s="11">
        <v>744.48051580652839</v>
      </c>
      <c r="AB254" s="11"/>
      <c r="AD254" s="25">
        <v>1.9298098434004474</v>
      </c>
      <c r="AE254" s="25">
        <v>1.9111566399701994</v>
      </c>
      <c r="AF254" s="25">
        <v>1.9008656799776598</v>
      </c>
      <c r="AG254" s="25">
        <v>1.9002341920374708</v>
      </c>
      <c r="AH254" s="25">
        <v>1.8774514403678333</v>
      </c>
      <c r="AI254" s="25"/>
      <c r="AJ254" s="11">
        <v>1389.2670738505442</v>
      </c>
      <c r="AK254" s="11">
        <v>1672.8387850104455</v>
      </c>
      <c r="AL254" s="11">
        <v>1740.3893430367339</v>
      </c>
      <c r="AM254" s="11">
        <v>1799.9213927847159</v>
      </c>
      <c r="AN254" s="11">
        <v>1884.2283285255639</v>
      </c>
      <c r="AO254" s="11"/>
      <c r="AP254" s="11">
        <v>474.04985044865401</v>
      </c>
      <c r="AQ254" s="11">
        <v>474.51645064805581</v>
      </c>
      <c r="AR254" s="11">
        <v>541.41625124626125</v>
      </c>
      <c r="AS254" s="11">
        <v>543.74448897795594</v>
      </c>
      <c r="AT254" s="11">
        <v>543.50562922191648</v>
      </c>
      <c r="AU254" s="11"/>
      <c r="AV254" s="24">
        <v>0.59479865771812079</v>
      </c>
      <c r="AW254" s="24">
        <v>0.59471037437139129</v>
      </c>
      <c r="AX254" s="24">
        <v>0.59471283626547522</v>
      </c>
      <c r="AY254" s="24">
        <v>0.5936299765807963</v>
      </c>
      <c r="AZ254" s="24">
        <v>0.58975321385005164</v>
      </c>
      <c r="BB254" s="24">
        <v>0.37397464578672635</v>
      </c>
      <c r="BC254" s="24">
        <v>0.37362637362637363</v>
      </c>
      <c r="BD254" s="24">
        <v>0.37345248068509729</v>
      </c>
      <c r="BE254" s="24">
        <v>0.37395784543325528</v>
      </c>
      <c r="BF254" s="24">
        <v>0.37505864689875201</v>
      </c>
      <c r="BH254" s="24">
        <v>3.1226696495152872E-2</v>
      </c>
      <c r="BI254" s="24">
        <v>3.1663252002235055E-2</v>
      </c>
      <c r="BJ254" s="24">
        <v>3.1834683049427534E-2</v>
      </c>
      <c r="BK254" s="24">
        <v>3.2412177985948476E-2</v>
      </c>
      <c r="BL254" s="24">
        <v>3.5188139251196397E-2</v>
      </c>
      <c r="BN254" s="26"/>
      <c r="BO254" s="26"/>
      <c r="BP254" s="26"/>
      <c r="BQ254" s="26"/>
      <c r="BR254" s="26"/>
      <c r="BT254" s="26"/>
      <c r="BU254" s="26"/>
      <c r="BV254" s="26"/>
      <c r="BW254" s="26"/>
      <c r="BX254" s="26"/>
      <c r="BZ254" s="26">
        <v>0</v>
      </c>
      <c r="CA254" s="26">
        <v>6.2911677785027154E-2</v>
      </c>
      <c r="CB254" s="26">
        <v>9.026484637400034E-2</v>
      </c>
      <c r="CC254" s="26">
        <v>0.1000601866828732</v>
      </c>
      <c r="CD254" s="26">
        <v>0.1216514206449919</v>
      </c>
      <c r="CF254" s="27">
        <v>-2.1753390580683946E-2</v>
      </c>
      <c r="CG254" s="12">
        <v>-656035</v>
      </c>
      <c r="CI254" s="13"/>
      <c r="CJ254" s="13"/>
      <c r="CK254" s="13">
        <v>0</v>
      </c>
      <c r="CL254" s="13">
        <v>0.17577066109680173</v>
      </c>
      <c r="CM254" s="13">
        <v>0.19679273035943678</v>
      </c>
      <c r="CN254" s="13">
        <v>0.20078315561378823</v>
      </c>
      <c r="CO254" s="13">
        <v>0.25444239618887021</v>
      </c>
      <c r="CQ254" s="27">
        <v>-6.8064587095535242E-2</v>
      </c>
      <c r="CR254" s="12">
        <v>-2110103.7983606295</v>
      </c>
      <c r="CS254" s="27">
        <v>1.992874547569409</v>
      </c>
    </row>
    <row r="255" spans="1:97" x14ac:dyDescent="0.2">
      <c r="A255" s="7">
        <v>2284</v>
      </c>
      <c r="B255" s="7" t="s">
        <v>252</v>
      </c>
      <c r="C255" s="42">
        <v>0.27876267049047954</v>
      </c>
      <c r="E255" s="24">
        <v>1.3405973662142592</v>
      </c>
      <c r="F255" s="24">
        <v>1.2600545139127799</v>
      </c>
      <c r="G255" s="24">
        <v>1.2498255758405743</v>
      </c>
      <c r="H255" s="24">
        <v>1.2445071995558059</v>
      </c>
      <c r="I255" s="24">
        <v>1.2250398638224884</v>
      </c>
      <c r="J255" s="24"/>
      <c r="K255" s="24"/>
      <c r="L255" s="24"/>
      <c r="M255" s="24"/>
      <c r="N255" s="24"/>
      <c r="P255" s="11">
        <v>1314.518210546142</v>
      </c>
      <c r="Q255" s="11">
        <v>1613.974303722676</v>
      </c>
      <c r="R255" s="11">
        <v>1673.3034539228784</v>
      </c>
      <c r="S255" s="11">
        <v>1706.4445496584658</v>
      </c>
      <c r="T255" s="11">
        <v>1830.4126275588067</v>
      </c>
      <c r="U255" s="11"/>
      <c r="W255" s="11">
        <v>980.54661576595322</v>
      </c>
      <c r="X255" s="11">
        <v>1280.8765699436985</v>
      </c>
      <c r="Y255" s="11">
        <v>1338.8295825179387</v>
      </c>
      <c r="Z255" s="11">
        <v>1371.1809383405225</v>
      </c>
      <c r="AA255" s="11">
        <v>1494.1657668570681</v>
      </c>
      <c r="AB255" s="11"/>
      <c r="AD255" s="25">
        <v>1.9427416520210896</v>
      </c>
      <c r="AE255" s="25">
        <v>1.9446257500789557</v>
      </c>
      <c r="AF255" s="25">
        <v>1.9282345131197371</v>
      </c>
      <c r="AG255" s="25">
        <v>1.9269240191789452</v>
      </c>
      <c r="AH255" s="25">
        <v>1.9053519366930445</v>
      </c>
      <c r="AI255" s="25"/>
      <c r="AJ255" s="11">
        <v>2467.240481060393</v>
      </c>
      <c r="AK255" s="11">
        <v>3394.1420422454016</v>
      </c>
      <c r="AL255" s="11">
        <v>3470.3290425917662</v>
      </c>
      <c r="AM255" s="11">
        <v>3571.3762858774166</v>
      </c>
      <c r="AN255" s="11">
        <v>3873.1819555283605</v>
      </c>
      <c r="AO255" s="11"/>
      <c r="AP255" s="11">
        <v>846.42218643044089</v>
      </c>
      <c r="AQ255" s="11">
        <v>857.14977398292319</v>
      </c>
      <c r="AR255" s="11">
        <v>1005.5940970485243</v>
      </c>
      <c r="AS255" s="11">
        <v>1013.701039168665</v>
      </c>
      <c r="AT255" s="11">
        <v>1025.5551169446364</v>
      </c>
      <c r="AU255" s="11"/>
      <c r="AV255" s="24">
        <v>0.55964850615114237</v>
      </c>
      <c r="AW255" s="24">
        <v>0.55939221672456751</v>
      </c>
      <c r="AX255" s="24">
        <v>0.55930959784773415</v>
      </c>
      <c r="AY255" s="24">
        <v>0.55751933643649598</v>
      </c>
      <c r="AZ255" s="24">
        <v>0.5541093988615855</v>
      </c>
      <c r="BB255" s="24">
        <v>0.34917398945518452</v>
      </c>
      <c r="BC255" s="24">
        <v>0.34933501772116365</v>
      </c>
      <c r="BD255" s="24">
        <v>0.34921910485307989</v>
      </c>
      <c r="BE255" s="24">
        <v>0.35026073565953875</v>
      </c>
      <c r="BF255" s="24">
        <v>0.35169373871997778</v>
      </c>
      <c r="BH255" s="24">
        <v>9.1177504393673114E-2</v>
      </c>
      <c r="BI255" s="24">
        <v>9.1272765554268873E-2</v>
      </c>
      <c r="BJ255" s="24">
        <v>9.1471297299185919E-2</v>
      </c>
      <c r="BK255" s="24">
        <v>9.2219927903965285E-2</v>
      </c>
      <c r="BL255" s="24">
        <v>9.4196862418436764E-2</v>
      </c>
      <c r="BN255" s="26"/>
      <c r="BO255" s="26"/>
      <c r="BP255" s="26"/>
      <c r="BQ255" s="26"/>
      <c r="BR255" s="26"/>
      <c r="BT255" s="26"/>
      <c r="BU255" s="26"/>
      <c r="BV255" s="26"/>
      <c r="BW255" s="26"/>
      <c r="BX255" s="26"/>
      <c r="BZ255" s="26">
        <v>0</v>
      </c>
      <c r="CA255" s="26">
        <v>0.23102780246166543</v>
      </c>
      <c r="CB255" s="26">
        <v>0.2710289250229827</v>
      </c>
      <c r="CC255" s="26">
        <v>0.29314934122910685</v>
      </c>
      <c r="CD255" s="26">
        <v>0.38303664050500097</v>
      </c>
      <c r="CF255" s="27">
        <v>-2.2048170748868671E-2</v>
      </c>
      <c r="CG255" s="12">
        <v>-2226966.5</v>
      </c>
      <c r="CI255" s="13"/>
      <c r="CJ255" s="13"/>
      <c r="CK255" s="13">
        <v>0</v>
      </c>
      <c r="CL255" s="13">
        <v>0.3980445968897528</v>
      </c>
      <c r="CM255" s="13">
        <v>0.48467183514668188</v>
      </c>
      <c r="CN255" s="13">
        <v>0.50449413518444652</v>
      </c>
      <c r="CO255" s="13">
        <v>0.66321284239631462</v>
      </c>
      <c r="CQ255" s="27">
        <v>-9.847761793030034E-2</v>
      </c>
      <c r="CR255" s="12">
        <v>-10385460.752031645</v>
      </c>
      <c r="CS255" s="27">
        <v>1.2140387742387262</v>
      </c>
    </row>
    <row r="256" spans="1:97" x14ac:dyDescent="0.2">
      <c r="A256" s="7">
        <v>2303</v>
      </c>
      <c r="B256" s="7" t="s">
        <v>253</v>
      </c>
      <c r="C256" s="42">
        <v>7.4971728167263052E-2</v>
      </c>
      <c r="E256" s="24">
        <v>2.4272447149049556</v>
      </c>
      <c r="F256" s="24">
        <v>2.3313997308946264</v>
      </c>
      <c r="G256" s="24">
        <v>2.2629807808169646</v>
      </c>
      <c r="H256" s="24">
        <v>2.1671773803953691</v>
      </c>
      <c r="I256" s="24">
        <v>2.1843040787868264</v>
      </c>
      <c r="J256" s="24"/>
      <c r="K256" s="24"/>
      <c r="L256" s="24"/>
      <c r="M256" s="24"/>
      <c r="N256" s="24"/>
      <c r="P256" s="11">
        <v>1314.518210546142</v>
      </c>
      <c r="Q256" s="11">
        <v>1371.338988091989</v>
      </c>
      <c r="R256" s="11">
        <v>1420.1697226564013</v>
      </c>
      <c r="S256" s="11">
        <v>1479.8382836080102</v>
      </c>
      <c r="T256" s="11">
        <v>1496.1793485385988</v>
      </c>
      <c r="U256" s="11"/>
      <c r="W256" s="11">
        <v>541.56805964973125</v>
      </c>
      <c r="X256" s="11">
        <v>588.20414617006327</v>
      </c>
      <c r="Y256" s="11">
        <v>627.5659672830725</v>
      </c>
      <c r="Z256" s="11">
        <v>682.84132946147486</v>
      </c>
      <c r="AA256" s="11">
        <v>684.96843597416375</v>
      </c>
      <c r="AB256" s="11"/>
      <c r="AD256" s="25">
        <v>1.9255425709515859</v>
      </c>
      <c r="AE256" s="25">
        <v>1.9043158246905318</v>
      </c>
      <c r="AF256" s="25">
        <v>1.8809364548494982</v>
      </c>
      <c r="AG256" s="25">
        <v>1.8743297587131367</v>
      </c>
      <c r="AH256" s="25">
        <v>1.837178201270478</v>
      </c>
      <c r="AI256" s="25"/>
      <c r="AJ256" s="11">
        <v>1221.5259932978397</v>
      </c>
      <c r="AK256" s="11">
        <v>1323.9538484388027</v>
      </c>
      <c r="AL256" s="11">
        <v>1396.1891372231298</v>
      </c>
      <c r="AM256" s="11">
        <v>1515.4695866900702</v>
      </c>
      <c r="AN256" s="11">
        <v>1487.1591211279042</v>
      </c>
      <c r="AO256" s="11"/>
      <c r="AP256" s="11">
        <v>284.66449511400651</v>
      </c>
      <c r="AQ256" s="11">
        <v>284.66449511400651</v>
      </c>
      <c r="AR256" s="11">
        <v>316.84039087947883</v>
      </c>
      <c r="AS256" s="11">
        <v>319.17128874388254</v>
      </c>
      <c r="AT256" s="11">
        <v>319.17128874388254</v>
      </c>
      <c r="AU256" s="11"/>
      <c r="AV256" s="24">
        <v>0.70283806343906507</v>
      </c>
      <c r="AW256" s="24">
        <v>0.70424891267982603</v>
      </c>
      <c r="AX256" s="24">
        <v>0.70401337792642138</v>
      </c>
      <c r="AY256" s="24">
        <v>0.7024128686327078</v>
      </c>
      <c r="AZ256" s="24">
        <v>0.70010030090270814</v>
      </c>
      <c r="BB256" s="24">
        <v>0.20500834724540901</v>
      </c>
      <c r="BC256" s="24">
        <v>0.20541987286717966</v>
      </c>
      <c r="BD256" s="24">
        <v>0.20535117056856186</v>
      </c>
      <c r="BE256" s="24">
        <v>0.20542895442359249</v>
      </c>
      <c r="BF256" s="24">
        <v>0.20494817786693414</v>
      </c>
      <c r="BH256" s="24">
        <v>9.2153589315525877E-2</v>
      </c>
      <c r="BI256" s="24">
        <v>9.0331214452994316E-2</v>
      </c>
      <c r="BJ256" s="24">
        <v>9.0635451505016729E-2</v>
      </c>
      <c r="BK256" s="24">
        <v>9.2158176943699738E-2</v>
      </c>
      <c r="BL256" s="24">
        <v>9.4951521230357744E-2</v>
      </c>
      <c r="BN256" s="26"/>
      <c r="BO256" s="26"/>
      <c r="BP256" s="26"/>
      <c r="BQ256" s="26"/>
      <c r="BR256" s="26"/>
      <c r="BT256" s="26"/>
      <c r="BU256" s="26"/>
      <c r="BV256" s="26"/>
      <c r="BW256" s="26"/>
      <c r="BX256" s="26"/>
      <c r="BZ256" s="26">
        <v>0</v>
      </c>
      <c r="CA256" s="26">
        <v>2.9658375561071093E-2</v>
      </c>
      <c r="CB256" s="26">
        <v>5.3583603175268779E-2</v>
      </c>
      <c r="CC256" s="26">
        <v>9.1798565518399489E-2</v>
      </c>
      <c r="CD256" s="26">
        <v>8.4513080241472194E-2</v>
      </c>
      <c r="CF256" s="27">
        <v>-7.2309042208944223E-3</v>
      </c>
      <c r="CG256" s="12">
        <v>-59117</v>
      </c>
      <c r="CI256" s="13"/>
      <c r="CJ256" s="13"/>
      <c r="CK256" s="13">
        <v>0</v>
      </c>
      <c r="CL256" s="13">
        <v>0.11721681236972281</v>
      </c>
      <c r="CM256" s="13">
        <v>8.512584388513833E-2</v>
      </c>
      <c r="CN256" s="13">
        <v>8.8868493917804825E-2</v>
      </c>
      <c r="CO256" s="13">
        <v>9.258936626948322E-2</v>
      </c>
      <c r="CQ256" s="27">
        <v>-5.0589902317216884E-2</v>
      </c>
      <c r="CR256" s="12">
        <v>-420564.39272171329</v>
      </c>
      <c r="CS256" s="27">
        <v>3.1669616211654859</v>
      </c>
    </row>
    <row r="257" spans="1:97" x14ac:dyDescent="0.2">
      <c r="A257" s="7">
        <v>2305</v>
      </c>
      <c r="B257" s="7" t="s">
        <v>254</v>
      </c>
      <c r="C257" s="42">
        <v>0.15738113704442114</v>
      </c>
      <c r="E257" s="24">
        <v>1.7763486706304297</v>
      </c>
      <c r="F257" s="24">
        <v>1.7504131674872747</v>
      </c>
      <c r="G257" s="24">
        <v>1.6906179988121104</v>
      </c>
      <c r="H257" s="24">
        <v>1.6588653158298325</v>
      </c>
      <c r="I257" s="24">
        <v>1.5927709654871334</v>
      </c>
      <c r="J257" s="24"/>
      <c r="K257" s="24"/>
      <c r="L257" s="24"/>
      <c r="M257" s="24"/>
      <c r="N257" s="24"/>
      <c r="P257" s="11">
        <v>1314.518210546142</v>
      </c>
      <c r="Q257" s="11">
        <v>1358.590103890333</v>
      </c>
      <c r="R257" s="11">
        <v>1460.2827528623232</v>
      </c>
      <c r="S257" s="11">
        <v>1496.6751742871422</v>
      </c>
      <c r="T257" s="11">
        <v>1617.9509046986263</v>
      </c>
      <c r="U257" s="11"/>
      <c r="W257" s="11">
        <v>740.01136842105268</v>
      </c>
      <c r="X257" s="11">
        <v>776.15395560614684</v>
      </c>
      <c r="Y257" s="11">
        <v>863.75677645001463</v>
      </c>
      <c r="Z257" s="11">
        <v>902.22826410620553</v>
      </c>
      <c r="AA257" s="11">
        <v>1015.8088888842796</v>
      </c>
      <c r="AB257" s="11"/>
      <c r="AD257" s="25">
        <v>1.7848196392785571</v>
      </c>
      <c r="AE257" s="25">
        <v>1.7552447552447552</v>
      </c>
      <c r="AF257" s="25">
        <v>1.7125031195408036</v>
      </c>
      <c r="AG257" s="25">
        <v>1.7441742654508612</v>
      </c>
      <c r="AH257" s="25">
        <v>1.7114803625377644</v>
      </c>
      <c r="AI257" s="25"/>
      <c r="AJ257" s="11">
        <v>1504.8237424194729</v>
      </c>
      <c r="AK257" s="11">
        <v>1574.5991358103051</v>
      </c>
      <c r="AL257" s="11">
        <v>1728.7116162901257</v>
      </c>
      <c r="AM257" s="11">
        <v>1855.0766536342203</v>
      </c>
      <c r="AN257" s="11">
        <v>2049.0740941542267</v>
      </c>
      <c r="AO257" s="11"/>
      <c r="AP257" s="11">
        <v>339.6992316136114</v>
      </c>
      <c r="AQ257" s="11">
        <v>329.92110874200426</v>
      </c>
      <c r="AR257" s="11">
        <v>375.41151385927503</v>
      </c>
      <c r="AS257" s="11">
        <v>381.55335533553358</v>
      </c>
      <c r="AT257" s="11">
        <v>381.55335533553358</v>
      </c>
      <c r="AU257" s="11"/>
      <c r="AV257" s="24">
        <v>0.62449899799599196</v>
      </c>
      <c r="AW257" s="24">
        <v>0.62262737262737267</v>
      </c>
      <c r="AX257" s="24">
        <v>0.62241078113301718</v>
      </c>
      <c r="AY257" s="24">
        <v>0.62208713272543059</v>
      </c>
      <c r="AZ257" s="24">
        <v>0.6155589123867069</v>
      </c>
      <c r="BB257" s="24">
        <v>0.22820641282565129</v>
      </c>
      <c r="BC257" s="24">
        <v>0.23426573426573427</v>
      </c>
      <c r="BD257" s="24">
        <v>0.23409034190167208</v>
      </c>
      <c r="BE257" s="24">
        <v>0.23024316109422494</v>
      </c>
      <c r="BF257" s="24">
        <v>0.22885196374622357</v>
      </c>
      <c r="BH257" s="24">
        <v>0.14729458917835672</v>
      </c>
      <c r="BI257" s="24">
        <v>0.14310689310689312</v>
      </c>
      <c r="BJ257" s="24">
        <v>0.14349887696531072</v>
      </c>
      <c r="BK257" s="24">
        <v>0.14766970618034447</v>
      </c>
      <c r="BL257" s="24">
        <v>0.1555891238670695</v>
      </c>
      <c r="BN257" s="26"/>
      <c r="BO257" s="26"/>
      <c r="BP257" s="26"/>
      <c r="BQ257" s="26"/>
      <c r="BR257" s="26"/>
      <c r="BT257" s="26"/>
      <c r="BU257" s="26"/>
      <c r="BV257" s="26"/>
      <c r="BW257" s="26"/>
      <c r="BX257" s="26"/>
      <c r="BZ257" s="26">
        <v>0</v>
      </c>
      <c r="CA257" s="26">
        <v>1.9456558147927128E-2</v>
      </c>
      <c r="CB257" s="26">
        <v>6.9882771270571187E-2</v>
      </c>
      <c r="CC257" s="26">
        <v>0.10038103747498761</v>
      </c>
      <c r="CD257" s="26">
        <v>0.17434316338811207</v>
      </c>
      <c r="CF257" s="27">
        <v>-9.825302197754477E-3</v>
      </c>
      <c r="CG257" s="12">
        <v>-105193</v>
      </c>
      <c r="CI257" s="13"/>
      <c r="CJ257" s="13"/>
      <c r="CK257" s="13">
        <v>0</v>
      </c>
      <c r="CL257" s="13">
        <v>4.7471734440767133E-2</v>
      </c>
      <c r="CM257" s="13">
        <v>5.0811251414156322E-2</v>
      </c>
      <c r="CN257" s="13">
        <v>5.8748093963221448E-2</v>
      </c>
      <c r="CO257" s="13">
        <v>0.22234929134079584</v>
      </c>
      <c r="CQ257" s="27">
        <v>-6.3557611361229838E-2</v>
      </c>
      <c r="CR257" s="12">
        <v>-695966.86940719862</v>
      </c>
      <c r="CS257" s="27">
        <v>2.3208216283547451</v>
      </c>
    </row>
    <row r="258" spans="1:97" x14ac:dyDescent="0.2">
      <c r="A258" s="7">
        <v>2309</v>
      </c>
      <c r="B258" s="7" t="s">
        <v>255</v>
      </c>
      <c r="C258" s="42">
        <v>0.33679715588291259</v>
      </c>
      <c r="E258" s="24">
        <v>1.1082433381884251</v>
      </c>
      <c r="F258" s="24">
        <v>1.0947793119611684</v>
      </c>
      <c r="G258" s="24">
        <v>1.0900860127924883</v>
      </c>
      <c r="H258" s="24">
        <v>1.0844133998183501</v>
      </c>
      <c r="I258" s="24">
        <v>1.0735441920206925</v>
      </c>
      <c r="J258" s="24"/>
      <c r="K258" s="24"/>
      <c r="L258" s="24"/>
      <c r="M258" s="24"/>
      <c r="N258" s="24"/>
      <c r="P258" s="11">
        <v>1314.518210546142</v>
      </c>
      <c r="Q258" s="11">
        <v>1481.3577877873927</v>
      </c>
      <c r="R258" s="11">
        <v>1535.0156433134364</v>
      </c>
      <c r="S258" s="11">
        <v>1628.1821578561683</v>
      </c>
      <c r="T258" s="11">
        <v>1841.6901975524906</v>
      </c>
      <c r="U258" s="11"/>
      <c r="W258" s="11">
        <v>1186.1277801091062</v>
      </c>
      <c r="X258" s="11">
        <v>1353.1108704764565</v>
      </c>
      <c r="Y258" s="11">
        <v>1408.1601133301085</v>
      </c>
      <c r="Z258" s="11">
        <v>1501.4404636911577</v>
      </c>
      <c r="AA258" s="11">
        <v>1715.5234141651358</v>
      </c>
      <c r="AB258" s="11"/>
      <c r="AD258" s="25">
        <v>1.8855334300408808</v>
      </c>
      <c r="AE258" s="25">
        <v>1.872824807012953</v>
      </c>
      <c r="AF258" s="25">
        <v>1.8827738745771532</v>
      </c>
      <c r="AG258" s="25">
        <v>1.8739811101048001</v>
      </c>
      <c r="AH258" s="25">
        <v>1.8549209586945437</v>
      </c>
      <c r="AI258" s="25"/>
      <c r="AJ258" s="11">
        <v>2582.1921191840552</v>
      </c>
      <c r="AK258" s="11">
        <v>2952.6682317509044</v>
      </c>
      <c r="AL258" s="11">
        <v>3061.3033182360141</v>
      </c>
      <c r="AM258" s="11">
        <v>3275.6906271299945</v>
      </c>
      <c r="AN258" s="11">
        <v>3716.3163629322676</v>
      </c>
      <c r="AO258" s="11"/>
      <c r="AP258" s="11">
        <v>662.92137096774184</v>
      </c>
      <c r="AQ258" s="11">
        <v>666.38642473118273</v>
      </c>
      <c r="AR258" s="11">
        <v>828.07459677419354</v>
      </c>
      <c r="AS258" s="11">
        <v>828.8901617250674</v>
      </c>
      <c r="AT258" s="11">
        <v>832.58186738836264</v>
      </c>
      <c r="AU258" s="11"/>
      <c r="AV258" s="24">
        <v>0.63523671370170121</v>
      </c>
      <c r="AW258" s="24">
        <v>0.63626848096297262</v>
      </c>
      <c r="AX258" s="24">
        <v>0.6351808482956024</v>
      </c>
      <c r="AY258" s="24">
        <v>0.63630482598007509</v>
      </c>
      <c r="AZ258" s="24">
        <v>0.63118306986231509</v>
      </c>
      <c r="BB258" s="24">
        <v>0.19622840564420413</v>
      </c>
      <c r="BC258" s="24">
        <v>0.19468794975794845</v>
      </c>
      <c r="BD258" s="24">
        <v>0.19359875097580015</v>
      </c>
      <c r="BE258" s="24">
        <v>0.19200414025100271</v>
      </c>
      <c r="BF258" s="24">
        <v>0.18842427332993369</v>
      </c>
      <c r="BH258" s="24">
        <v>0.16853488065409469</v>
      </c>
      <c r="BI258" s="24">
        <v>0.1690435692790789</v>
      </c>
      <c r="BJ258" s="24">
        <v>0.17122040072859745</v>
      </c>
      <c r="BK258" s="24">
        <v>0.17169103376892225</v>
      </c>
      <c r="BL258" s="24">
        <v>0.18039265680775116</v>
      </c>
      <c r="BN258" s="26"/>
      <c r="BO258" s="26"/>
      <c r="BP258" s="26"/>
      <c r="BQ258" s="26"/>
      <c r="BR258" s="26"/>
      <c r="BT258" s="26"/>
      <c r="BU258" s="26"/>
      <c r="BV258" s="26"/>
      <c r="BW258" s="26"/>
      <c r="BX258" s="26"/>
      <c r="BZ258" s="26">
        <v>0</v>
      </c>
      <c r="CA258" s="26">
        <v>0.12818177108081086</v>
      </c>
      <c r="CB258" s="26">
        <v>0.18186929435630628</v>
      </c>
      <c r="CC258" s="26">
        <v>0.25472805237912644</v>
      </c>
      <c r="CD258" s="26">
        <v>0.42573125456264171</v>
      </c>
      <c r="CF258" s="27">
        <v>-1.2211663527557638E-2</v>
      </c>
      <c r="CG258" s="12">
        <v>-330103</v>
      </c>
      <c r="CI258" s="13"/>
      <c r="CJ258" s="13"/>
      <c r="CK258" s="13">
        <v>0</v>
      </c>
      <c r="CL258" s="13">
        <v>0.28063650656105388</v>
      </c>
      <c r="CM258" s="13">
        <v>0.36708025829364144</v>
      </c>
      <c r="CN258" s="13">
        <v>0.40457151054479334</v>
      </c>
      <c r="CO258" s="13">
        <v>0.75986726684462647</v>
      </c>
      <c r="CQ258" s="27">
        <v>-9.7338756833290949E-2</v>
      </c>
      <c r="CR258" s="12">
        <v>-2776509.2152756304</v>
      </c>
      <c r="CS258" s="27">
        <v>1.3086931741764081</v>
      </c>
    </row>
    <row r="259" spans="1:97" x14ac:dyDescent="0.2">
      <c r="A259" s="7">
        <v>2313</v>
      </c>
      <c r="B259" s="7" t="s">
        <v>256</v>
      </c>
      <c r="C259" s="42">
        <v>0.1577714224309581</v>
      </c>
      <c r="E259" s="24">
        <v>2.0793637677217749</v>
      </c>
      <c r="F259" s="24">
        <v>1.9839778851976357</v>
      </c>
      <c r="G259" s="24">
        <v>1.8998860500095156</v>
      </c>
      <c r="H259" s="24">
        <v>1.8543910336716831</v>
      </c>
      <c r="I259" s="24">
        <v>1.78879753282451</v>
      </c>
      <c r="J259" s="24"/>
      <c r="K259" s="24"/>
      <c r="L259" s="24"/>
      <c r="M259" s="24"/>
      <c r="N259" s="24"/>
      <c r="P259" s="11">
        <v>1314.518210546142</v>
      </c>
      <c r="Q259" s="11">
        <v>1391.9385885345143</v>
      </c>
      <c r="R259" s="11">
        <v>1485.5951518108607</v>
      </c>
      <c r="S259" s="11">
        <v>1540.5136099363797</v>
      </c>
      <c r="T259" s="11">
        <v>1609.5947486680229</v>
      </c>
      <c r="U259" s="11"/>
      <c r="W259" s="11">
        <v>632.17327864973583</v>
      </c>
      <c r="X259" s="11">
        <v>701.58977018831786</v>
      </c>
      <c r="Y259" s="11">
        <v>781.93908092720619</v>
      </c>
      <c r="Z259" s="11">
        <v>830.73827578111832</v>
      </c>
      <c r="AA259" s="11">
        <v>899.81941451276157</v>
      </c>
      <c r="AB259" s="11"/>
      <c r="AD259" s="25">
        <v>1.7887979683972912</v>
      </c>
      <c r="AE259" s="25">
        <v>1.7723094328949229</v>
      </c>
      <c r="AF259" s="25">
        <v>1.7353563867325335</v>
      </c>
      <c r="AG259" s="25">
        <v>1.7380578924853842</v>
      </c>
      <c r="AH259" s="25">
        <v>1.7318840579710144</v>
      </c>
      <c r="AI259" s="25"/>
      <c r="AJ259" s="11">
        <v>1330.3698838737898</v>
      </c>
      <c r="AK259" s="11">
        <v>1489.3941141166629</v>
      </c>
      <c r="AL259" s="11">
        <v>1594.0447996127148</v>
      </c>
      <c r="AM259" s="11">
        <v>1701.3024165912864</v>
      </c>
      <c r="AN259" s="11">
        <v>1860.1797772856132</v>
      </c>
      <c r="AO259" s="11"/>
      <c r="AP259" s="11">
        <v>424.64550833781601</v>
      </c>
      <c r="AQ259" s="11">
        <v>425.03281334050564</v>
      </c>
      <c r="AR259" s="11">
        <v>550.88757396449694</v>
      </c>
      <c r="AS259" s="11">
        <v>557.08738394320039</v>
      </c>
      <c r="AT259" s="11">
        <v>554.38436482084694</v>
      </c>
      <c r="AU259" s="11"/>
      <c r="AV259" s="24">
        <v>0.61018623024830698</v>
      </c>
      <c r="AW259" s="24">
        <v>0.61165323150898032</v>
      </c>
      <c r="AX259" s="24">
        <v>0.61058574453069869</v>
      </c>
      <c r="AY259" s="24">
        <v>0.61000998146299734</v>
      </c>
      <c r="AZ259" s="24">
        <v>0.606280193236715</v>
      </c>
      <c r="BB259" s="24">
        <v>0.26227426636568851</v>
      </c>
      <c r="BC259" s="24">
        <v>0.26290482251449582</v>
      </c>
      <c r="BD259" s="24">
        <v>0.26238532110091745</v>
      </c>
      <c r="BE259" s="24">
        <v>0.26108655354341936</v>
      </c>
      <c r="BF259" s="24">
        <v>0.26172208013640241</v>
      </c>
      <c r="BH259" s="24">
        <v>0.1275395033860045</v>
      </c>
      <c r="BI259" s="24">
        <v>0.12544194597652383</v>
      </c>
      <c r="BJ259" s="24">
        <v>0.12702893436838392</v>
      </c>
      <c r="BK259" s="24">
        <v>0.12890346499358335</v>
      </c>
      <c r="BL259" s="24">
        <v>0.13199772662688264</v>
      </c>
      <c r="BN259" s="26"/>
      <c r="BO259" s="26"/>
      <c r="BP259" s="26"/>
      <c r="BQ259" s="26"/>
      <c r="BR259" s="26"/>
      <c r="BT259" s="26"/>
      <c r="BU259" s="26"/>
      <c r="BV259" s="26"/>
      <c r="BW259" s="26"/>
      <c r="BX259" s="26"/>
      <c r="BZ259" s="26">
        <v>0</v>
      </c>
      <c r="CA259" s="26">
        <v>4.6619573080466159E-2</v>
      </c>
      <c r="CB259" s="26">
        <v>9.5916328535726514E-2</v>
      </c>
      <c r="CC259" s="26">
        <v>0.12663180632065885</v>
      </c>
      <c r="CD259" s="26">
        <v>0.17715327371303946</v>
      </c>
      <c r="CF259" s="27">
        <v>-1.5906765955049453E-2</v>
      </c>
      <c r="CG259" s="12">
        <v>-306556</v>
      </c>
      <c r="CI259" s="13"/>
      <c r="CJ259" s="13"/>
      <c r="CK259" s="13">
        <v>0</v>
      </c>
      <c r="CL259" s="13">
        <v>0.12038393482445842</v>
      </c>
      <c r="CM259" s="13">
        <v>0.1685291633256758</v>
      </c>
      <c r="CN259" s="13">
        <v>0.17085686123920585</v>
      </c>
      <c r="CO259" s="13">
        <v>0.30709598257835391</v>
      </c>
      <c r="CQ259" s="27">
        <v>-6.8626208800805638E-2</v>
      </c>
      <c r="CR259" s="12">
        <v>-1358306.4963195734</v>
      </c>
      <c r="CS259" s="27">
        <v>2.0344740115147104</v>
      </c>
    </row>
    <row r="260" spans="1:97" x14ac:dyDescent="0.2">
      <c r="A260" s="7">
        <v>2321</v>
      </c>
      <c r="B260" s="7" t="s">
        <v>257</v>
      </c>
      <c r="C260" s="42">
        <v>0.84106072643173846</v>
      </c>
      <c r="E260" s="24">
        <v>0.5519545989216923</v>
      </c>
      <c r="F260" s="24">
        <v>0.65002038800081841</v>
      </c>
      <c r="G260" s="24">
        <v>0.6712817315820433</v>
      </c>
      <c r="H260" s="24">
        <v>0.67992911964903624</v>
      </c>
      <c r="I260" s="24">
        <v>0.71531364398729069</v>
      </c>
      <c r="J260" s="24"/>
      <c r="K260" s="24"/>
      <c r="L260" s="24"/>
      <c r="M260" s="24"/>
      <c r="N260" s="24"/>
      <c r="P260" s="11">
        <v>1314.518210546142</v>
      </c>
      <c r="Q260" s="11">
        <v>1958.0178938716062</v>
      </c>
      <c r="R260" s="11">
        <v>2147.1817188731138</v>
      </c>
      <c r="S260" s="11">
        <v>2234.0350109399769</v>
      </c>
      <c r="T260" s="11">
        <v>2650.4343346895257</v>
      </c>
      <c r="U260" s="11"/>
      <c r="W260" s="11">
        <v>2381.5694499406409</v>
      </c>
      <c r="X260" s="11">
        <v>3012.2407389307009</v>
      </c>
      <c r="Y260" s="11">
        <v>3198.62975238838</v>
      </c>
      <c r="Z260" s="11">
        <v>3285.6880906838264</v>
      </c>
      <c r="AA260" s="11">
        <v>3705.2758002986134</v>
      </c>
      <c r="AB260" s="11"/>
      <c r="AD260" s="25">
        <v>0.86756501587846535</v>
      </c>
      <c r="AE260" s="25">
        <v>0.87072340425531913</v>
      </c>
      <c r="AF260" s="25">
        <v>0.86477828359467201</v>
      </c>
      <c r="AG260" s="25">
        <v>0.85459545037913509</v>
      </c>
      <c r="AH260" s="25">
        <v>0.82472979512824651</v>
      </c>
      <c r="AI260" s="25"/>
      <c r="AJ260" s="11">
        <v>2802.7593944013302</v>
      </c>
      <c r="AK260" s="11">
        <v>3718.9212546026333</v>
      </c>
      <c r="AL260" s="11">
        <v>3877.4395419738867</v>
      </c>
      <c r="AM260" s="11">
        <v>3946.5703755682125</v>
      </c>
      <c r="AN260" s="11">
        <v>4303.0087047169545</v>
      </c>
      <c r="AO260" s="11"/>
      <c r="AP260" s="11">
        <v>789.81302131603331</v>
      </c>
      <c r="AQ260" s="11">
        <v>817.13971778857274</v>
      </c>
      <c r="AR260" s="11">
        <v>929.74718196457331</v>
      </c>
      <c r="AS260" s="11">
        <v>940.46378451788144</v>
      </c>
      <c r="AT260" s="11">
        <v>977.69746059544661</v>
      </c>
      <c r="AU260" s="11"/>
      <c r="AV260" s="24">
        <v>0.29182044459703027</v>
      </c>
      <c r="AW260" s="24">
        <v>0.29114893617021276</v>
      </c>
      <c r="AX260" s="24">
        <v>0.29042320013488448</v>
      </c>
      <c r="AY260" s="24">
        <v>0.28364302974752104</v>
      </c>
      <c r="AZ260" s="24">
        <v>0.27827068882077755</v>
      </c>
      <c r="BB260" s="24">
        <v>0.37044030555317142</v>
      </c>
      <c r="BC260" s="24">
        <v>0.36791489361702129</v>
      </c>
      <c r="BD260" s="24">
        <v>0.36646433990895294</v>
      </c>
      <c r="BE260" s="24">
        <v>0.36813598866761105</v>
      </c>
      <c r="BF260" s="24">
        <v>0.36844652363284403</v>
      </c>
      <c r="BH260" s="24">
        <v>0.33773924984979831</v>
      </c>
      <c r="BI260" s="24">
        <v>0.34093617021276595</v>
      </c>
      <c r="BJ260" s="24">
        <v>0.34311245995616252</v>
      </c>
      <c r="BK260" s="24">
        <v>0.34822098158486792</v>
      </c>
      <c r="BL260" s="24">
        <v>0.35328278754637843</v>
      </c>
      <c r="BN260" s="26"/>
      <c r="BO260" s="26"/>
      <c r="BP260" s="26"/>
      <c r="BQ260" s="26"/>
      <c r="BR260" s="26"/>
      <c r="BT260" s="26"/>
      <c r="BU260" s="26"/>
      <c r="BV260" s="26"/>
      <c r="BW260" s="26"/>
      <c r="BX260" s="26"/>
      <c r="BZ260" s="26">
        <v>0</v>
      </c>
      <c r="CA260" s="26">
        <v>0.50765822342239475</v>
      </c>
      <c r="CB260" s="26">
        <v>0.65767602175903228</v>
      </c>
      <c r="CC260" s="26">
        <v>0.72439258589679234</v>
      </c>
      <c r="CD260" s="26">
        <v>1.039616541164905</v>
      </c>
      <c r="CF260" s="27">
        <v>-2.9544379891485388E-2</v>
      </c>
      <c r="CG260" s="12">
        <v>-829778.5</v>
      </c>
      <c r="CI260" s="13"/>
      <c r="CJ260" s="13"/>
      <c r="CK260" s="13">
        <v>0</v>
      </c>
      <c r="CL260" s="13">
        <v>0.39032639722928253</v>
      </c>
      <c r="CM260" s="13">
        <v>0.58772661508812107</v>
      </c>
      <c r="CN260" s="13">
        <v>0.64545138675529978</v>
      </c>
      <c r="CO260" s="13">
        <v>0.93725397313074321</v>
      </c>
      <c r="CQ260" s="27">
        <v>-0.10021196547067716</v>
      </c>
      <c r="CR260" s="12">
        <v>-3128268.3666292983</v>
      </c>
      <c r="CS260" s="27">
        <v>0.72910968859165093</v>
      </c>
    </row>
    <row r="261" spans="1:97" x14ac:dyDescent="0.2">
      <c r="A261" s="7">
        <v>2326</v>
      </c>
      <c r="B261" s="7" t="s">
        <v>258</v>
      </c>
      <c r="C261" s="42">
        <v>0.6821781515295875</v>
      </c>
      <c r="E261" s="24">
        <v>0.84791538706002989</v>
      </c>
      <c r="F261" s="24">
        <v>0.87458176478255922</v>
      </c>
      <c r="G261" s="24">
        <v>0.87983839968620359</v>
      </c>
      <c r="H261" s="24">
        <v>0.88704638958725879</v>
      </c>
      <c r="I261" s="24">
        <v>0.90660380773918336</v>
      </c>
      <c r="J261" s="24"/>
      <c r="K261" s="24"/>
      <c r="L261" s="24"/>
      <c r="M261" s="24"/>
      <c r="N261" s="24"/>
      <c r="P261" s="11">
        <v>1314.518210546142</v>
      </c>
      <c r="Q261" s="11">
        <v>1657.6767723644741</v>
      </c>
      <c r="R261" s="11">
        <v>1765.9179270748828</v>
      </c>
      <c r="S261" s="11">
        <v>1911.5086026753033</v>
      </c>
      <c r="T261" s="11">
        <v>2369.8420527310591</v>
      </c>
      <c r="U261" s="11"/>
      <c r="W261" s="11">
        <v>1550.2940866587646</v>
      </c>
      <c r="X261" s="11">
        <v>1895.3937060151375</v>
      </c>
      <c r="Y261" s="11">
        <v>2007.0934931968206</v>
      </c>
      <c r="Z261" s="11">
        <v>2154.9139088032643</v>
      </c>
      <c r="AA261" s="11">
        <v>2613.9776079705453</v>
      </c>
      <c r="AB261" s="11"/>
      <c r="AD261" s="25">
        <v>1.260039827414537</v>
      </c>
      <c r="AE261" s="25">
        <v>1.2466479059758317</v>
      </c>
      <c r="AF261" s="25">
        <v>1.2125122508983992</v>
      </c>
      <c r="AG261" s="25">
        <v>1.1996411678355896</v>
      </c>
      <c r="AH261" s="25">
        <v>1.1846526655896608</v>
      </c>
      <c r="AI261" s="25"/>
      <c r="AJ261" s="11">
        <v>2072.3459813491286</v>
      </c>
      <c r="AK261" s="11">
        <v>2538.2300073268102</v>
      </c>
      <c r="AL261" s="11">
        <v>2614.7119017864229</v>
      </c>
      <c r="AM261" s="11">
        <v>2790.8343065269387</v>
      </c>
      <c r="AN261" s="11">
        <v>3332.6222015154476</v>
      </c>
      <c r="AO261" s="11"/>
      <c r="AP261" s="11">
        <v>393.87943262411352</v>
      </c>
      <c r="AQ261" s="11">
        <v>393.87943262411352</v>
      </c>
      <c r="AR261" s="11">
        <v>457.88652482269509</v>
      </c>
      <c r="AS261" s="11">
        <v>458.25132743362838</v>
      </c>
      <c r="AT261" s="11">
        <v>465.05338078291817</v>
      </c>
      <c r="AU261" s="11"/>
      <c r="AV261" s="24">
        <v>0.48755393295718552</v>
      </c>
      <c r="AW261" s="24">
        <v>0.48700546267174311</v>
      </c>
      <c r="AX261" s="24">
        <v>0.48154197974518131</v>
      </c>
      <c r="AY261" s="24">
        <v>0.47577882890229978</v>
      </c>
      <c r="AZ261" s="24">
        <v>0.46833602584814216</v>
      </c>
      <c r="BB261" s="24">
        <v>9.3594424161964826E-2</v>
      </c>
      <c r="BC261" s="24">
        <v>9.3362026154610159E-2</v>
      </c>
      <c r="BD261" s="24">
        <v>9.2126755962103887E-2</v>
      </c>
      <c r="BE261" s="24">
        <v>9.2154624041755021E-2</v>
      </c>
      <c r="BF261" s="24">
        <v>9.0791599353796451E-2</v>
      </c>
      <c r="BH261" s="24">
        <v>0.41885164288084964</v>
      </c>
      <c r="BI261" s="24">
        <v>0.41963251117364675</v>
      </c>
      <c r="BJ261" s="24">
        <v>0.42633126429271478</v>
      </c>
      <c r="BK261" s="24">
        <v>0.43206654705594522</v>
      </c>
      <c r="BL261" s="24">
        <v>0.44087237479806141</v>
      </c>
      <c r="BN261" s="26"/>
      <c r="BO261" s="26"/>
      <c r="BP261" s="26"/>
      <c r="BQ261" s="26"/>
      <c r="BR261" s="26"/>
      <c r="BT261" s="26"/>
      <c r="BU261" s="26"/>
      <c r="BV261" s="26"/>
      <c r="BW261" s="26"/>
      <c r="BX261" s="26"/>
      <c r="BZ261" s="26">
        <v>0</v>
      </c>
      <c r="CA261" s="26">
        <v>0.25075570618884169</v>
      </c>
      <c r="CB261" s="26">
        <v>0.31331821927947523</v>
      </c>
      <c r="CC261" s="26">
        <v>0.40857159789288344</v>
      </c>
      <c r="CD261" s="26">
        <v>0.74108943384574122</v>
      </c>
      <c r="CF261" s="27">
        <v>-4.6125107665931113E-3</v>
      </c>
      <c r="CG261" s="12">
        <v>-80225</v>
      </c>
      <c r="CI261" s="13"/>
      <c r="CJ261" s="13"/>
      <c r="CK261" s="13">
        <v>0</v>
      </c>
      <c r="CL261" s="13">
        <v>0.30685366192615926</v>
      </c>
      <c r="CM261" s="13">
        <v>0.37372647117864144</v>
      </c>
      <c r="CN261" s="13">
        <v>0.40745587622180013</v>
      </c>
      <c r="CO261" s="13">
        <v>0.82393879032133532</v>
      </c>
      <c r="CQ261" s="27">
        <v>-6.2133679340954734E-2</v>
      </c>
      <c r="CR261" s="12">
        <v>-1134390.7624443332</v>
      </c>
      <c r="CS261" s="27">
        <v>1.6601964664838165</v>
      </c>
    </row>
    <row r="262" spans="1:97" x14ac:dyDescent="0.2">
      <c r="A262" s="7">
        <v>2361</v>
      </c>
      <c r="B262" s="7" t="s">
        <v>259</v>
      </c>
      <c r="C262" s="42">
        <v>1.1528083801307858</v>
      </c>
      <c r="E262" s="24">
        <v>0.59065792601868994</v>
      </c>
      <c r="F262" s="24">
        <v>0.68712179516582739</v>
      </c>
      <c r="G262" s="24">
        <v>0.7076104840848505</v>
      </c>
      <c r="H262" s="24">
        <v>0.71687424818974343</v>
      </c>
      <c r="I262" s="24">
        <v>0.77132642441784338</v>
      </c>
      <c r="J262" s="24"/>
      <c r="K262" s="24"/>
      <c r="L262" s="24"/>
      <c r="M262" s="24"/>
      <c r="N262" s="24"/>
      <c r="P262" s="11">
        <v>1314.518210546142</v>
      </c>
      <c r="Q262" s="11">
        <v>2012.7059493574743</v>
      </c>
      <c r="R262" s="11">
        <v>2224.4456386598295</v>
      </c>
      <c r="S262" s="11">
        <v>2369.0693751693675</v>
      </c>
      <c r="T262" s="11">
        <v>3180.4134322306395</v>
      </c>
      <c r="U262" s="11"/>
      <c r="W262" s="11">
        <v>2225.5152307979815</v>
      </c>
      <c r="X262" s="11">
        <v>2929.1836811430721</v>
      </c>
      <c r="Y262" s="11">
        <v>3143.6018666918071</v>
      </c>
      <c r="Z262" s="11">
        <v>3304.720989980824</v>
      </c>
      <c r="AA262" s="11">
        <v>4123.3041311025336</v>
      </c>
      <c r="AB262" s="11"/>
      <c r="AD262" s="25">
        <v>0.92859002169197402</v>
      </c>
      <c r="AE262" s="25">
        <v>0.9177810370114744</v>
      </c>
      <c r="AF262" s="25">
        <v>0.90264658326950897</v>
      </c>
      <c r="AG262" s="25">
        <v>0.87430776976002689</v>
      </c>
      <c r="AH262" s="25">
        <v>0.85004932587964488</v>
      </c>
      <c r="AI262" s="25"/>
      <c r="AJ262" s="11">
        <v>2275.7202651664657</v>
      </c>
      <c r="AK262" s="11">
        <v>3037.3617484996976</v>
      </c>
      <c r="AL262" s="11">
        <v>3159.3070684028307</v>
      </c>
      <c r="AM262" s="11">
        <v>3223.6850087731682</v>
      </c>
      <c r="AN262" s="11">
        <v>3949.8161976630581</v>
      </c>
      <c r="AO262" s="11"/>
      <c r="AP262" s="11">
        <v>551.94024986420425</v>
      </c>
      <c r="AQ262" s="11">
        <v>566.74090168386749</v>
      </c>
      <c r="AR262" s="11">
        <v>752.6681151548072</v>
      </c>
      <c r="AS262" s="11">
        <v>755.25552050473186</v>
      </c>
      <c r="AT262" s="11">
        <v>772.64103896103893</v>
      </c>
      <c r="AU262" s="11"/>
      <c r="AV262" s="24">
        <v>0.35765726681127985</v>
      </c>
      <c r="AW262" s="24">
        <v>0.35562074022948842</v>
      </c>
      <c r="AX262" s="24">
        <v>0.35111905369755764</v>
      </c>
      <c r="AY262" s="24">
        <v>0.34527605302903169</v>
      </c>
      <c r="AZ262" s="24">
        <v>0.33615586977967776</v>
      </c>
      <c r="BB262" s="24">
        <v>0.15973969631236443</v>
      </c>
      <c r="BC262" s="24">
        <v>0.15883012682253472</v>
      </c>
      <c r="BD262" s="24">
        <v>0.15666751765807166</v>
      </c>
      <c r="BE262" s="24">
        <v>0.15959053532471892</v>
      </c>
      <c r="BF262" s="24">
        <v>0.15825386386057219</v>
      </c>
      <c r="BH262" s="24">
        <v>0.48260303687635575</v>
      </c>
      <c r="BI262" s="24">
        <v>0.48554913294797686</v>
      </c>
      <c r="BJ262" s="24">
        <v>0.49221342864437068</v>
      </c>
      <c r="BK262" s="24">
        <v>0.49513341164624936</v>
      </c>
      <c r="BL262" s="24">
        <v>0.50559026635975013</v>
      </c>
      <c r="BN262" s="26"/>
      <c r="BO262" s="26"/>
      <c r="BP262" s="26"/>
      <c r="BQ262" s="26"/>
      <c r="BR262" s="26"/>
      <c r="BT262" s="26"/>
      <c r="BU262" s="26"/>
      <c r="BV262" s="26"/>
      <c r="BW262" s="26"/>
      <c r="BX262" s="26"/>
      <c r="BZ262" s="26">
        <v>0</v>
      </c>
      <c r="CA262" s="26">
        <v>0.52197935948712182</v>
      </c>
      <c r="CB262" s="26">
        <v>0.67719211558032422</v>
      </c>
      <c r="CC262" s="26">
        <v>0.75474471900337603</v>
      </c>
      <c r="CD262" s="26">
        <v>1.3376127328726084</v>
      </c>
      <c r="CF262" s="27">
        <v>-1.1789728263323774E-2</v>
      </c>
      <c r="CG262" s="12">
        <v>-390274</v>
      </c>
      <c r="CI262" s="13"/>
      <c r="CJ262" s="13"/>
      <c r="CK262" s="13">
        <v>0</v>
      </c>
      <c r="CL262" s="13">
        <v>0.44531761413769932</v>
      </c>
      <c r="CM262" s="13">
        <v>0.53825816612368915</v>
      </c>
      <c r="CN262" s="13">
        <v>0.59004298466952143</v>
      </c>
      <c r="CO262" s="13">
        <v>1.1033521151599062</v>
      </c>
      <c r="CQ262" s="27">
        <v>-6.8881122319342861E-2</v>
      </c>
      <c r="CR262" s="12">
        <v>-2462255.7778134374</v>
      </c>
      <c r="CS262" s="27">
        <v>0.99800572358781281</v>
      </c>
    </row>
    <row r="263" spans="1:97" x14ac:dyDescent="0.2">
      <c r="A263" s="7">
        <v>2380</v>
      </c>
      <c r="B263" s="7" t="s">
        <v>260</v>
      </c>
      <c r="C263" s="42">
        <v>0.19032657752513416</v>
      </c>
      <c r="E263" s="24">
        <v>1.0863674261144882</v>
      </c>
      <c r="F263" s="24">
        <v>1.0770655404750686</v>
      </c>
      <c r="G263" s="24">
        <v>1.0740480879686303</v>
      </c>
      <c r="H263" s="24">
        <v>1.0724411401292473</v>
      </c>
      <c r="I263" s="24">
        <v>1.0674163026794057</v>
      </c>
      <c r="J263" s="24"/>
      <c r="K263" s="24"/>
      <c r="L263" s="24"/>
      <c r="M263" s="24"/>
      <c r="N263" s="24"/>
      <c r="P263" s="11">
        <v>1314.518210546142</v>
      </c>
      <c r="Q263" s="11">
        <v>1455.5823497951906</v>
      </c>
      <c r="R263" s="11">
        <v>1504.7246928580578</v>
      </c>
      <c r="S263" s="11">
        <v>1527.7909311876722</v>
      </c>
      <c r="T263" s="11">
        <v>1635.072670242474</v>
      </c>
      <c r="U263" s="11"/>
      <c r="W263" s="11">
        <v>1210.0125417490287</v>
      </c>
      <c r="X263" s="11">
        <v>1351.4334040927231</v>
      </c>
      <c r="Y263" s="11">
        <v>1400.984471471827</v>
      </c>
      <c r="Z263" s="11">
        <v>1424.5918717772686</v>
      </c>
      <c r="AA263" s="11">
        <v>1531.8041013034458</v>
      </c>
      <c r="AB263" s="11"/>
      <c r="AD263" s="25">
        <v>1.8162797895388425</v>
      </c>
      <c r="AE263" s="25">
        <v>1.8126269777750414</v>
      </c>
      <c r="AF263" s="25">
        <v>1.8121264138797781</v>
      </c>
      <c r="AG263" s="25">
        <v>1.8108602248834444</v>
      </c>
      <c r="AH263" s="25">
        <v>1.8060091840768786</v>
      </c>
      <c r="AI263" s="25"/>
      <c r="AJ263" s="11">
        <v>4267.5812653062339</v>
      </c>
      <c r="AK263" s="11">
        <v>4944.3797780121422</v>
      </c>
      <c r="AL263" s="11">
        <v>5031.1840079908479</v>
      </c>
      <c r="AM263" s="11">
        <v>5161.2422786853604</v>
      </c>
      <c r="AN263" s="11">
        <v>5524.9561565985996</v>
      </c>
      <c r="AO263" s="11"/>
      <c r="AP263" s="11">
        <v>1082.0331954199939</v>
      </c>
      <c r="AQ263" s="11">
        <v>1112.5298514614276</v>
      </c>
      <c r="AR263" s="11">
        <v>1206.347057699656</v>
      </c>
      <c r="AS263" s="11">
        <v>1217.9714204329662</v>
      </c>
      <c r="AT263" s="11">
        <v>1271.2020076481836</v>
      </c>
      <c r="AU263" s="11"/>
      <c r="AV263" s="24">
        <v>0.32457443515939338</v>
      </c>
      <c r="AW263" s="24">
        <v>0.32500153912454594</v>
      </c>
      <c r="AX263" s="24">
        <v>0.32578242344358277</v>
      </c>
      <c r="AY263" s="24">
        <v>0.32559344242313437</v>
      </c>
      <c r="AZ263" s="24">
        <v>0.32807225618100538</v>
      </c>
      <c r="BB263" s="24">
        <v>0.64333023831631075</v>
      </c>
      <c r="BC263" s="24">
        <v>0.64243058548297727</v>
      </c>
      <c r="BD263" s="24">
        <v>0.64175581644851787</v>
      </c>
      <c r="BE263" s="24">
        <v>0.64186244934028092</v>
      </c>
      <c r="BF263" s="24">
        <v>0.63619499437399263</v>
      </c>
      <c r="BH263" s="24">
        <v>3.2095326524295885E-2</v>
      </c>
      <c r="BI263" s="24">
        <v>3.2567875392476762E-2</v>
      </c>
      <c r="BJ263" s="24">
        <v>3.2461760107899335E-2</v>
      </c>
      <c r="BK263" s="24">
        <v>3.2544108236584698E-2</v>
      </c>
      <c r="BL263" s="24">
        <v>3.5732749445001974E-2</v>
      </c>
      <c r="BN263" s="26"/>
      <c r="BO263" s="26"/>
      <c r="BP263" s="26"/>
      <c r="BQ263" s="26"/>
      <c r="BR263" s="26"/>
      <c r="BT263" s="26"/>
      <c r="BU263" s="26"/>
      <c r="BV263" s="26"/>
      <c r="BW263" s="26"/>
      <c r="BX263" s="26"/>
      <c r="BZ263" s="26">
        <v>0</v>
      </c>
      <c r="CA263" s="26">
        <v>0.11110510960793696</v>
      </c>
      <c r="CB263" s="26">
        <v>0.15314287361031842</v>
      </c>
      <c r="CC263" s="26">
        <v>0.17695923007777092</v>
      </c>
      <c r="CD263" s="26">
        <v>0.25875767358866031</v>
      </c>
      <c r="CF263" s="27">
        <v>-4.8542762224779851E-2</v>
      </c>
      <c r="CG263" s="12">
        <v>-4748197.5</v>
      </c>
      <c r="CI263" s="13"/>
      <c r="CJ263" s="13"/>
      <c r="CK263" s="13">
        <v>0</v>
      </c>
      <c r="CL263" s="13">
        <v>0.24877019713774406</v>
      </c>
      <c r="CM263" s="13">
        <v>0.37846980379992146</v>
      </c>
      <c r="CN263" s="13">
        <v>0.39675074828595069</v>
      </c>
      <c r="CO263" s="13">
        <v>0.5478357107327696</v>
      </c>
      <c r="CQ263" s="27">
        <v>-0.15231143034460934</v>
      </c>
      <c r="CR263" s="12">
        <v>-16120422.240702074</v>
      </c>
      <c r="CS263" s="27">
        <v>0.79396291865402369</v>
      </c>
    </row>
    <row r="264" spans="1:97" x14ac:dyDescent="0.2">
      <c r="A264" s="7">
        <v>2401</v>
      </c>
      <c r="B264" s="7" t="s">
        <v>261</v>
      </c>
      <c r="C264" s="42">
        <v>0.25731388911485809</v>
      </c>
      <c r="E264" s="24">
        <v>1.167966334600721</v>
      </c>
      <c r="F264" s="24">
        <v>1.1377425917205706</v>
      </c>
      <c r="G264" s="24">
        <v>1.1283243807260104</v>
      </c>
      <c r="H264" s="24">
        <v>1.1283347678927078</v>
      </c>
      <c r="I264" s="24">
        <v>1.1241110638666412</v>
      </c>
      <c r="J264" s="24"/>
      <c r="K264" s="24"/>
      <c r="L264" s="24"/>
      <c r="M264" s="24"/>
      <c r="N264" s="24"/>
      <c r="P264" s="11">
        <v>1314.518210546142</v>
      </c>
      <c r="Q264" s="11">
        <v>1579.6439016601098</v>
      </c>
      <c r="R264" s="11">
        <v>1701.3432688357727</v>
      </c>
      <c r="S264" s="11">
        <v>1722.9394020378006</v>
      </c>
      <c r="T264" s="11">
        <v>1791.2391416856071</v>
      </c>
      <c r="U264" s="11"/>
      <c r="W264" s="11">
        <v>1125.4761131411558</v>
      </c>
      <c r="X264" s="11">
        <v>1388.401834611172</v>
      </c>
      <c r="Y264" s="11">
        <v>1507.849425128134</v>
      </c>
      <c r="Z264" s="11">
        <v>1526.975372083574</v>
      </c>
      <c r="AA264" s="11">
        <v>1593.4716766546392</v>
      </c>
      <c r="AB264" s="11"/>
      <c r="AD264" s="25">
        <v>1.6908466819221968</v>
      </c>
      <c r="AE264" s="25">
        <v>1.6729271644525883</v>
      </c>
      <c r="AF264" s="25">
        <v>1.6436703096539163</v>
      </c>
      <c r="AG264" s="25">
        <v>1.6408839779005524</v>
      </c>
      <c r="AH264" s="25">
        <v>1.6349537037037036</v>
      </c>
      <c r="AI264" s="25"/>
      <c r="AJ264" s="11">
        <v>2114.8170451465235</v>
      </c>
      <c r="AK264" s="11">
        <v>2668.025501596293</v>
      </c>
      <c r="AL264" s="11">
        <v>2827.1821207335142</v>
      </c>
      <c r="AM264" s="11">
        <v>2862.7253263985504</v>
      </c>
      <c r="AN264" s="11">
        <v>2953.9963125037384</v>
      </c>
      <c r="AO264" s="11"/>
      <c r="AP264" s="11">
        <v>549.96642685851316</v>
      </c>
      <c r="AQ264" s="11">
        <v>550.02877697841723</v>
      </c>
      <c r="AR264" s="11">
        <v>739.10117647058826</v>
      </c>
      <c r="AS264" s="11">
        <v>755.24067388688331</v>
      </c>
      <c r="AT264" s="11">
        <v>767.56756756756761</v>
      </c>
      <c r="AU264" s="11"/>
      <c r="AV264" s="24">
        <v>0.57711670480549204</v>
      </c>
      <c r="AW264" s="24">
        <v>0.57764544205222168</v>
      </c>
      <c r="AX264" s="24">
        <v>0.57536429872495443</v>
      </c>
      <c r="AY264" s="24">
        <v>0.57389502762430944</v>
      </c>
      <c r="AZ264" s="24">
        <v>0.57314814814814818</v>
      </c>
      <c r="BB264" s="24">
        <v>0.19084668192219681</v>
      </c>
      <c r="BC264" s="24">
        <v>0.19102153000458086</v>
      </c>
      <c r="BD264" s="24">
        <v>0.1935336976320583</v>
      </c>
      <c r="BE264" s="24">
        <v>0.19129834254143646</v>
      </c>
      <c r="BF264" s="24">
        <v>0.18842592592592591</v>
      </c>
      <c r="BH264" s="24">
        <v>0.2320366132723112</v>
      </c>
      <c r="BI264" s="24">
        <v>0.23133302794319743</v>
      </c>
      <c r="BJ264" s="24">
        <v>0.23110200364298725</v>
      </c>
      <c r="BK264" s="24">
        <v>0.23480662983425415</v>
      </c>
      <c r="BL264" s="24">
        <v>0.23842592592592593</v>
      </c>
      <c r="BN264" s="26"/>
      <c r="BO264" s="26"/>
      <c r="BP264" s="26"/>
      <c r="BQ264" s="26"/>
      <c r="BR264" s="26"/>
      <c r="BT264" s="26"/>
      <c r="BU264" s="26"/>
      <c r="BV264" s="26"/>
      <c r="BW264" s="26"/>
      <c r="BX264" s="26"/>
      <c r="BZ264" s="26">
        <v>0</v>
      </c>
      <c r="CA264" s="26">
        <v>0.18786664118411855</v>
      </c>
      <c r="CB264" s="26">
        <v>0.26449383270645477</v>
      </c>
      <c r="CC264" s="26">
        <v>0.26440271747196253</v>
      </c>
      <c r="CD264" s="26">
        <v>0.30253830392190273</v>
      </c>
      <c r="CF264" s="27">
        <v>-1.4903863363302959E-2</v>
      </c>
      <c r="CG264" s="12">
        <v>-184914</v>
      </c>
      <c r="CI264" s="13"/>
      <c r="CJ264" s="13"/>
      <c r="CK264" s="13">
        <v>0</v>
      </c>
      <c r="CL264" s="13">
        <v>0.30622603494444589</v>
      </c>
      <c r="CM264" s="13">
        <v>0.34792432799738116</v>
      </c>
      <c r="CN264" s="13">
        <v>0.35625923619566335</v>
      </c>
      <c r="CO264" s="13">
        <v>0.4099502549215821</v>
      </c>
      <c r="CQ264" s="27">
        <v>-7.451259586160143E-2</v>
      </c>
      <c r="CR264" s="12">
        <v>-958899.87234541192</v>
      </c>
      <c r="CS264" s="27">
        <v>1.711805508037415</v>
      </c>
    </row>
    <row r="265" spans="1:97" x14ac:dyDescent="0.2">
      <c r="A265" s="7">
        <v>2403</v>
      </c>
      <c r="B265" s="7" t="s">
        <v>262</v>
      </c>
      <c r="C265" s="42">
        <v>0.10391255344550387</v>
      </c>
      <c r="E265" s="24">
        <v>1.9939091605830277</v>
      </c>
      <c r="F265" s="24">
        <v>1.9324930048106572</v>
      </c>
      <c r="G265" s="24">
        <v>1.8683377766136593</v>
      </c>
      <c r="H265" s="24">
        <v>1.8727399361782802</v>
      </c>
      <c r="I265" s="24">
        <v>1.8158770364343815</v>
      </c>
      <c r="J265" s="24"/>
      <c r="K265" s="24"/>
      <c r="L265" s="24"/>
      <c r="M265" s="24"/>
      <c r="N265" s="24"/>
      <c r="P265" s="11">
        <v>1314.518210546142</v>
      </c>
      <c r="Q265" s="11">
        <v>1376.8218010781702</v>
      </c>
      <c r="R265" s="11">
        <v>1446.703447251208</v>
      </c>
      <c r="S265" s="11">
        <v>1466.9822049524753</v>
      </c>
      <c r="T265" s="11">
        <v>1527.1963370183646</v>
      </c>
      <c r="U265" s="11"/>
      <c r="W265" s="11">
        <v>659.26684952978053</v>
      </c>
      <c r="X265" s="11">
        <v>712.45887961859353</v>
      </c>
      <c r="Y265" s="11">
        <v>774.32649778850021</v>
      </c>
      <c r="Z265" s="11">
        <v>783.33471541497693</v>
      </c>
      <c r="AA265" s="11">
        <v>841.02409269800319</v>
      </c>
      <c r="AB265" s="11"/>
      <c r="AD265" s="25">
        <v>2.022187004754358</v>
      </c>
      <c r="AE265" s="25">
        <v>2.0007949125596185</v>
      </c>
      <c r="AF265" s="25">
        <v>1.9753772835583796</v>
      </c>
      <c r="AG265" s="25">
        <v>1.9725806451612904</v>
      </c>
      <c r="AH265" s="25">
        <v>1.9418326693227093</v>
      </c>
      <c r="AI265" s="25"/>
      <c r="AJ265" s="11">
        <v>1393.250006310398</v>
      </c>
      <c r="AK265" s="11">
        <v>1499.3892468395495</v>
      </c>
      <c r="AL265" s="11">
        <v>1606.431352307626</v>
      </c>
      <c r="AM265" s="11">
        <v>1633.4201166249236</v>
      </c>
      <c r="AN265" s="11">
        <v>1716.7248476922409</v>
      </c>
      <c r="AO265" s="11"/>
      <c r="AP265" s="11">
        <v>422.50000000000006</v>
      </c>
      <c r="AQ265" s="11">
        <v>424.52631578947376</v>
      </c>
      <c r="AR265" s="11">
        <v>496.78947368421052</v>
      </c>
      <c r="AS265" s="11">
        <v>500.07947019867549</v>
      </c>
      <c r="AT265" s="11">
        <v>496.78947368421052</v>
      </c>
      <c r="AU265" s="11"/>
      <c r="AV265" s="24">
        <v>0.74326465927099838</v>
      </c>
      <c r="AW265" s="24">
        <v>0.74642289348171698</v>
      </c>
      <c r="AX265" s="24">
        <v>0.74583002382843522</v>
      </c>
      <c r="AY265" s="24">
        <v>0.74193548387096775</v>
      </c>
      <c r="AZ265" s="24">
        <v>0.73864541832669328</v>
      </c>
      <c r="BB265" s="24">
        <v>0.12044374009508717</v>
      </c>
      <c r="BC265" s="24">
        <v>0.12082670906200318</v>
      </c>
      <c r="BD265" s="24">
        <v>0.12073073868149325</v>
      </c>
      <c r="BE265" s="24">
        <v>0.1217741935483871</v>
      </c>
      <c r="BF265" s="24">
        <v>0.12111553784860558</v>
      </c>
      <c r="BH265" s="24">
        <v>0.13629160063391443</v>
      </c>
      <c r="BI265" s="24">
        <v>0.13275039745627981</v>
      </c>
      <c r="BJ265" s="24">
        <v>0.13343923749007147</v>
      </c>
      <c r="BK265" s="24">
        <v>0.13629032258064516</v>
      </c>
      <c r="BL265" s="24">
        <v>0.1402390438247012</v>
      </c>
      <c r="BN265" s="26"/>
      <c r="BO265" s="26"/>
      <c r="BP265" s="26"/>
      <c r="BQ265" s="26"/>
      <c r="BR265" s="26"/>
      <c r="BT265" s="26"/>
      <c r="BU265" s="26"/>
      <c r="BV265" s="26"/>
      <c r="BW265" s="26"/>
      <c r="BX265" s="26"/>
      <c r="BZ265" s="26">
        <v>0</v>
      </c>
      <c r="CA265" s="26">
        <v>3.303175722224827E-2</v>
      </c>
      <c r="CB265" s="26">
        <v>7.2526482843878748E-2</v>
      </c>
      <c r="CC265" s="26">
        <v>6.9631099233196547E-2</v>
      </c>
      <c r="CD265" s="26">
        <v>0.10943822699875749</v>
      </c>
      <c r="CF265" s="27">
        <v>-6.2693356878881085E-3</v>
      </c>
      <c r="CG265" s="12">
        <v>-22809</v>
      </c>
      <c r="CI265" s="13"/>
      <c r="CJ265" s="13"/>
      <c r="CK265" s="13">
        <v>0</v>
      </c>
      <c r="CL265" s="13">
        <v>0.10347928838705434</v>
      </c>
      <c r="CM265" s="13">
        <v>0.12478172388892528</v>
      </c>
      <c r="CN265" s="13">
        <v>0.13029606774765323</v>
      </c>
      <c r="CO265" s="13">
        <v>0.23900085341035915</v>
      </c>
      <c r="CQ265" s="27">
        <v>-7.0166676239369993E-2</v>
      </c>
      <c r="CR265" s="12">
        <v>-259572.54369774248</v>
      </c>
      <c r="CS265" s="27">
        <v>2.3879151080481358</v>
      </c>
    </row>
    <row r="266" spans="1:97" x14ac:dyDescent="0.2">
      <c r="A266" s="7">
        <v>2404</v>
      </c>
      <c r="B266" s="7" t="s">
        <v>263</v>
      </c>
      <c r="C266" s="42">
        <v>7.4419714329405195E-2</v>
      </c>
      <c r="E266" s="24">
        <v>1.7184337342990472</v>
      </c>
      <c r="F266" s="24">
        <v>1.7013620518803458</v>
      </c>
      <c r="G266" s="24">
        <v>1.6504648526195067</v>
      </c>
      <c r="H266" s="24">
        <v>1.6536245959663312</v>
      </c>
      <c r="I266" s="24">
        <v>1.6250176013052062</v>
      </c>
      <c r="J266" s="24"/>
      <c r="K266" s="24"/>
      <c r="L266" s="24"/>
      <c r="M266" s="24"/>
      <c r="N266" s="24"/>
      <c r="P266" s="11">
        <v>1314.518210546142</v>
      </c>
      <c r="Q266" s="11">
        <v>1341.2043858724578</v>
      </c>
      <c r="R266" s="11">
        <v>1426.4977278713973</v>
      </c>
      <c r="S266" s="11">
        <v>1424.898013817502</v>
      </c>
      <c r="T266" s="11">
        <v>1487.2552834132464</v>
      </c>
      <c r="U266" s="11"/>
      <c r="W266" s="11">
        <v>764.95135326375373</v>
      </c>
      <c r="X266" s="11">
        <v>788.31215518775582</v>
      </c>
      <c r="Y266" s="11">
        <v>864.30057908070933</v>
      </c>
      <c r="Z266" s="11">
        <v>861.68167629656728</v>
      </c>
      <c r="AA266" s="11">
        <v>915.22410724578617</v>
      </c>
      <c r="AB266" s="11"/>
      <c r="AD266" s="25">
        <v>2.0415312387143372</v>
      </c>
      <c r="AE266" s="25">
        <v>2.0388243831640058</v>
      </c>
      <c r="AF266" s="25">
        <v>2.0036258158085571</v>
      </c>
      <c r="AG266" s="25">
        <v>2.0087399854333574</v>
      </c>
      <c r="AH266" s="25">
        <v>1.9821167883211679</v>
      </c>
      <c r="AI266" s="25"/>
      <c r="AJ266" s="11">
        <v>1655.3275456508716</v>
      </c>
      <c r="AK266" s="11">
        <v>1734.4250384937222</v>
      </c>
      <c r="AL266" s="11">
        <v>1855.3863179957339</v>
      </c>
      <c r="AM266" s="11">
        <v>1861.6749602439209</v>
      </c>
      <c r="AN266" s="11">
        <v>1961.4467226908414</v>
      </c>
      <c r="AO266" s="11"/>
      <c r="AP266" s="11">
        <v>675.81653225806451</v>
      </c>
      <c r="AQ266" s="11">
        <v>651.16310679611649</v>
      </c>
      <c r="AR266" s="11">
        <v>735.19223300970873</v>
      </c>
      <c r="AS266" s="11">
        <v>736.96303501945522</v>
      </c>
      <c r="AT266" s="11">
        <v>737.07751937984494</v>
      </c>
      <c r="AU266" s="11"/>
      <c r="AV266" s="24">
        <v>0.7103647526182737</v>
      </c>
      <c r="AW266" s="24">
        <v>0.71407837445573297</v>
      </c>
      <c r="AX266" s="24">
        <v>0.71464829586656997</v>
      </c>
      <c r="AY266" s="24">
        <v>0.71158048069919888</v>
      </c>
      <c r="AZ266" s="24">
        <v>0.70474452554744527</v>
      </c>
      <c r="BB266" s="24">
        <v>0.17912603828096785</v>
      </c>
      <c r="BC266" s="24">
        <v>0.18686502177068215</v>
      </c>
      <c r="BD266" s="24">
        <v>0.18672951414068165</v>
      </c>
      <c r="BE266" s="24">
        <v>0.18718135469774216</v>
      </c>
      <c r="BF266" s="24">
        <v>0.18832116788321168</v>
      </c>
      <c r="BH266" s="24">
        <v>0.1105092091007584</v>
      </c>
      <c r="BI266" s="24">
        <v>9.9056603773584911E-2</v>
      </c>
      <c r="BJ266" s="24">
        <v>9.8622189992748369E-2</v>
      </c>
      <c r="BK266" s="24">
        <v>0.101238164603059</v>
      </c>
      <c r="BL266" s="24">
        <v>0.10693430656934307</v>
      </c>
      <c r="BN266" s="26"/>
      <c r="BO266" s="26"/>
      <c r="BP266" s="26"/>
      <c r="BQ266" s="26"/>
      <c r="BR266" s="26"/>
      <c r="BT266" s="26"/>
      <c r="BU266" s="26"/>
      <c r="BV266" s="26"/>
      <c r="BW266" s="26"/>
      <c r="BX266" s="26"/>
      <c r="BZ266" s="26">
        <v>0</v>
      </c>
      <c r="CA266" s="26">
        <v>1.4164500669950453E-2</v>
      </c>
      <c r="CB266" s="26">
        <v>6.0806989152357271E-2</v>
      </c>
      <c r="CC266" s="26">
        <v>5.7699858385764413E-2</v>
      </c>
      <c r="CD266" s="26">
        <v>8.6975438521291748E-2</v>
      </c>
      <c r="CF266" s="27">
        <v>-1.4615817701562162E-2</v>
      </c>
      <c r="CG266" s="12">
        <v>-114305</v>
      </c>
      <c r="CI266" s="13"/>
      <c r="CJ266" s="13"/>
      <c r="CK266" s="13">
        <v>0</v>
      </c>
      <c r="CL266" s="13">
        <v>3.1591232632675714E-2</v>
      </c>
      <c r="CM266" s="13">
        <v>6.2365296367873135E-2</v>
      </c>
      <c r="CN266" s="13">
        <v>6.7970160411646274E-2</v>
      </c>
      <c r="CO266" s="13">
        <v>0.11042118992516237</v>
      </c>
      <c r="CQ266" s="27">
        <v>-8.0573617065527889E-2</v>
      </c>
      <c r="CR266" s="12">
        <v>-645437.70787479391</v>
      </c>
      <c r="CS266" s="27">
        <v>1.9731293680956277</v>
      </c>
    </row>
    <row r="267" spans="1:97" x14ac:dyDescent="0.2">
      <c r="A267" s="7">
        <v>2409</v>
      </c>
      <c r="B267" s="7" t="s">
        <v>264</v>
      </c>
      <c r="C267" s="42">
        <v>0.26729896201019088</v>
      </c>
      <c r="E267" s="24">
        <v>1.1919126402947888</v>
      </c>
      <c r="F267" s="24">
        <v>1.1617545519360186</v>
      </c>
      <c r="G267" s="24">
        <v>1.1552173048679535</v>
      </c>
      <c r="H267" s="24">
        <v>1.153536569852301</v>
      </c>
      <c r="I267" s="24">
        <v>1.1388108911531847</v>
      </c>
      <c r="J267" s="24"/>
      <c r="K267" s="24"/>
      <c r="L267" s="24"/>
      <c r="M267" s="24"/>
      <c r="N267" s="24"/>
      <c r="P267" s="11">
        <v>1314.518210546142</v>
      </c>
      <c r="Q267" s="11">
        <v>1525.1999643583795</v>
      </c>
      <c r="R267" s="11">
        <v>1585.5406146510456</v>
      </c>
      <c r="S267" s="11">
        <v>1610.384860314987</v>
      </c>
      <c r="T267" s="11">
        <v>1779.012229010847</v>
      </c>
      <c r="U267" s="11"/>
      <c r="W267" s="11">
        <v>1102.8645607961921</v>
      </c>
      <c r="X267" s="11">
        <v>1312.8418234442836</v>
      </c>
      <c r="Y267" s="11">
        <v>1372.5042102206737</v>
      </c>
      <c r="Z267" s="11">
        <v>1396.0414454144102</v>
      </c>
      <c r="AA267" s="11">
        <v>1562.1665044047661</v>
      </c>
      <c r="AB267" s="11"/>
      <c r="AD267" s="25">
        <v>1.5941595769142332</v>
      </c>
      <c r="AE267" s="25">
        <v>1.6088474970896391</v>
      </c>
      <c r="AF267" s="25">
        <v>1.5996284254528566</v>
      </c>
      <c r="AG267" s="25">
        <v>1.5991590749824807</v>
      </c>
      <c r="AH267" s="25">
        <v>1.5686138154844691</v>
      </c>
      <c r="AI267" s="25"/>
      <c r="AJ267" s="11">
        <v>1904.3590632283544</v>
      </c>
      <c r="AK267" s="11">
        <v>2347.9735586567808</v>
      </c>
      <c r="AL267" s="11">
        <v>2465.1203821947793</v>
      </c>
      <c r="AM267" s="11">
        <v>2517.6270256798011</v>
      </c>
      <c r="AN267" s="11">
        <v>2762.4502524833565</v>
      </c>
      <c r="AO267" s="11"/>
      <c r="AP267" s="11">
        <v>402.66266866566718</v>
      </c>
      <c r="AQ267" s="11">
        <v>402.96251874062978</v>
      </c>
      <c r="AR267" s="11">
        <v>408.06896551724139</v>
      </c>
      <c r="AS267" s="11">
        <v>408.06896551724139</v>
      </c>
      <c r="AT267" s="11">
        <v>419.6221889055472</v>
      </c>
      <c r="AU267" s="11"/>
      <c r="AV267" s="24">
        <v>0.55415037939756262</v>
      </c>
      <c r="AW267" s="24">
        <v>0.56111757857974387</v>
      </c>
      <c r="AX267" s="24">
        <v>0.56154203437064565</v>
      </c>
      <c r="AY267" s="24">
        <v>0.55898154636767106</v>
      </c>
      <c r="AZ267" s="24">
        <v>0.55679184051923969</v>
      </c>
      <c r="BB267" s="24">
        <v>0.15336859048057025</v>
      </c>
      <c r="BC267" s="24">
        <v>0.15529685681024447</v>
      </c>
      <c r="BD267" s="24">
        <v>0.15490013934045518</v>
      </c>
      <c r="BE267" s="24">
        <v>0.15580471852370942</v>
      </c>
      <c r="BF267" s="24">
        <v>0.1546128882707464</v>
      </c>
      <c r="BH267" s="24">
        <v>0.2924810301218671</v>
      </c>
      <c r="BI267" s="24">
        <v>0.28358556461001166</v>
      </c>
      <c r="BJ267" s="24">
        <v>0.2835578262888992</v>
      </c>
      <c r="BK267" s="24">
        <v>0.28521373510861947</v>
      </c>
      <c r="BL267" s="24">
        <v>0.28859527121001388</v>
      </c>
      <c r="BN267" s="26"/>
      <c r="BO267" s="26"/>
      <c r="BP267" s="26"/>
      <c r="BQ267" s="26"/>
      <c r="BR267" s="26"/>
      <c r="BT267" s="26"/>
      <c r="BU267" s="26"/>
      <c r="BV267" s="26"/>
      <c r="BW267" s="26"/>
      <c r="BX267" s="26"/>
      <c r="BZ267" s="26">
        <v>0</v>
      </c>
      <c r="CA267" s="26">
        <v>0.15642381469411437</v>
      </c>
      <c r="CB267" s="26">
        <v>0.1983473023260065</v>
      </c>
      <c r="CC267" s="26">
        <v>0.2097030249607772</v>
      </c>
      <c r="CD267" s="26">
        <v>0.32095280919963853</v>
      </c>
      <c r="CF267" s="27">
        <v>-7.5159570669759528E-3</v>
      </c>
      <c r="CG267" s="12">
        <v>-89423</v>
      </c>
      <c r="CI267" s="13"/>
      <c r="CJ267" s="13"/>
      <c r="CK267" s="13">
        <v>0</v>
      </c>
      <c r="CL267" s="13">
        <v>0.23279231373750497</v>
      </c>
      <c r="CM267" s="13">
        <v>0.22361886815021248</v>
      </c>
      <c r="CN267" s="13">
        <v>0.23081555844910739</v>
      </c>
      <c r="CO267" s="13">
        <v>0.38298899249483509</v>
      </c>
      <c r="CQ267" s="27">
        <v>-6.5890059825451888E-2</v>
      </c>
      <c r="CR267" s="12">
        <v>-807307.16445896751</v>
      </c>
      <c r="CS267" s="27">
        <v>2.0883916198377528</v>
      </c>
    </row>
    <row r="268" spans="1:97" x14ac:dyDescent="0.2">
      <c r="A268" s="7">
        <v>2417</v>
      </c>
      <c r="B268" s="7" t="s">
        <v>265</v>
      </c>
      <c r="C268" s="42">
        <v>3.0602351450930598E-2</v>
      </c>
      <c r="E268" s="24">
        <v>2.7769946986355878</v>
      </c>
      <c r="F268" s="24">
        <v>2.8110960523452495</v>
      </c>
      <c r="G268" s="24">
        <v>2.7445985907832458</v>
      </c>
      <c r="H268" s="24">
        <v>2.7149240277655569</v>
      </c>
      <c r="I268" s="24">
        <v>2.6142436556921744</v>
      </c>
      <c r="J268" s="24"/>
      <c r="K268" s="24"/>
      <c r="L268" s="24"/>
      <c r="M268" s="24"/>
      <c r="N268" s="24"/>
      <c r="P268" s="11">
        <v>1314.518210546142</v>
      </c>
      <c r="Q268" s="11">
        <v>1318.7931878794823</v>
      </c>
      <c r="R268" s="11">
        <v>1339.7506043265128</v>
      </c>
      <c r="S268" s="11">
        <v>1363.571125530143</v>
      </c>
      <c r="T268" s="11">
        <v>1408.9962685479607</v>
      </c>
      <c r="U268" s="11"/>
      <c r="W268" s="11">
        <v>473.36</v>
      </c>
      <c r="X268" s="11">
        <v>469.13842975206609</v>
      </c>
      <c r="Y268" s="11">
        <v>488.14081914404051</v>
      </c>
      <c r="Z268" s="11">
        <v>502.25019616935373</v>
      </c>
      <c r="AA268" s="11">
        <v>538.96899222842342</v>
      </c>
      <c r="AB268" s="11"/>
      <c r="AD268" s="25">
        <v>2.1642892277422527</v>
      </c>
      <c r="AE268" s="25">
        <v>2.126953125</v>
      </c>
      <c r="AF268" s="25">
        <v>2.1189663578742075</v>
      </c>
      <c r="AG268" s="25">
        <v>2.1043095004897161</v>
      </c>
      <c r="AH268" s="25">
        <v>2.0914454277286136</v>
      </c>
      <c r="AI268" s="25"/>
      <c r="AJ268" s="11">
        <v>1135.4516579618453</v>
      </c>
      <c r="AK268" s="11">
        <v>1120.7507627148439</v>
      </c>
      <c r="AL268" s="11">
        <v>1204.4495262074042</v>
      </c>
      <c r="AM268" s="11">
        <v>1236.2007982955677</v>
      </c>
      <c r="AN268" s="11">
        <v>1329.4540729997921</v>
      </c>
      <c r="AO268" s="11"/>
      <c r="AP268" s="11">
        <v>395.77401129943502</v>
      </c>
      <c r="AQ268" s="11">
        <v>380.02893309222424</v>
      </c>
      <c r="AR268" s="11">
        <v>384.76672694394216</v>
      </c>
      <c r="AS268" s="11">
        <v>384.65335753176043</v>
      </c>
      <c r="AT268" s="11">
        <v>384.65335753176043</v>
      </c>
      <c r="AU268" s="11"/>
      <c r="AV268" s="24">
        <v>0.69945892769306439</v>
      </c>
      <c r="AW268" s="24">
        <v>0.69482421875</v>
      </c>
      <c r="AX268" s="24">
        <v>0.69429546562652367</v>
      </c>
      <c r="AY268" s="24">
        <v>0.6929480901077375</v>
      </c>
      <c r="AZ268" s="24">
        <v>0.6853490658800393</v>
      </c>
      <c r="BB268" s="24">
        <v>0.26119035907525823</v>
      </c>
      <c r="BC268" s="24">
        <v>0.27001953125</v>
      </c>
      <c r="BD268" s="24">
        <v>0.2696245733788396</v>
      </c>
      <c r="BE268" s="24">
        <v>0.26983349657198824</v>
      </c>
      <c r="BF268" s="24">
        <v>0.27089478859390365</v>
      </c>
      <c r="BH268" s="24">
        <v>3.9350713231677326E-2</v>
      </c>
      <c r="BI268" s="24">
        <v>3.515625E-2</v>
      </c>
      <c r="BJ268" s="24">
        <v>3.6079960994636763E-2</v>
      </c>
      <c r="BK268" s="24">
        <v>3.7218413320274243E-2</v>
      </c>
      <c r="BL268" s="24">
        <v>4.3756145526057028E-2</v>
      </c>
      <c r="BN268" s="26"/>
      <c r="BO268" s="26"/>
      <c r="BP268" s="26"/>
      <c r="BQ268" s="26"/>
      <c r="BR268" s="26"/>
      <c r="BT268" s="26"/>
      <c r="BU268" s="26"/>
      <c r="BV268" s="26"/>
      <c r="BW268" s="26"/>
      <c r="BX268" s="26"/>
      <c r="BZ268" s="26">
        <v>0</v>
      </c>
      <c r="CA268" s="26">
        <v>-6.7803964022312702E-3</v>
      </c>
      <c r="CB268" s="26">
        <v>6.6868605771144285E-3</v>
      </c>
      <c r="CC268" s="26">
        <v>1.3033638034072093E-2</v>
      </c>
      <c r="CD268" s="26">
        <v>3.6306077479270282E-2</v>
      </c>
      <c r="CF268" s="27">
        <v>-1.0922298926986122E-2</v>
      </c>
      <c r="CG268" s="12">
        <v>-64071</v>
      </c>
      <c r="CI268" s="13"/>
      <c r="CJ268" s="13"/>
      <c r="CK268" s="13">
        <v>0</v>
      </c>
      <c r="CL268" s="13">
        <v>-1.4575180938114607E-2</v>
      </c>
      <c r="CM268" s="13">
        <v>-7.1361912276555972E-2</v>
      </c>
      <c r="CN268" s="13">
        <v>-7.0632952966103391E-2</v>
      </c>
      <c r="CO268" s="13">
        <v>-1.4058500987299549E-3</v>
      </c>
      <c r="CQ268" s="27">
        <v>-5.5586422041924537E-2</v>
      </c>
      <c r="CR268" s="12">
        <v>-331559.29718036525</v>
      </c>
      <c r="CS268" s="27">
        <v>2.9354723458543908</v>
      </c>
    </row>
    <row r="269" spans="1:97" x14ac:dyDescent="0.2">
      <c r="A269" s="7">
        <v>2418</v>
      </c>
      <c r="B269" s="7" t="s">
        <v>266</v>
      </c>
      <c r="C269" s="42">
        <v>6.5042920497965895E-2</v>
      </c>
      <c r="E269" s="24">
        <v>2.6272381734882346</v>
      </c>
      <c r="F269" s="24">
        <v>2.4783817877205419</v>
      </c>
      <c r="G269" s="24">
        <v>2.4788513528098219</v>
      </c>
      <c r="H269" s="24">
        <v>2.4718266667578708</v>
      </c>
      <c r="I269" s="24">
        <v>2.3343286109905321</v>
      </c>
      <c r="J269" s="24"/>
      <c r="K269" s="24"/>
      <c r="L269" s="24"/>
      <c r="M269" s="24"/>
      <c r="N269" s="24"/>
      <c r="P269" s="11">
        <v>1314.518210546142</v>
      </c>
      <c r="Q269" s="11">
        <v>1351.1183830049993</v>
      </c>
      <c r="R269" s="11">
        <v>1380.4562238958852</v>
      </c>
      <c r="S269" s="11">
        <v>1389.0142333823394</v>
      </c>
      <c r="T269" s="11">
        <v>1471.5809463777</v>
      </c>
      <c r="U269" s="11"/>
      <c r="W269" s="11">
        <v>500.34223155368926</v>
      </c>
      <c r="X269" s="11">
        <v>545.16152019002379</v>
      </c>
      <c r="Y269" s="11">
        <v>556.89350728155341</v>
      </c>
      <c r="Z269" s="11">
        <v>561.93836406992727</v>
      </c>
      <c r="AA269" s="11">
        <v>630.40864917183183</v>
      </c>
      <c r="AB269" s="11"/>
      <c r="AD269" s="25">
        <v>2.1047979797979797</v>
      </c>
      <c r="AE269" s="25">
        <v>2.1384126984126985</v>
      </c>
      <c r="AF269" s="25">
        <v>2.08871989860583</v>
      </c>
      <c r="AG269" s="25">
        <v>2.0998080614203456</v>
      </c>
      <c r="AH269" s="25">
        <v>2.042405063291139</v>
      </c>
      <c r="AI269" s="25"/>
      <c r="AJ269" s="11">
        <v>1280.5643885910429</v>
      </c>
      <c r="AK269" s="11">
        <v>1438.1172105002579</v>
      </c>
      <c r="AL269" s="11">
        <v>1482.7032252201313</v>
      </c>
      <c r="AM269" s="11">
        <v>1515.0328044163955</v>
      </c>
      <c r="AN269" s="11">
        <v>1662.6086054261993</v>
      </c>
      <c r="AO269" s="11"/>
      <c r="AP269" s="11">
        <v>343.63090128755363</v>
      </c>
      <c r="AQ269" s="11">
        <v>343.63090128755363</v>
      </c>
      <c r="AR269" s="11">
        <v>348.3090128755365</v>
      </c>
      <c r="AS269" s="11">
        <v>348.3090128755365</v>
      </c>
      <c r="AT269" s="11">
        <v>348.3090128755365</v>
      </c>
      <c r="AU269" s="11"/>
      <c r="AV269" s="24">
        <v>0.66919191919191923</v>
      </c>
      <c r="AW269" s="24">
        <v>0.67301587301587307</v>
      </c>
      <c r="AX269" s="24">
        <v>0.6730038022813688</v>
      </c>
      <c r="AY269" s="24">
        <v>0.66794625719769674</v>
      </c>
      <c r="AZ269" s="24">
        <v>0.66582278481012658</v>
      </c>
      <c r="BB269" s="24">
        <v>0.29419191919191917</v>
      </c>
      <c r="BC269" s="24">
        <v>0.2958730158730159</v>
      </c>
      <c r="BD269" s="24">
        <v>0.2953105196451204</v>
      </c>
      <c r="BE269" s="24">
        <v>0.2981445937300064</v>
      </c>
      <c r="BF269" s="24">
        <v>0.29493670886075951</v>
      </c>
      <c r="BH269" s="24">
        <v>3.6616161616161616E-2</v>
      </c>
      <c r="BI269" s="24">
        <v>3.111111111111111E-2</v>
      </c>
      <c r="BJ269" s="24">
        <v>3.1685678073510776E-2</v>
      </c>
      <c r="BK269" s="24">
        <v>3.3909149072296862E-2</v>
      </c>
      <c r="BL269" s="24">
        <v>3.9240506329113925E-2</v>
      </c>
      <c r="BN269" s="26"/>
      <c r="BO269" s="26"/>
      <c r="BP269" s="26"/>
      <c r="BQ269" s="26"/>
      <c r="BR269" s="26"/>
      <c r="BT269" s="26"/>
      <c r="BU269" s="26"/>
      <c r="BV269" s="26"/>
      <c r="BW269" s="26"/>
      <c r="BX269" s="26"/>
      <c r="BZ269" s="26">
        <v>0</v>
      </c>
      <c r="CA269" s="26">
        <v>3.8324934436794189E-2</v>
      </c>
      <c r="CB269" s="26">
        <v>3.8191908491933546E-2</v>
      </c>
      <c r="CC269" s="26">
        <v>4.0190948462645704E-2</v>
      </c>
      <c r="CD269" s="26">
        <v>8.3554896563771797E-2</v>
      </c>
      <c r="CF269" s="27">
        <v>-1.0404031816357469E-2</v>
      </c>
      <c r="CG269" s="12">
        <v>-49071</v>
      </c>
      <c r="CI269" s="13"/>
      <c r="CJ269" s="13"/>
      <c r="CK269" s="13">
        <v>0</v>
      </c>
      <c r="CL269" s="13">
        <v>0.10546617317521467</v>
      </c>
      <c r="CM269" s="13">
        <v>7.2925951104061193E-2</v>
      </c>
      <c r="CN269" s="13">
        <v>7.4094216582319961E-2</v>
      </c>
      <c r="CO269" s="13">
        <v>0.20336379887705514</v>
      </c>
      <c r="CQ269" s="27">
        <v>-5.2160937720335608E-2</v>
      </c>
      <c r="CR269" s="12">
        <v>-249558.9953380088</v>
      </c>
      <c r="CS269" s="27">
        <v>2.987636285857993</v>
      </c>
    </row>
    <row r="270" spans="1:97" x14ac:dyDescent="0.2">
      <c r="A270" s="7">
        <v>2421</v>
      </c>
      <c r="B270" s="7" t="s">
        <v>267</v>
      </c>
      <c r="C270" s="42">
        <v>0.6447564944688402</v>
      </c>
      <c r="E270" s="24">
        <v>1.0170506949493365</v>
      </c>
      <c r="F270" s="24">
        <v>1.0138477099292942</v>
      </c>
      <c r="G270" s="24">
        <v>1.0131307919624486</v>
      </c>
      <c r="H270" s="24">
        <v>1.0129784318864326</v>
      </c>
      <c r="I270" s="24">
        <v>1.0097111178761808</v>
      </c>
      <c r="J270" s="24"/>
      <c r="K270" s="24"/>
      <c r="L270" s="24"/>
      <c r="M270" s="24"/>
      <c r="N270" s="24"/>
      <c r="P270" s="11">
        <v>1314.518210546142</v>
      </c>
      <c r="Q270" s="11">
        <v>1631.0797031952536</v>
      </c>
      <c r="R270" s="11">
        <v>1747.948509506256</v>
      </c>
      <c r="S270" s="11">
        <v>1793.8849353133801</v>
      </c>
      <c r="T270" s="11">
        <v>2428.5439276285892</v>
      </c>
      <c r="U270" s="11"/>
      <c r="W270" s="11">
        <v>1292.4805194805194</v>
      </c>
      <c r="X270" s="11">
        <v>1608.8014868712432</v>
      </c>
      <c r="Y270" s="11">
        <v>1725.2940324915553</v>
      </c>
      <c r="Z270" s="11">
        <v>1770.9014119606613</v>
      </c>
      <c r="AA270" s="11">
        <v>2405.1868743772689</v>
      </c>
      <c r="AB270" s="11"/>
      <c r="AD270" s="25">
        <v>1.1824236817761331</v>
      </c>
      <c r="AE270" s="25">
        <v>1.1640581844964095</v>
      </c>
      <c r="AF270" s="25">
        <v>1.1336615609044494</v>
      </c>
      <c r="AG270" s="25">
        <v>1.1065366558324305</v>
      </c>
      <c r="AH270" s="25">
        <v>1.0627423334508284</v>
      </c>
      <c r="AI270" s="25"/>
      <c r="AJ270" s="11">
        <v>1709.3932733801637</v>
      </c>
      <c r="AK270" s="11">
        <v>2143.9390058902509</v>
      </c>
      <c r="AL270" s="11">
        <v>2247.4672080099599</v>
      </c>
      <c r="AM270" s="11">
        <v>2267.580630248854</v>
      </c>
      <c r="AN270" s="11">
        <v>2995.8879308004698</v>
      </c>
      <c r="AO270" s="11"/>
      <c r="AP270" s="11">
        <v>360.49801587301596</v>
      </c>
      <c r="AQ270" s="11">
        <v>360.49801587301596</v>
      </c>
      <c r="AR270" s="11">
        <v>419.58134920634922</v>
      </c>
      <c r="AS270" s="11">
        <v>413.72346640701073</v>
      </c>
      <c r="AT270" s="11">
        <v>411.33590733590734</v>
      </c>
      <c r="AU270" s="11"/>
      <c r="AV270" s="24">
        <v>0.3985198889916744</v>
      </c>
      <c r="AW270" s="24">
        <v>0.39698029828760817</v>
      </c>
      <c r="AX270" s="24">
        <v>0.39314369073668853</v>
      </c>
      <c r="AY270" s="24">
        <v>0.38750451426507765</v>
      </c>
      <c r="AZ270" s="24">
        <v>0.3762777581952767</v>
      </c>
      <c r="BB270" s="24">
        <v>0.18649398704902867</v>
      </c>
      <c r="BC270" s="24">
        <v>0.18560117842018045</v>
      </c>
      <c r="BD270" s="24">
        <v>0.1838074398249453</v>
      </c>
      <c r="BE270" s="24">
        <v>0.18544600938967137</v>
      </c>
      <c r="BF270" s="24">
        <v>0.1825872400422982</v>
      </c>
      <c r="BH270" s="24">
        <v>0.41498612395929696</v>
      </c>
      <c r="BI270" s="24">
        <v>0.41741852329221135</v>
      </c>
      <c r="BJ270" s="24">
        <v>0.42304886943836617</v>
      </c>
      <c r="BK270" s="24">
        <v>0.42704947634525098</v>
      </c>
      <c r="BL270" s="24">
        <v>0.44113500176242509</v>
      </c>
      <c r="BN270" s="26"/>
      <c r="BO270" s="26"/>
      <c r="BP270" s="26"/>
      <c r="BQ270" s="26"/>
      <c r="BR270" s="26"/>
      <c r="BT270" s="26"/>
      <c r="BU270" s="26"/>
      <c r="BV270" s="26"/>
      <c r="BW270" s="26"/>
      <c r="BX270" s="26"/>
      <c r="BZ270" s="26">
        <v>0</v>
      </c>
      <c r="CA270" s="26">
        <v>0.22742298156118701</v>
      </c>
      <c r="CB270" s="26">
        <v>0.29352277005210214</v>
      </c>
      <c r="CC270" s="26">
        <v>0.30851261800090457</v>
      </c>
      <c r="CD270" s="26">
        <v>0.74312226853756047</v>
      </c>
      <c r="CF270" s="27">
        <v>-8.9298048365689924E-3</v>
      </c>
      <c r="CG270" s="12">
        <v>-131029</v>
      </c>
      <c r="CI270" s="13"/>
      <c r="CJ270" s="13"/>
      <c r="CK270" s="13">
        <v>0</v>
      </c>
      <c r="CL270" s="13">
        <v>0.27639593449502931</v>
      </c>
      <c r="CM270" s="13">
        <v>0.30918890608835126</v>
      </c>
      <c r="CN270" s="13">
        <v>0.34249786155265483</v>
      </c>
      <c r="CO270" s="13">
        <v>0.93284284716282095</v>
      </c>
      <c r="CQ270" s="27">
        <v>-4.2899795838912826E-2</v>
      </c>
      <c r="CR270" s="12">
        <v>-659871.89894787024</v>
      </c>
      <c r="CS270" s="27">
        <v>2.1180525359781499</v>
      </c>
    </row>
    <row r="271" spans="1:97" x14ac:dyDescent="0.2">
      <c r="A271" s="7">
        <v>2422</v>
      </c>
      <c r="B271" s="7" t="s">
        <v>268</v>
      </c>
      <c r="C271" s="42">
        <v>0.14951092937055321</v>
      </c>
      <c r="E271" s="24">
        <v>2.1194028249997925</v>
      </c>
      <c r="F271" s="24">
        <v>2.0141406868274041</v>
      </c>
      <c r="G271" s="24">
        <v>1.9509220806062209</v>
      </c>
      <c r="H271" s="24">
        <v>1.9282888567454846</v>
      </c>
      <c r="I271" s="24">
        <v>1.8311418668217523</v>
      </c>
      <c r="J271" s="24"/>
      <c r="K271" s="24"/>
      <c r="L271" s="24"/>
      <c r="M271" s="24"/>
      <c r="N271" s="24"/>
      <c r="P271" s="11">
        <v>1314.518210546142</v>
      </c>
      <c r="Q271" s="11">
        <v>1426.8079801152289</v>
      </c>
      <c r="R271" s="11">
        <v>1469.067086268697</v>
      </c>
      <c r="S271" s="11">
        <v>1484.7201665338557</v>
      </c>
      <c r="T271" s="11">
        <v>1594.4443690622832</v>
      </c>
      <c r="U271" s="11"/>
      <c r="W271" s="11">
        <v>620.23047013078826</v>
      </c>
      <c r="X271" s="11">
        <v>708.39539136795906</v>
      </c>
      <c r="Y271" s="11">
        <v>753.01166605905939</v>
      </c>
      <c r="Z271" s="11">
        <v>769.96771585338502</v>
      </c>
      <c r="AA271" s="11">
        <v>870.73776093039885</v>
      </c>
      <c r="AB271" s="11"/>
      <c r="AD271" s="25">
        <v>1.7281612706169822</v>
      </c>
      <c r="AE271" s="25">
        <v>1.6579745300181929</v>
      </c>
      <c r="AF271" s="25">
        <v>1.6484375</v>
      </c>
      <c r="AG271" s="25">
        <v>1.6376638855780692</v>
      </c>
      <c r="AH271" s="25">
        <v>1.6241771394374627</v>
      </c>
      <c r="AI271" s="25"/>
      <c r="AJ271" s="11">
        <v>1166.8429355824853</v>
      </c>
      <c r="AK271" s="11">
        <v>1298.2469488208517</v>
      </c>
      <c r="AL271" s="11">
        <v>1421.2612200904985</v>
      </c>
      <c r="AM271" s="11">
        <v>1448.7738303672986</v>
      </c>
      <c r="AN271" s="11">
        <v>1641.0463499659591</v>
      </c>
      <c r="AO271" s="11"/>
      <c r="AP271" s="11">
        <v>324.61518324607329</v>
      </c>
      <c r="AQ271" s="11">
        <v>324.80366492146595</v>
      </c>
      <c r="AR271" s="11">
        <v>329.18324607329845</v>
      </c>
      <c r="AS271" s="11">
        <v>329.18324607329845</v>
      </c>
      <c r="AT271" s="11">
        <v>326.7862796833773</v>
      </c>
      <c r="AU271" s="11"/>
      <c r="AV271" s="24">
        <v>0.60965180207697012</v>
      </c>
      <c r="AW271" s="24">
        <v>0.60521528198908425</v>
      </c>
      <c r="AX271" s="24">
        <v>0.60036057692307687</v>
      </c>
      <c r="AY271" s="24">
        <v>0.600715137067938</v>
      </c>
      <c r="AZ271" s="24">
        <v>0.59365649311789348</v>
      </c>
      <c r="BB271" s="24">
        <v>0.2333536957849725</v>
      </c>
      <c r="BC271" s="24">
        <v>0.23165554881746514</v>
      </c>
      <c r="BD271" s="24">
        <v>0.22956730769230768</v>
      </c>
      <c r="BE271" s="24">
        <v>0.22765196662693682</v>
      </c>
      <c r="BF271" s="24">
        <v>0.22681029323758228</v>
      </c>
      <c r="BH271" s="24">
        <v>0.15699450213805743</v>
      </c>
      <c r="BI271" s="24">
        <v>0.16312916919345058</v>
      </c>
      <c r="BJ271" s="24">
        <v>0.17007211538461539</v>
      </c>
      <c r="BK271" s="24">
        <v>0.17163289630512515</v>
      </c>
      <c r="BL271" s="24">
        <v>0.17953321364452424</v>
      </c>
      <c r="BN271" s="26"/>
      <c r="BO271" s="26"/>
      <c r="BP271" s="26"/>
      <c r="BQ271" s="26"/>
      <c r="BR271" s="26"/>
      <c r="BT271" s="26"/>
      <c r="BU271" s="26"/>
      <c r="BV271" s="26"/>
      <c r="BW271" s="26"/>
      <c r="BX271" s="26"/>
      <c r="BZ271" s="26">
        <v>0</v>
      </c>
      <c r="CA271" s="26">
        <v>4.897342432834062E-2</v>
      </c>
      <c r="CB271" s="26">
        <v>8.3597219330940442E-2</v>
      </c>
      <c r="CC271" s="26">
        <v>9.7139324026034535E-2</v>
      </c>
      <c r="CD271" s="26">
        <v>0.16364272859808437</v>
      </c>
      <c r="CF271" s="27">
        <v>-8.9151573016535337E-3</v>
      </c>
      <c r="CG271" s="12">
        <v>-37423</v>
      </c>
      <c r="CI271" s="13"/>
      <c r="CJ271" s="13"/>
      <c r="CK271" s="13">
        <v>0</v>
      </c>
      <c r="CL271" s="13">
        <v>0.12000619386807054</v>
      </c>
      <c r="CM271" s="13">
        <v>9.6957496926527664E-2</v>
      </c>
      <c r="CN271" s="13">
        <v>0.10336721191474996</v>
      </c>
      <c r="CO271" s="13">
        <v>0.26088384620437877</v>
      </c>
      <c r="CQ271" s="27">
        <v>-6.3105339114951364E-2</v>
      </c>
      <c r="CR271" s="12">
        <v>-270321.43878116593</v>
      </c>
      <c r="CS271" s="27">
        <v>2.4337663165717776</v>
      </c>
    </row>
    <row r="272" spans="1:97" x14ac:dyDescent="0.2">
      <c r="A272" s="7">
        <v>2425</v>
      </c>
      <c r="B272" s="7" t="s">
        <v>269</v>
      </c>
      <c r="C272" s="42">
        <v>0.1341731617287536</v>
      </c>
      <c r="E272" s="24">
        <v>1.7862967068492805</v>
      </c>
      <c r="F272" s="24">
        <v>1.7297795870115145</v>
      </c>
      <c r="G272" s="24">
        <v>1.7152550763048111</v>
      </c>
      <c r="H272" s="24">
        <v>1.7195815014436799</v>
      </c>
      <c r="I272" s="24">
        <v>1.6207034691332975</v>
      </c>
      <c r="J272" s="24"/>
      <c r="K272" s="24"/>
      <c r="L272" s="24"/>
      <c r="M272" s="24"/>
      <c r="N272" s="24"/>
      <c r="P272" s="11">
        <v>1314.518210546142</v>
      </c>
      <c r="Q272" s="11">
        <v>1402.308003637685</v>
      </c>
      <c r="R272" s="11">
        <v>1439.8364028629683</v>
      </c>
      <c r="S272" s="11">
        <v>1445.7721721263592</v>
      </c>
      <c r="T272" s="11">
        <v>1589.1064832660679</v>
      </c>
      <c r="U272" s="11"/>
      <c r="W272" s="11">
        <v>735.89018302828617</v>
      </c>
      <c r="X272" s="11">
        <v>810.68594760122494</v>
      </c>
      <c r="Y272" s="11">
        <v>839.42990331491717</v>
      </c>
      <c r="Z272" s="11">
        <v>840.76978666760306</v>
      </c>
      <c r="AA272" s="11">
        <v>980.5041536166226</v>
      </c>
      <c r="AB272" s="11"/>
      <c r="AD272" s="25">
        <v>1.5691906005221932</v>
      </c>
      <c r="AE272" s="25">
        <v>1.5843665768194071</v>
      </c>
      <c r="AF272" s="25">
        <v>1.548663101604278</v>
      </c>
      <c r="AG272" s="25">
        <v>1.5182250396196513</v>
      </c>
      <c r="AH272" s="25">
        <v>1.5084477296726504</v>
      </c>
      <c r="AI272" s="25"/>
      <c r="AJ272" s="11">
        <v>1222.3703784323604</v>
      </c>
      <c r="AK272" s="11">
        <v>1467.5475990100963</v>
      </c>
      <c r="AL272" s="11">
        <v>1549.4673054036059</v>
      </c>
      <c r="AM272" s="11">
        <v>1539.801206968832</v>
      </c>
      <c r="AN272" s="11">
        <v>1790.9579135987988</v>
      </c>
      <c r="AO272" s="11"/>
      <c r="AP272" s="11">
        <v>390.38260869565215</v>
      </c>
      <c r="AQ272" s="11">
        <v>390.38260869565215</v>
      </c>
      <c r="AR272" s="11">
        <v>396.26086956521738</v>
      </c>
      <c r="AS272" s="11">
        <v>388.54545454545456</v>
      </c>
      <c r="AT272" s="11">
        <v>391.15879828326183</v>
      </c>
      <c r="AU272" s="11"/>
      <c r="AV272" s="24">
        <v>0.52062663185378588</v>
      </c>
      <c r="AW272" s="24">
        <v>0.53746630727762801</v>
      </c>
      <c r="AX272" s="24">
        <v>0.53315508021390379</v>
      </c>
      <c r="AY272" s="24">
        <v>0.51980982567353406</v>
      </c>
      <c r="AZ272" s="24">
        <v>0.50950369588173183</v>
      </c>
      <c r="BB272" s="24">
        <v>0.24020887728459531</v>
      </c>
      <c r="BC272" s="24">
        <v>0.24797843665768193</v>
      </c>
      <c r="BD272" s="24">
        <v>0.24598930481283424</v>
      </c>
      <c r="BE272" s="24">
        <v>0.25567881669307979</v>
      </c>
      <c r="BF272" s="24">
        <v>0.24604012671594508</v>
      </c>
      <c r="BH272" s="24">
        <v>0.23916449086161881</v>
      </c>
      <c r="BI272" s="24">
        <v>0.21455525606469003</v>
      </c>
      <c r="BJ272" s="24">
        <v>0.22085561497326203</v>
      </c>
      <c r="BK272" s="24">
        <v>0.22451135763338617</v>
      </c>
      <c r="BL272" s="24">
        <v>0.24445617740232312</v>
      </c>
      <c r="BN272" s="26"/>
      <c r="BO272" s="26"/>
      <c r="BP272" s="26"/>
      <c r="BQ272" s="26"/>
      <c r="BR272" s="26"/>
      <c r="BT272" s="26"/>
      <c r="BU272" s="26"/>
      <c r="BV272" s="26"/>
      <c r="BW272" s="26"/>
      <c r="BX272" s="26"/>
      <c r="BZ272" s="26">
        <v>0</v>
      </c>
      <c r="CA272" s="26">
        <v>4.3354552991669459E-2</v>
      </c>
      <c r="CB272" s="26">
        <v>5.560301924917832E-2</v>
      </c>
      <c r="CC272" s="26">
        <v>5.1902632103155932E-2</v>
      </c>
      <c r="CD272" s="26">
        <v>0.14934962008592634</v>
      </c>
      <c r="CF272" s="27">
        <v>-1.2231071303399886E-2</v>
      </c>
      <c r="CG272" s="12">
        <v>-55109</v>
      </c>
      <c r="CI272" s="13"/>
      <c r="CJ272" s="13"/>
      <c r="CK272" s="13">
        <v>0</v>
      </c>
      <c r="CL272" s="13">
        <v>0.15189678637131476</v>
      </c>
      <c r="CM272" s="13">
        <v>0.10104909691494379</v>
      </c>
      <c r="CN272" s="13">
        <v>0.13630053138742038</v>
      </c>
      <c r="CO272" s="13">
        <v>0.41369228770149302</v>
      </c>
      <c r="CQ272" s="27">
        <v>-4.8912447074980221E-2</v>
      </c>
      <c r="CR272" s="12">
        <v>-229692.3003982387</v>
      </c>
      <c r="CS272" s="27">
        <v>2.7354893259877762</v>
      </c>
    </row>
    <row r="273" spans="1:97" x14ac:dyDescent="0.2">
      <c r="A273" s="7">
        <v>2460</v>
      </c>
      <c r="B273" s="7" t="s">
        <v>270</v>
      </c>
      <c r="C273" s="42">
        <v>0.19335041171654055</v>
      </c>
      <c r="E273" s="24">
        <v>0.99983878091485467</v>
      </c>
      <c r="F273" s="24">
        <v>0.99985166104018375</v>
      </c>
      <c r="G273" s="24">
        <v>0.99985709282362345</v>
      </c>
      <c r="H273" s="24">
        <v>0.99985911286075413</v>
      </c>
      <c r="I273" s="24">
        <v>0.99987113582792675</v>
      </c>
      <c r="J273" s="24"/>
      <c r="K273" s="24"/>
      <c r="L273" s="24"/>
      <c r="M273" s="24"/>
      <c r="N273" s="24"/>
      <c r="P273" s="11">
        <v>1314.518210546142</v>
      </c>
      <c r="Q273" s="11">
        <v>1426.4530428541811</v>
      </c>
      <c r="R273" s="11">
        <v>1484.7647535050505</v>
      </c>
      <c r="S273" s="11">
        <v>1490.1928994798316</v>
      </c>
      <c r="T273" s="11">
        <v>1621.7387433791919</v>
      </c>
      <c r="U273" s="11"/>
      <c r="W273" s="11">
        <v>1314.7301701413851</v>
      </c>
      <c r="X273" s="11">
        <v>1426.6646728077521</v>
      </c>
      <c r="Y273" s="11">
        <v>1484.9769673704416</v>
      </c>
      <c r="Z273" s="11">
        <v>1490.4028780776478</v>
      </c>
      <c r="AA273" s="11">
        <v>1621.9477543337</v>
      </c>
      <c r="AB273" s="11"/>
      <c r="AD273" s="25">
        <v>1.9651518719095833</v>
      </c>
      <c r="AE273" s="25">
        <v>1.9775254317482849</v>
      </c>
      <c r="AF273" s="25">
        <v>1.9476635514018692</v>
      </c>
      <c r="AG273" s="25">
        <v>2.08</v>
      </c>
      <c r="AH273" s="25">
        <v>2.0824311023622046</v>
      </c>
      <c r="AI273" s="25"/>
      <c r="AJ273" s="11">
        <v>3557.9057759392185</v>
      </c>
      <c r="AK273" s="11">
        <v>3945.4588782640226</v>
      </c>
      <c r="AL273" s="11">
        <v>3999.392171811493</v>
      </c>
      <c r="AM273" s="11">
        <v>4097.6936867802197</v>
      </c>
      <c r="AN273" s="11">
        <v>4480.6025784330332</v>
      </c>
      <c r="AO273" s="11"/>
      <c r="AP273" s="11">
        <v>880.46180081855391</v>
      </c>
      <c r="AQ273" s="11">
        <v>892.06207366984995</v>
      </c>
      <c r="AR273" s="11">
        <v>1024.7955145118733</v>
      </c>
      <c r="AS273" s="11">
        <v>1067.954192546584</v>
      </c>
      <c r="AT273" s="11">
        <v>1095.3810264385693</v>
      </c>
      <c r="AU273" s="11"/>
      <c r="AV273" s="24">
        <v>0.57075582764304211</v>
      </c>
      <c r="AW273" s="24">
        <v>0.5751123728412586</v>
      </c>
      <c r="AX273" s="24">
        <v>0.56845794392523363</v>
      </c>
      <c r="AY273" s="24">
        <v>0.6</v>
      </c>
      <c r="AZ273" s="24">
        <v>0.60113188976377951</v>
      </c>
      <c r="BB273" s="24">
        <v>0.34518483635507419</v>
      </c>
      <c r="BC273" s="24">
        <v>0.34681807428436245</v>
      </c>
      <c r="BD273" s="24">
        <v>0.35420560747663549</v>
      </c>
      <c r="BE273" s="24">
        <v>0.31802469135802469</v>
      </c>
      <c r="BF273" s="24">
        <v>0.31643700787401574</v>
      </c>
      <c r="BH273" s="24">
        <v>8.4059336001883686E-2</v>
      </c>
      <c r="BI273" s="24">
        <v>7.8069552874378986E-2</v>
      </c>
      <c r="BJ273" s="24">
        <v>7.7336448598130839E-2</v>
      </c>
      <c r="BK273" s="24">
        <v>8.1975308641975303E-2</v>
      </c>
      <c r="BL273" s="24">
        <v>8.2431102362204731E-2</v>
      </c>
      <c r="BN273" s="26"/>
      <c r="BO273" s="26"/>
      <c r="BP273" s="26"/>
      <c r="BQ273" s="26"/>
      <c r="BR273" s="26"/>
      <c r="BT273" s="26"/>
      <c r="BU273" s="26"/>
      <c r="BV273" s="26"/>
      <c r="BW273" s="26"/>
      <c r="BX273" s="26"/>
      <c r="BZ273" s="26">
        <v>0</v>
      </c>
      <c r="CA273" s="26">
        <v>8.6843012798933694E-2</v>
      </c>
      <c r="CB273" s="26">
        <v>0.12815914454725341</v>
      </c>
      <c r="CC273" s="26">
        <v>0.14423666698284276</v>
      </c>
      <c r="CD273" s="26">
        <v>0.25100845729400767</v>
      </c>
      <c r="CF273" s="27">
        <v>-2.4351731839413096E-2</v>
      </c>
      <c r="CG273" s="12">
        <v>-337413</v>
      </c>
      <c r="CI273" s="13"/>
      <c r="CJ273" s="13"/>
      <c r="CK273" s="13">
        <v>0</v>
      </c>
      <c r="CL273" s="13">
        <v>0.11681556610559629</v>
      </c>
      <c r="CM273" s="13">
        <v>0.18525463962019861</v>
      </c>
      <c r="CN273" s="13">
        <v>0.17795425118687969</v>
      </c>
      <c r="CO273" s="13">
        <v>0.30176233635448146</v>
      </c>
      <c r="CQ273" s="27">
        <v>-0.10396345004334991</v>
      </c>
      <c r="CR273" s="12">
        <v>-1510688.6185795446</v>
      </c>
      <c r="CS273" s="27">
        <v>1.2812406370833536</v>
      </c>
    </row>
    <row r="274" spans="1:97" x14ac:dyDescent="0.2">
      <c r="A274" s="7">
        <v>2462</v>
      </c>
      <c r="B274" s="7" t="s">
        <v>271</v>
      </c>
      <c r="C274" s="42">
        <v>0.30903147470913339</v>
      </c>
      <c r="E274" s="24">
        <v>1.5464809645004802</v>
      </c>
      <c r="F274" s="24">
        <v>1.483374969176315</v>
      </c>
      <c r="G274" s="24">
        <v>1.4551754507347148</v>
      </c>
      <c r="H274" s="24">
        <v>1.4471749903171243</v>
      </c>
      <c r="I274" s="24">
        <v>1.3594662684837135</v>
      </c>
      <c r="J274" s="24"/>
      <c r="K274" s="24"/>
      <c r="L274" s="24"/>
      <c r="M274" s="24"/>
      <c r="N274" s="24"/>
      <c r="P274" s="11">
        <v>1314.518210546142</v>
      </c>
      <c r="Q274" s="11">
        <v>1430.8204673247467</v>
      </c>
      <c r="R274" s="11">
        <v>1506.0163685958496</v>
      </c>
      <c r="S274" s="11">
        <v>1528.1684839530508</v>
      </c>
      <c r="T274" s="11">
        <v>1805.5792842010419</v>
      </c>
      <c r="U274" s="11"/>
      <c r="W274" s="11">
        <v>850.00607231576043</v>
      </c>
      <c r="X274" s="11">
        <v>964.57099321235626</v>
      </c>
      <c r="Y274" s="11">
        <v>1034.9379986004199</v>
      </c>
      <c r="Z274" s="11">
        <v>1055.9666206076283</v>
      </c>
      <c r="AA274" s="11">
        <v>1328.1530598143509</v>
      </c>
      <c r="AB274" s="11"/>
      <c r="AD274" s="25">
        <v>1.4182814640829908</v>
      </c>
      <c r="AE274" s="25">
        <v>1.4055685358255452</v>
      </c>
      <c r="AF274" s="25">
        <v>1.3766859344894027</v>
      </c>
      <c r="AG274" s="25">
        <v>1.3665644171779141</v>
      </c>
      <c r="AH274" s="25">
        <v>1.3264346190028222</v>
      </c>
      <c r="AI274" s="25"/>
      <c r="AJ274" s="11">
        <v>1293.7960068514019</v>
      </c>
      <c r="AK274" s="11">
        <v>1509.7390418998598</v>
      </c>
      <c r="AL274" s="11">
        <v>1643.5337453444381</v>
      </c>
      <c r="AM274" s="11">
        <v>1667.493636170552</v>
      </c>
      <c r="AN274" s="11">
        <v>2080.7667821023651</v>
      </c>
      <c r="AO274" s="11"/>
      <c r="AP274" s="11">
        <v>396.85887708649466</v>
      </c>
      <c r="AQ274" s="11">
        <v>396.85887708649466</v>
      </c>
      <c r="AR274" s="11">
        <v>401.96358118361155</v>
      </c>
      <c r="AS274" s="11">
        <v>402.99771515613099</v>
      </c>
      <c r="AT274" s="11">
        <v>402.99771515613099</v>
      </c>
      <c r="AU274" s="11"/>
      <c r="AV274" s="24">
        <v>0.47269524368761012</v>
      </c>
      <c r="AW274" s="24">
        <v>0.47021028037383178</v>
      </c>
      <c r="AX274" s="24">
        <v>0.46531791907514453</v>
      </c>
      <c r="AY274" s="24">
        <v>0.46108128834355827</v>
      </c>
      <c r="AZ274" s="24">
        <v>0.45136406396989653</v>
      </c>
      <c r="BB274" s="24">
        <v>0.2579761205715404</v>
      </c>
      <c r="BC274" s="24">
        <v>0.25661993769470404</v>
      </c>
      <c r="BD274" s="24">
        <v>0.25394990366088632</v>
      </c>
      <c r="BE274" s="24">
        <v>0.25172546012269936</v>
      </c>
      <c r="BF274" s="24">
        <v>0.24703668861712136</v>
      </c>
      <c r="BH274" s="24">
        <v>0.26932863574084948</v>
      </c>
      <c r="BI274" s="24">
        <v>0.27316978193146418</v>
      </c>
      <c r="BJ274" s="24">
        <v>0.28073217726396915</v>
      </c>
      <c r="BK274" s="24">
        <v>0.28719325153374231</v>
      </c>
      <c r="BL274" s="24">
        <v>0.30159924741298211</v>
      </c>
      <c r="BN274" s="26"/>
      <c r="BO274" s="26"/>
      <c r="BP274" s="26"/>
      <c r="BQ274" s="26"/>
      <c r="BR274" s="26"/>
      <c r="BT274" s="26"/>
      <c r="BU274" s="26"/>
      <c r="BV274" s="26"/>
      <c r="BW274" s="26"/>
      <c r="BX274" s="26"/>
      <c r="BZ274" s="26">
        <v>0</v>
      </c>
      <c r="CA274" s="26">
        <v>8.4419326859309196E-2</v>
      </c>
      <c r="CB274" s="26">
        <v>0.12971004049620327</v>
      </c>
      <c r="CC274" s="26">
        <v>0.14359959582783488</v>
      </c>
      <c r="CD274" s="26">
        <v>0.33641316031673441</v>
      </c>
      <c r="CF274" s="27">
        <v>-1.305368202918979E-2</v>
      </c>
      <c r="CG274" s="12">
        <v>-159999</v>
      </c>
      <c r="CI274" s="13"/>
      <c r="CJ274" s="13"/>
      <c r="CK274" s="13">
        <v>0</v>
      </c>
      <c r="CL274" s="13">
        <v>0.16420039735380865</v>
      </c>
      <c r="CM274" s="13">
        <v>0.16070948535304841</v>
      </c>
      <c r="CN274" s="13">
        <v>0.18636368751336296</v>
      </c>
      <c r="CO274" s="13">
        <v>0.53372193485548092</v>
      </c>
      <c r="CQ274" s="27">
        <v>-5.373520141029868E-2</v>
      </c>
      <c r="CR274" s="12">
        <v>-681564.22240443574</v>
      </c>
      <c r="CS274" s="27">
        <v>2.3037614242219044</v>
      </c>
    </row>
    <row r="275" spans="1:97" x14ac:dyDescent="0.2">
      <c r="A275" s="7">
        <v>2463</v>
      </c>
      <c r="B275" s="7" t="s">
        <v>272</v>
      </c>
      <c r="C275" s="42">
        <v>9.8797367633654432E-2</v>
      </c>
      <c r="E275" s="24">
        <v>3.0325456692221047</v>
      </c>
      <c r="F275" s="24">
        <v>2.9601855341046202</v>
      </c>
      <c r="G275" s="24">
        <v>2.7962326518937179</v>
      </c>
      <c r="H275" s="24">
        <v>2.7084106740999894</v>
      </c>
      <c r="I275" s="24">
        <v>2.5449723216447815</v>
      </c>
      <c r="J275" s="24"/>
      <c r="K275" s="24"/>
      <c r="L275" s="24"/>
      <c r="M275" s="24"/>
      <c r="N275" s="24"/>
      <c r="P275" s="11">
        <v>1314.518210546142</v>
      </c>
      <c r="Q275" s="11">
        <v>1362.1492346316932</v>
      </c>
      <c r="R275" s="11">
        <v>1427.3669644252855</v>
      </c>
      <c r="S275" s="11">
        <v>1495.9411332190846</v>
      </c>
      <c r="T275" s="11">
        <v>1577.0773914732811</v>
      </c>
      <c r="U275" s="11"/>
      <c r="W275" s="11">
        <v>433.47021081576537</v>
      </c>
      <c r="X275" s="11">
        <v>460.15670941507665</v>
      </c>
      <c r="Y275" s="11">
        <v>510.46073131955484</v>
      </c>
      <c r="Z275" s="11">
        <v>552.33172263146139</v>
      </c>
      <c r="AA275" s="11">
        <v>619.68351406432475</v>
      </c>
      <c r="AB275" s="11"/>
      <c r="AD275" s="25">
        <v>1.9084548104956269</v>
      </c>
      <c r="AE275" s="25">
        <v>1.8750733137829911</v>
      </c>
      <c r="AF275" s="25">
        <v>1.8456572769953052</v>
      </c>
      <c r="AG275" s="25">
        <v>1.8201310303752234</v>
      </c>
      <c r="AH275" s="25">
        <v>1.7717647058823529</v>
      </c>
      <c r="AI275" s="25"/>
      <c r="AJ275" s="11">
        <v>883.72452206163359</v>
      </c>
      <c r="AK275" s="11">
        <v>959.98060026684868</v>
      </c>
      <c r="AL275" s="11">
        <v>1074.9604328447385</v>
      </c>
      <c r="AM275" s="11">
        <v>1153.1450426312942</v>
      </c>
      <c r="AN275" s="11">
        <v>1298.7985471929937</v>
      </c>
      <c r="AO275" s="11"/>
      <c r="AP275" s="11">
        <v>330.37037037037038</v>
      </c>
      <c r="AQ275" s="11">
        <v>330.37037037037038</v>
      </c>
      <c r="AR275" s="11">
        <v>333.82456140350877</v>
      </c>
      <c r="AS275" s="11">
        <v>346.66396761133603</v>
      </c>
      <c r="AT275" s="11">
        <v>333.82456140350877</v>
      </c>
      <c r="AU275" s="11"/>
      <c r="AV275" s="24">
        <v>0.64256559766763843</v>
      </c>
      <c r="AW275" s="24">
        <v>0.64633431085043991</v>
      </c>
      <c r="AX275" s="24">
        <v>0.64671361502347413</v>
      </c>
      <c r="AY275" s="24">
        <v>0.65038713519952351</v>
      </c>
      <c r="AZ275" s="24">
        <v>0.63529411764705879</v>
      </c>
      <c r="BB275" s="24">
        <v>0.29912536443148691</v>
      </c>
      <c r="BC275" s="24">
        <v>0.30087976539589445</v>
      </c>
      <c r="BD275" s="24">
        <v>0.301056338028169</v>
      </c>
      <c r="BE275" s="24">
        <v>0.2942227516378797</v>
      </c>
      <c r="BF275" s="24">
        <v>0.30176470588235293</v>
      </c>
      <c r="BH275" s="24">
        <v>5.8309037900874633E-2</v>
      </c>
      <c r="BI275" s="24">
        <v>5.2785923753665691E-2</v>
      </c>
      <c r="BJ275" s="24">
        <v>5.2230046948356805E-2</v>
      </c>
      <c r="BK275" s="24">
        <v>5.5390113162596781E-2</v>
      </c>
      <c r="BL275" s="24">
        <v>6.2941176470588237E-2</v>
      </c>
      <c r="BN275" s="26"/>
      <c r="BO275" s="26"/>
      <c r="BP275" s="26"/>
      <c r="BQ275" s="26"/>
      <c r="BR275" s="26"/>
      <c r="BT275" s="26"/>
      <c r="BU275" s="26"/>
      <c r="BV275" s="26"/>
      <c r="BW275" s="26"/>
      <c r="BX275" s="26"/>
      <c r="BZ275" s="26">
        <v>0</v>
      </c>
      <c r="CA275" s="26">
        <v>1.2172922004500375E-2</v>
      </c>
      <c r="CB275" s="26">
        <v>4.3382812996429321E-2</v>
      </c>
      <c r="CC275" s="26">
        <v>6.2564351847849142E-2</v>
      </c>
      <c r="CD275" s="26">
        <v>0.10406682690265945</v>
      </c>
      <c r="CF275" s="27">
        <v>-1.1299490142040496E-2</v>
      </c>
      <c r="CG275" s="12">
        <v>-51754</v>
      </c>
      <c r="CI275" s="13"/>
      <c r="CJ275" s="13"/>
      <c r="CK275" s="13">
        <v>0</v>
      </c>
      <c r="CL275" s="13">
        <v>5.5542758959864935E-2</v>
      </c>
      <c r="CM275" s="13">
        <v>5.3942838644612356E-2</v>
      </c>
      <c r="CN275" s="13">
        <v>5.6208873643647239E-2</v>
      </c>
      <c r="CO275" s="13">
        <v>0.17816388911369385</v>
      </c>
      <c r="CQ275" s="27">
        <v>-4.9530800703657854E-2</v>
      </c>
      <c r="CR275" s="12">
        <v>-230708.04809570665</v>
      </c>
      <c r="CS275" s="27">
        <v>2.9218961470146025</v>
      </c>
    </row>
    <row r="276" spans="1:97" x14ac:dyDescent="0.2">
      <c r="A276" s="7">
        <v>2480</v>
      </c>
      <c r="B276" s="7" t="s">
        <v>273</v>
      </c>
      <c r="C276" s="42">
        <v>0.17695349562144713</v>
      </c>
      <c r="E276" s="24">
        <v>1.0006936343324424</v>
      </c>
      <c r="F276" s="24">
        <v>1.0006239435249702</v>
      </c>
      <c r="G276" s="24">
        <v>1.0005986445946449</v>
      </c>
      <c r="H276" s="24">
        <v>1.0005880663703088</v>
      </c>
      <c r="I276" s="24">
        <v>1.000551507802079</v>
      </c>
      <c r="J276" s="24"/>
      <c r="K276" s="24"/>
      <c r="L276" s="24"/>
      <c r="M276" s="24"/>
      <c r="N276" s="24"/>
      <c r="P276" s="11">
        <v>1314.518210546142</v>
      </c>
      <c r="Q276" s="11">
        <v>1450.5810069702281</v>
      </c>
      <c r="R276" s="11">
        <v>1493.3483258131687</v>
      </c>
      <c r="S276" s="11">
        <v>1503.2058821258386</v>
      </c>
      <c r="T276" s="11">
        <v>1586.9544212570847</v>
      </c>
      <c r="U276" s="11"/>
      <c r="W276" s="11">
        <v>1313.6070475985894</v>
      </c>
      <c r="X276" s="11">
        <v>1449.6764907105476</v>
      </c>
      <c r="Y276" s="11">
        <v>1492.4548757690384</v>
      </c>
      <c r="Z276" s="11">
        <v>1502.3224168351367</v>
      </c>
      <c r="AA276" s="11">
        <v>1586.0796859355721</v>
      </c>
      <c r="AB276" s="11"/>
      <c r="AD276" s="25">
        <v>1.8159742539496782</v>
      </c>
      <c r="AE276" s="25">
        <v>1.8206480418007991</v>
      </c>
      <c r="AF276" s="25">
        <v>1.8297896258230288</v>
      </c>
      <c r="AG276" s="25">
        <v>1.8359968770414747</v>
      </c>
      <c r="AH276" s="25">
        <v>1.8370217199141305</v>
      </c>
      <c r="AI276" s="25"/>
      <c r="AJ276" s="11">
        <v>4533.3651664365134</v>
      </c>
      <c r="AK276" s="11">
        <v>5142.9460748532319</v>
      </c>
      <c r="AL276" s="11">
        <v>5324.669667235109</v>
      </c>
      <c r="AM276" s="11">
        <v>5381.1578032900725</v>
      </c>
      <c r="AN276" s="11">
        <v>5692.3454638696248</v>
      </c>
      <c r="AO276" s="11"/>
      <c r="AP276" s="11">
        <v>1021.1528569534668</v>
      </c>
      <c r="AQ276" s="11">
        <v>1077.6245083287135</v>
      </c>
      <c r="AR276" s="11">
        <v>1132.8110075408463</v>
      </c>
      <c r="AS276" s="11">
        <v>1157.8380749108514</v>
      </c>
      <c r="AT276" s="11">
        <v>1206.1419278228097</v>
      </c>
      <c r="AU276" s="11"/>
      <c r="AV276" s="24">
        <v>0.31377998829724985</v>
      </c>
      <c r="AW276" s="24">
        <v>0.31488101978420174</v>
      </c>
      <c r="AX276" s="24">
        <v>0.31448530592580698</v>
      </c>
      <c r="AY276" s="24">
        <v>0.31578528066793071</v>
      </c>
      <c r="AZ276" s="24">
        <v>0.31560171738855919</v>
      </c>
      <c r="BB276" s="24">
        <v>0.61301280800988234</v>
      </c>
      <c r="BC276" s="24">
        <v>0.61279259750554049</v>
      </c>
      <c r="BD276" s="24">
        <v>0.61332905090733902</v>
      </c>
      <c r="BE276" s="24">
        <v>0.61214767132454873</v>
      </c>
      <c r="BF276" s="24">
        <v>0.61147240813233994</v>
      </c>
      <c r="BH276" s="24">
        <v>7.3207203692867817E-2</v>
      </c>
      <c r="BI276" s="24">
        <v>7.2326382710257694E-2</v>
      </c>
      <c r="BJ276" s="24">
        <v>7.2185643166854024E-2</v>
      </c>
      <c r="BK276" s="24">
        <v>7.206704800752059E-2</v>
      </c>
      <c r="BL276" s="24">
        <v>7.2925874479100899E-2</v>
      </c>
      <c r="BN276" s="26"/>
      <c r="BO276" s="26"/>
      <c r="BP276" s="26"/>
      <c r="BQ276" s="26"/>
      <c r="BR276" s="26"/>
      <c r="BT276" s="26"/>
      <c r="BU276" s="26"/>
      <c r="BV276" s="26"/>
      <c r="BW276" s="26"/>
      <c r="BX276" s="26"/>
      <c r="BZ276" s="26">
        <v>0</v>
      </c>
      <c r="CA276" s="26">
        <v>0.11161667403414577</v>
      </c>
      <c r="CB276" s="26">
        <v>0.15856469126077188</v>
      </c>
      <c r="CC276" s="26">
        <v>0.17939532519331758</v>
      </c>
      <c r="CD276" s="26">
        <v>0.25752960279636961</v>
      </c>
      <c r="CF276" s="27">
        <v>-4.2261616491129007E-2</v>
      </c>
      <c r="CG276" s="12">
        <v>-7940124</v>
      </c>
      <c r="CI276" s="13"/>
      <c r="CJ276" s="13"/>
      <c r="CK276" s="13">
        <v>0</v>
      </c>
      <c r="CL276" s="13">
        <v>0.23496156829013848</v>
      </c>
      <c r="CM276" s="13">
        <v>0.3884154586753874</v>
      </c>
      <c r="CN276" s="13">
        <v>0.40827286588062095</v>
      </c>
      <c r="CO276" s="13">
        <v>0.5094502150120066</v>
      </c>
      <c r="CQ276" s="27">
        <v>-0.16704620078911558</v>
      </c>
      <c r="CR276" s="12">
        <v>-34356712.467764415</v>
      </c>
      <c r="CS276" s="27">
        <v>0.77191700394205565</v>
      </c>
    </row>
    <row r="277" spans="1:97" x14ac:dyDescent="0.2">
      <c r="A277" s="7">
        <v>2481</v>
      </c>
      <c r="B277" s="7" t="s">
        <v>274</v>
      </c>
      <c r="C277" s="42">
        <v>0.1617196679877253</v>
      </c>
      <c r="E277" s="24">
        <v>1.761352628224764</v>
      </c>
      <c r="F277" s="24">
        <v>1.7074141558995763</v>
      </c>
      <c r="G277" s="24">
        <v>1.6990839035317362</v>
      </c>
      <c r="H277" s="24">
        <v>1.6939054789209238</v>
      </c>
      <c r="I277" s="24">
        <v>1.5569429719719963</v>
      </c>
      <c r="J277" s="24"/>
      <c r="K277" s="24"/>
      <c r="L277" s="24"/>
      <c r="M277" s="24"/>
      <c r="N277" s="24"/>
      <c r="P277" s="11">
        <v>1314.518210546142</v>
      </c>
      <c r="Q277" s="11">
        <v>1379.5628361642068</v>
      </c>
      <c r="R277" s="11">
        <v>1393.7744148124229</v>
      </c>
      <c r="S277" s="11">
        <v>1401.9269727965157</v>
      </c>
      <c r="T277" s="11">
        <v>1613.5187816668692</v>
      </c>
      <c r="U277" s="11"/>
      <c r="W277" s="11">
        <v>746.31177737022563</v>
      </c>
      <c r="X277" s="11">
        <v>807.9837170129141</v>
      </c>
      <c r="Y277" s="11">
        <v>820.30935136005155</v>
      </c>
      <c r="Z277" s="11">
        <v>827.62998894695795</v>
      </c>
      <c r="AA277" s="11">
        <v>1036.337753349575</v>
      </c>
      <c r="AB277" s="11"/>
      <c r="AD277" s="25">
        <v>1.8788014981273409</v>
      </c>
      <c r="AE277" s="25">
        <v>1.8846560846560847</v>
      </c>
      <c r="AF277" s="25">
        <v>1.8753395713854513</v>
      </c>
      <c r="AG277" s="25">
        <v>1.8717755317544125</v>
      </c>
      <c r="AH277" s="25">
        <v>1.8454409566517189</v>
      </c>
      <c r="AI277" s="25"/>
      <c r="AJ277" s="11">
        <v>1910.8723459895482</v>
      </c>
      <c r="AK277" s="11">
        <v>2146.8721422750773</v>
      </c>
      <c r="AL277" s="11">
        <v>2222.0717619352777</v>
      </c>
      <c r="AM277" s="11">
        <v>2241.63946979298</v>
      </c>
      <c r="AN277" s="11">
        <v>2916.3740015509766</v>
      </c>
      <c r="AO277" s="11"/>
      <c r="AP277" s="11">
        <v>649.92047781569954</v>
      </c>
      <c r="AQ277" s="11">
        <v>643.60263335584057</v>
      </c>
      <c r="AR277" s="11">
        <v>623.32478055367994</v>
      </c>
      <c r="AS277" s="11">
        <v>623.33322079675895</v>
      </c>
      <c r="AT277" s="11">
        <v>615.77696160267112</v>
      </c>
      <c r="AU277" s="11"/>
      <c r="AV277" s="24">
        <v>0.49543071161048691</v>
      </c>
      <c r="AW277" s="24">
        <v>0.50007558578987155</v>
      </c>
      <c r="AX277" s="24">
        <v>0.49954723815273167</v>
      </c>
      <c r="AY277" s="24">
        <v>0.49917031226429326</v>
      </c>
      <c r="AZ277" s="24">
        <v>0.4946188340807175</v>
      </c>
      <c r="BB277" s="24">
        <v>0.43895131086142319</v>
      </c>
      <c r="BC277" s="24">
        <v>0.44777021919879062</v>
      </c>
      <c r="BD277" s="24">
        <v>0.44702686386960461</v>
      </c>
      <c r="BE277" s="24">
        <v>0.44682455875697691</v>
      </c>
      <c r="BF277" s="24">
        <v>0.44768310911808668</v>
      </c>
      <c r="BH277" s="24">
        <v>6.5617977528089885E-2</v>
      </c>
      <c r="BI277" s="24">
        <v>5.2154195011337869E-2</v>
      </c>
      <c r="BJ277" s="24">
        <v>5.3425897977663749E-2</v>
      </c>
      <c r="BK277" s="24">
        <v>5.4005128978729826E-2</v>
      </c>
      <c r="BL277" s="24">
        <v>5.7698056801195816E-2</v>
      </c>
      <c r="BN277" s="26"/>
      <c r="BO277" s="26"/>
      <c r="BP277" s="26"/>
      <c r="BQ277" s="26"/>
      <c r="BR277" s="26"/>
      <c r="BT277" s="26"/>
      <c r="BU277" s="26"/>
      <c r="BV277" s="26"/>
      <c r="BW277" s="26"/>
      <c r="BX277" s="26"/>
      <c r="BZ277" s="26">
        <v>0</v>
      </c>
      <c r="CA277" s="26">
        <v>4.3289102725269979E-2</v>
      </c>
      <c r="CB277" s="26">
        <v>5.0570163389468847E-2</v>
      </c>
      <c r="CC277" s="26">
        <v>5.5184496383986481E-2</v>
      </c>
      <c r="CD277" s="26">
        <v>0.20837441927010092</v>
      </c>
      <c r="CF277" s="27">
        <v>-2.8448920579985205E-2</v>
      </c>
      <c r="CG277" s="12">
        <v>-557694</v>
      </c>
      <c r="CI277" s="13"/>
      <c r="CJ277" s="13"/>
      <c r="CK277" s="13">
        <v>0</v>
      </c>
      <c r="CL277" s="13">
        <v>7.1152643143722605E-2</v>
      </c>
      <c r="CM277" s="13">
        <v>4.8702380801484146E-2</v>
      </c>
      <c r="CN277" s="13">
        <v>5.0838548241222137E-2</v>
      </c>
      <c r="CO277" s="13">
        <v>0.29452119652218522</v>
      </c>
      <c r="CQ277" s="27">
        <v>-9.2527999462406738E-2</v>
      </c>
      <c r="CR277" s="12">
        <v>-1879806.6542969237</v>
      </c>
      <c r="CS277" s="27">
        <v>1.4108492982472185</v>
      </c>
    </row>
    <row r="278" spans="1:97" x14ac:dyDescent="0.2">
      <c r="A278" s="7">
        <v>2482</v>
      </c>
      <c r="B278" s="7" t="s">
        <v>275</v>
      </c>
      <c r="C278" s="42">
        <v>0.20156559558854426</v>
      </c>
      <c r="E278" s="24">
        <v>1.2379541763411337</v>
      </c>
      <c r="F278" s="24">
        <v>1.203965555437549</v>
      </c>
      <c r="G278" s="24">
        <v>1.1937755071189211</v>
      </c>
      <c r="H278" s="24">
        <v>1.1920112167347625</v>
      </c>
      <c r="I278" s="24">
        <v>1.1780536144040006</v>
      </c>
      <c r="J278" s="24"/>
      <c r="K278" s="24"/>
      <c r="L278" s="24"/>
      <c r="M278" s="24"/>
      <c r="N278" s="24"/>
      <c r="P278" s="11">
        <v>1314.518210546142</v>
      </c>
      <c r="Q278" s="11">
        <v>1495.0327803557138</v>
      </c>
      <c r="R278" s="11">
        <v>1562.5505228537113</v>
      </c>
      <c r="S278" s="11">
        <v>1576.4885244927548</v>
      </c>
      <c r="T278" s="11">
        <v>1682.7214682301062</v>
      </c>
      <c r="U278" s="11"/>
      <c r="W278" s="11">
        <v>1061.8472280058854</v>
      </c>
      <c r="X278" s="11">
        <v>1241.7571031028247</v>
      </c>
      <c r="Y278" s="11">
        <v>1308.9148784973804</v>
      </c>
      <c r="Z278" s="11">
        <v>1322.5450418253433</v>
      </c>
      <c r="AA278" s="11">
        <v>1428.3912443844301</v>
      </c>
      <c r="AB278" s="11"/>
      <c r="AD278" s="25">
        <v>1.8652133388566694</v>
      </c>
      <c r="AE278" s="25">
        <v>1.8641386107796856</v>
      </c>
      <c r="AF278" s="25">
        <v>1.8592746113989638</v>
      </c>
      <c r="AG278" s="25">
        <v>1.8522700844983075</v>
      </c>
      <c r="AH278" s="25">
        <v>1.8474484396375932</v>
      </c>
      <c r="AI278" s="25"/>
      <c r="AJ278" s="11">
        <v>2751.9488691225356</v>
      </c>
      <c r="AK278" s="11">
        <v>3340.8468279621752</v>
      </c>
      <c r="AL278" s="11">
        <v>3442.5502442883189</v>
      </c>
      <c r="AM278" s="11">
        <v>3478.1814179640905</v>
      </c>
      <c r="AN278" s="11">
        <v>3797.5292260678016</v>
      </c>
      <c r="AO278" s="11"/>
      <c r="AP278" s="11">
        <v>851.88716800398083</v>
      </c>
      <c r="AQ278" s="11">
        <v>862.21372146544741</v>
      </c>
      <c r="AR278" s="11">
        <v>997.0510667413073</v>
      </c>
      <c r="AS278" s="11">
        <v>1002.3568197310527</v>
      </c>
      <c r="AT278" s="11">
        <v>1021.2573981016192</v>
      </c>
      <c r="AU278" s="11"/>
      <c r="AV278" s="24">
        <v>0.4824202568351284</v>
      </c>
      <c r="AW278" s="24">
        <v>0.48391865954245994</v>
      </c>
      <c r="AX278" s="24">
        <v>0.48367875647668396</v>
      </c>
      <c r="AY278" s="24">
        <v>0.48213132122277064</v>
      </c>
      <c r="AZ278" s="24">
        <v>0.48044707157791489</v>
      </c>
      <c r="BB278" s="24">
        <v>0.41624378624689312</v>
      </c>
      <c r="BC278" s="24">
        <v>0.41699953312237381</v>
      </c>
      <c r="BD278" s="24">
        <v>0.41650259067357515</v>
      </c>
      <c r="BE278" s="24">
        <v>0.41698751905733999</v>
      </c>
      <c r="BF278" s="24">
        <v>0.41607082935391448</v>
      </c>
      <c r="BH278" s="24">
        <v>0.10133595691797846</v>
      </c>
      <c r="BI278" s="24">
        <v>9.9081807335166264E-2</v>
      </c>
      <c r="BJ278" s="24">
        <v>9.9818652849740938E-2</v>
      </c>
      <c r="BK278" s="24">
        <v>0.1008811597198894</v>
      </c>
      <c r="BL278" s="24">
        <v>0.10348209906817067</v>
      </c>
      <c r="BN278" s="26"/>
      <c r="BO278" s="26"/>
      <c r="BP278" s="26"/>
      <c r="BQ278" s="26"/>
      <c r="BR278" s="26"/>
      <c r="BT278" s="26"/>
      <c r="BU278" s="26"/>
      <c r="BV278" s="26"/>
      <c r="BW278" s="26"/>
      <c r="BX278" s="26"/>
      <c r="BZ278" s="26">
        <v>0</v>
      </c>
      <c r="CA278" s="26">
        <v>0.13460839365612376</v>
      </c>
      <c r="CB278" s="26">
        <v>0.18416588240276099</v>
      </c>
      <c r="CC278" s="26">
        <v>0.19328038348022791</v>
      </c>
      <c r="CD278" s="26">
        <v>0.2717537321743817</v>
      </c>
      <c r="CF278" s="27">
        <v>-3.1711702296177056E-2</v>
      </c>
      <c r="CG278" s="12">
        <v>-3810172</v>
      </c>
      <c r="CI278" s="13"/>
      <c r="CJ278" s="13"/>
      <c r="CK278" s="13">
        <v>0</v>
      </c>
      <c r="CL278" s="13">
        <v>0.22287429515727131</v>
      </c>
      <c r="CM278" s="13">
        <v>0.29708483437990663</v>
      </c>
      <c r="CN278" s="13">
        <v>0.30901149399719641</v>
      </c>
      <c r="CO278" s="13">
        <v>0.43678848523573666</v>
      </c>
      <c r="CQ278" s="27">
        <v>-9.6022231320430571E-2</v>
      </c>
      <c r="CR278" s="12">
        <v>-12150881.769637834</v>
      </c>
      <c r="CS278" s="27">
        <v>1.2515870941105549</v>
      </c>
    </row>
    <row r="279" spans="1:97" x14ac:dyDescent="0.2">
      <c r="A279" s="7">
        <v>2505</v>
      </c>
      <c r="B279" s="7" t="s">
        <v>276</v>
      </c>
      <c r="C279" s="42">
        <v>0.14337318462834503</v>
      </c>
      <c r="E279" s="24">
        <v>2.1510653591484576</v>
      </c>
      <c r="F279" s="24">
        <v>1.9821743717010194</v>
      </c>
      <c r="G279" s="24">
        <v>1.9301279593115668</v>
      </c>
      <c r="H279" s="24">
        <v>1.9211486718908675</v>
      </c>
      <c r="I279" s="24">
        <v>1.8270200555657765</v>
      </c>
      <c r="J279" s="24"/>
      <c r="K279" s="24"/>
      <c r="L279" s="24"/>
      <c r="M279" s="24"/>
      <c r="N279" s="24"/>
      <c r="P279" s="11">
        <v>1314.518210546142</v>
      </c>
      <c r="Q279" s="11">
        <v>1434.9248538983643</v>
      </c>
      <c r="R279" s="11">
        <v>1485.2299691370495</v>
      </c>
      <c r="S279" s="11">
        <v>1511.4356319532533</v>
      </c>
      <c r="T279" s="11">
        <v>1608.8464028719425</v>
      </c>
      <c r="U279" s="11"/>
      <c r="W279" s="11">
        <v>611.10100860278851</v>
      </c>
      <c r="X279" s="11">
        <v>723.91454272863564</v>
      </c>
      <c r="Y279" s="11">
        <v>769.49818895261092</v>
      </c>
      <c r="Z279" s="11">
        <v>786.73538079988418</v>
      </c>
      <c r="AA279" s="11">
        <v>880.58497112322516</v>
      </c>
      <c r="AB279" s="11"/>
      <c r="AD279" s="25">
        <v>1.8848196812971765</v>
      </c>
      <c r="AE279" s="25">
        <v>1.8762306610407877</v>
      </c>
      <c r="AF279" s="25">
        <v>1.8591470258136924</v>
      </c>
      <c r="AG279" s="25">
        <v>1.8470222974880046</v>
      </c>
      <c r="AH279" s="25">
        <v>1.8400678157671659</v>
      </c>
      <c r="AI279" s="25"/>
      <c r="AJ279" s="11">
        <v>1461.1997552905052</v>
      </c>
      <c r="AK279" s="11">
        <v>1812.1121078818333</v>
      </c>
      <c r="AL279" s="11">
        <v>1911.832962959445</v>
      </c>
      <c r="AM279" s="11">
        <v>1951.8558956811285</v>
      </c>
      <c r="AN279" s="11">
        <v>2219.6234940565396</v>
      </c>
      <c r="AO279" s="11"/>
      <c r="AP279" s="11">
        <v>490.43283582089555</v>
      </c>
      <c r="AQ279" s="11">
        <v>482.69897209985317</v>
      </c>
      <c r="AR279" s="11">
        <v>514.85358711566619</v>
      </c>
      <c r="AS279" s="11">
        <v>515.9882611885547</v>
      </c>
      <c r="AT279" s="11">
        <v>529.66910688140558</v>
      </c>
      <c r="AU279" s="11"/>
      <c r="AV279" s="24">
        <v>0.58261112664243775</v>
      </c>
      <c r="AW279" s="24">
        <v>0.5864978902953587</v>
      </c>
      <c r="AX279" s="24">
        <v>0.58501683501683499</v>
      </c>
      <c r="AY279" s="24">
        <v>0.58283940163703074</v>
      </c>
      <c r="AZ279" s="24">
        <v>0.57841198078553269</v>
      </c>
      <c r="BB279" s="24">
        <v>0.37461559966452335</v>
      </c>
      <c r="BC279" s="24">
        <v>0.38312236286919832</v>
      </c>
      <c r="BD279" s="24">
        <v>0.38327721661054992</v>
      </c>
      <c r="BE279" s="24">
        <v>0.38470222974880047</v>
      </c>
      <c r="BF279" s="24">
        <v>0.3859847414523877</v>
      </c>
      <c r="BH279" s="24">
        <v>4.2773273693038856E-2</v>
      </c>
      <c r="BI279" s="24">
        <v>3.0379746835443037E-2</v>
      </c>
      <c r="BJ279" s="24">
        <v>3.1705948372615041E-2</v>
      </c>
      <c r="BK279" s="24">
        <v>3.2458368614168787E-2</v>
      </c>
      <c r="BL279" s="24">
        <v>3.5603277762079687E-2</v>
      </c>
      <c r="BN279" s="26"/>
      <c r="BO279" s="26"/>
      <c r="BP279" s="26"/>
      <c r="BQ279" s="26"/>
      <c r="BR279" s="26"/>
      <c r="BT279" s="26"/>
      <c r="BU279" s="26"/>
      <c r="BV279" s="26"/>
      <c r="BW279" s="26"/>
      <c r="BX279" s="26"/>
      <c r="BZ279" s="26">
        <v>0</v>
      </c>
      <c r="CA279" s="26">
        <v>7.9940023341809718E-2</v>
      </c>
      <c r="CB279" s="26">
        <v>0.11042640479162569</v>
      </c>
      <c r="CC279" s="26">
        <v>0.11603442760724225</v>
      </c>
      <c r="CD279" s="26">
        <v>0.18215281462833177</v>
      </c>
      <c r="CF279" s="27">
        <v>-2.1395989542180482E-2</v>
      </c>
      <c r="CG279" s="12">
        <v>-218781</v>
      </c>
      <c r="CI279" s="13"/>
      <c r="CJ279" s="13"/>
      <c r="CK279" s="13">
        <v>0</v>
      </c>
      <c r="CL279" s="13">
        <v>0.15995041256948506</v>
      </c>
      <c r="CM279" s="13">
        <v>0.18495045555442835</v>
      </c>
      <c r="CN279" s="13">
        <v>0.18739715852331251</v>
      </c>
      <c r="CO279" s="13">
        <v>0.31672165873737756</v>
      </c>
      <c r="CQ279" s="27">
        <v>-8.0501207470142416E-2</v>
      </c>
      <c r="CR279" s="12">
        <v>-845740.67165817623</v>
      </c>
      <c r="CS279" s="27">
        <v>1.6924701521481358</v>
      </c>
    </row>
    <row r="280" spans="1:97" x14ac:dyDescent="0.2">
      <c r="A280" s="7">
        <v>2506</v>
      </c>
      <c r="B280" s="7" t="s">
        <v>277</v>
      </c>
      <c r="C280" s="42">
        <v>0.32369922791624717</v>
      </c>
      <c r="E280" s="24">
        <v>1.742955499964481</v>
      </c>
      <c r="F280" s="24">
        <v>1.5680470673857088</v>
      </c>
      <c r="G280" s="24">
        <v>1.5085906096699326</v>
      </c>
      <c r="H280" s="24">
        <v>1.4949893510181347</v>
      </c>
      <c r="I280" s="24">
        <v>1.4269500894264198</v>
      </c>
      <c r="J280" s="24"/>
      <c r="K280" s="24"/>
      <c r="L280" s="24"/>
      <c r="M280" s="24"/>
      <c r="N280" s="24"/>
      <c r="P280" s="11">
        <v>1314.518210546142</v>
      </c>
      <c r="Q280" s="11">
        <v>1517.7804846108127</v>
      </c>
      <c r="R280" s="11">
        <v>1630.4198309037661</v>
      </c>
      <c r="S280" s="11">
        <v>1648.6097375578672</v>
      </c>
      <c r="T280" s="11">
        <v>1856.5166101342322</v>
      </c>
      <c r="U280" s="11"/>
      <c r="W280" s="11">
        <v>754.18919793014231</v>
      </c>
      <c r="X280" s="11">
        <v>967.94319263725799</v>
      </c>
      <c r="Y280" s="11">
        <v>1080.7569796954315</v>
      </c>
      <c r="Z280" s="11">
        <v>1102.7568433414676</v>
      </c>
      <c r="AA280" s="11">
        <v>1301.0382240352094</v>
      </c>
      <c r="AB280" s="11"/>
      <c r="AD280" s="25">
        <v>1.5398406374501992</v>
      </c>
      <c r="AE280" s="25">
        <v>1.55990099009901</v>
      </c>
      <c r="AF280" s="25">
        <v>1.5450980392156863</v>
      </c>
      <c r="AG280" s="25">
        <v>1.5460301997077448</v>
      </c>
      <c r="AH280" s="25">
        <v>1.4966410748560461</v>
      </c>
      <c r="AI280" s="25"/>
      <c r="AJ280" s="11">
        <v>1153.1260859542883</v>
      </c>
      <c r="AK280" s="11">
        <v>1633.0469717810897</v>
      </c>
      <c r="AL280" s="11">
        <v>1840.4218469881901</v>
      </c>
      <c r="AM280" s="11">
        <v>1896.2062345033066</v>
      </c>
      <c r="AN280" s="11">
        <v>2194.2296253853497</v>
      </c>
      <c r="AO280" s="11"/>
      <c r="AP280" s="11">
        <v>485.86781609195401</v>
      </c>
      <c r="AQ280" s="11">
        <v>485.86781609195401</v>
      </c>
      <c r="AR280" s="11">
        <v>485.86781609195401</v>
      </c>
      <c r="AS280" s="11">
        <v>483.15992292870908</v>
      </c>
      <c r="AT280" s="11">
        <v>496.89402697495183</v>
      </c>
      <c r="AU280" s="11"/>
      <c r="AV280" s="24">
        <v>0.5333665338645418</v>
      </c>
      <c r="AW280" s="24">
        <v>0.53069306930693072</v>
      </c>
      <c r="AX280" s="24">
        <v>0.52745098039215688</v>
      </c>
      <c r="AY280" s="24">
        <v>0.52459814905017044</v>
      </c>
      <c r="AZ280" s="24">
        <v>0.51295585412667943</v>
      </c>
      <c r="BB280" s="24">
        <v>0.25996015936254979</v>
      </c>
      <c r="BC280" s="24">
        <v>0.25841584158415842</v>
      </c>
      <c r="BD280" s="24">
        <v>0.25588235294117645</v>
      </c>
      <c r="BE280" s="24">
        <v>0.25280077934729661</v>
      </c>
      <c r="BF280" s="24">
        <v>0.24904030710172745</v>
      </c>
      <c r="BH280" s="24">
        <v>0.20667330677290838</v>
      </c>
      <c r="BI280" s="24">
        <v>0.21089108910891088</v>
      </c>
      <c r="BJ280" s="24">
        <v>0.21666666666666667</v>
      </c>
      <c r="BK280" s="24">
        <v>0.22260107160253287</v>
      </c>
      <c r="BL280" s="24">
        <v>0.23800383877159309</v>
      </c>
      <c r="BN280" s="26"/>
      <c r="BO280" s="26"/>
      <c r="BP280" s="26"/>
      <c r="BQ280" s="26"/>
      <c r="BR280" s="26"/>
      <c r="BT280" s="26"/>
      <c r="BU280" s="26"/>
      <c r="BV280" s="26"/>
      <c r="BW280" s="26"/>
      <c r="BX280" s="26"/>
      <c r="BZ280" s="26">
        <v>0</v>
      </c>
      <c r="CA280" s="26">
        <v>0.17666077312617579</v>
      </c>
      <c r="CB280" s="26">
        <v>0.26438567171559191</v>
      </c>
      <c r="CC280" s="26">
        <v>0.28741537357970803</v>
      </c>
      <c r="CD280" s="26">
        <v>0.42464980099073402</v>
      </c>
      <c r="CF280" s="27">
        <v>-1.4375112051555608E-2</v>
      </c>
      <c r="CG280" s="12">
        <v>-77956</v>
      </c>
      <c r="CI280" s="13"/>
      <c r="CJ280" s="13"/>
      <c r="CK280" s="13">
        <v>0</v>
      </c>
      <c r="CL280" s="13">
        <v>0.357767910549319</v>
      </c>
      <c r="CM280" s="13">
        <v>0.39884104021546141</v>
      </c>
      <c r="CN280" s="13">
        <v>0.41883325474012012</v>
      </c>
      <c r="CO280" s="13">
        <v>0.6104382336465457</v>
      </c>
      <c r="CQ280" s="27">
        <v>-7.8568644146820438E-2</v>
      </c>
      <c r="CR280" s="12">
        <v>-441681.31680734345</v>
      </c>
      <c r="CS280" s="27">
        <v>1.6386750588846883</v>
      </c>
    </row>
    <row r="281" spans="1:97" x14ac:dyDescent="0.2">
      <c r="A281" s="7">
        <v>2510</v>
      </c>
      <c r="B281" s="7" t="s">
        <v>278</v>
      </c>
      <c r="C281" s="42">
        <v>8.2258377525878501E-2</v>
      </c>
      <c r="E281" s="24">
        <v>2.3707946424303836</v>
      </c>
      <c r="F281" s="24">
        <v>2.2942952566612096</v>
      </c>
      <c r="G281" s="24">
        <v>2.1979649386790907</v>
      </c>
      <c r="H281" s="24">
        <v>2.2031564272961659</v>
      </c>
      <c r="I281" s="24">
        <v>2.1053336381474534</v>
      </c>
      <c r="J281" s="24"/>
      <c r="K281" s="24"/>
      <c r="L281" s="24"/>
      <c r="M281" s="24"/>
      <c r="N281" s="24"/>
      <c r="P281" s="11">
        <v>1314.518210546142</v>
      </c>
      <c r="Q281" s="11">
        <v>1377.2521247648463</v>
      </c>
      <c r="R281" s="11">
        <v>1444.3047114764702</v>
      </c>
      <c r="S281" s="11">
        <v>1456.7687715172278</v>
      </c>
      <c r="T281" s="11">
        <v>1537.8413188410252</v>
      </c>
      <c r="U281" s="11"/>
      <c r="W281" s="11">
        <v>554.46312684365785</v>
      </c>
      <c r="X281" s="11">
        <v>600.29419525065964</v>
      </c>
      <c r="Y281" s="11">
        <v>657.10998663356884</v>
      </c>
      <c r="Z281" s="11">
        <v>661.2189463573651</v>
      </c>
      <c r="AA281" s="11">
        <v>730.45017235093349</v>
      </c>
      <c r="AB281" s="11"/>
      <c r="AD281" s="25">
        <v>1.8859527121001392</v>
      </c>
      <c r="AE281" s="25">
        <v>1.8558936691150751</v>
      </c>
      <c r="AF281" s="25">
        <v>1.8304788535477106</v>
      </c>
      <c r="AG281" s="25">
        <v>1.8043175487465182</v>
      </c>
      <c r="AH281" s="25">
        <v>1.733786078098472</v>
      </c>
      <c r="AI281" s="25"/>
      <c r="AJ281" s="11">
        <v>1174.1165265159082</v>
      </c>
      <c r="AK281" s="11">
        <v>1273.9999617922024</v>
      </c>
      <c r="AL281" s="11">
        <v>1408.2727755167343</v>
      </c>
      <c r="AM281" s="11">
        <v>1395.6768923198529</v>
      </c>
      <c r="AN281" s="11">
        <v>1495.5729609552445</v>
      </c>
      <c r="AO281" s="11"/>
      <c r="AP281" s="11">
        <v>479.80449141347424</v>
      </c>
      <c r="AQ281" s="11">
        <v>479.80449141347424</v>
      </c>
      <c r="AR281" s="11">
        <v>479.80449141347424</v>
      </c>
      <c r="AS281" s="11">
        <v>478.16557161629436</v>
      </c>
      <c r="AT281" s="11">
        <v>479.09473684210525</v>
      </c>
      <c r="AU281" s="11"/>
      <c r="AV281" s="24">
        <v>0.62273991655076499</v>
      </c>
      <c r="AW281" s="24">
        <v>0.6267925848198671</v>
      </c>
      <c r="AX281" s="24">
        <v>0.62670394966794829</v>
      </c>
      <c r="AY281" s="24">
        <v>0.62569637883008355</v>
      </c>
      <c r="AZ281" s="24">
        <v>0.62784380305602716</v>
      </c>
      <c r="BB281" s="24">
        <v>0.26321279554937416</v>
      </c>
      <c r="BC281" s="24">
        <v>0.26477789436866039</v>
      </c>
      <c r="BD281" s="24">
        <v>0.26459279972037747</v>
      </c>
      <c r="BE281" s="24">
        <v>0.26497214484679665</v>
      </c>
      <c r="BF281" s="24">
        <v>0.25806451612903225</v>
      </c>
      <c r="BH281" s="24">
        <v>0.11404728789986092</v>
      </c>
      <c r="BI281" s="24">
        <v>0.10842952081147254</v>
      </c>
      <c r="BJ281" s="24">
        <v>0.10870325061167424</v>
      </c>
      <c r="BK281" s="24">
        <v>0.10933147632311978</v>
      </c>
      <c r="BL281" s="24">
        <v>0.11409168081494057</v>
      </c>
      <c r="BN281" s="26"/>
      <c r="BO281" s="26"/>
      <c r="BP281" s="26"/>
      <c r="BQ281" s="26"/>
      <c r="BR281" s="26"/>
      <c r="BT281" s="26"/>
      <c r="BU281" s="26"/>
      <c r="BV281" s="26"/>
      <c r="BW281" s="26"/>
      <c r="BX281" s="26"/>
      <c r="BZ281" s="26">
        <v>0</v>
      </c>
      <c r="CA281" s="26">
        <v>2.4930480638107433E-2</v>
      </c>
      <c r="CB281" s="26">
        <v>6.0852768436088889E-2</v>
      </c>
      <c r="CC281" s="26">
        <v>5.8770284446988175E-2</v>
      </c>
      <c r="CD281" s="26">
        <v>0.10130103672492985</v>
      </c>
      <c r="CF281" s="27">
        <v>-1.424215463884849E-2</v>
      </c>
      <c r="CG281" s="12">
        <v>-110067</v>
      </c>
      <c r="CI281" s="13"/>
      <c r="CJ281" s="13"/>
      <c r="CK281" s="13">
        <v>0</v>
      </c>
      <c r="CL281" s="13">
        <v>7.2397917180117677E-2</v>
      </c>
      <c r="CM281" s="13">
        <v>7.0352852341074801E-2</v>
      </c>
      <c r="CN281" s="13">
        <v>7.4440360141161843E-2</v>
      </c>
      <c r="CO281" s="13">
        <v>0.20874081687230928</v>
      </c>
      <c r="CQ281" s="27">
        <v>-7.8851287740008505E-2</v>
      </c>
      <c r="CR281" s="12">
        <v>-623906.33711504075</v>
      </c>
      <c r="CS281" s="27">
        <v>1.9300345503078877</v>
      </c>
    </row>
    <row r="282" spans="1:97" x14ac:dyDescent="0.2">
      <c r="A282" s="7">
        <v>2513</v>
      </c>
      <c r="B282" s="7" t="s">
        <v>279</v>
      </c>
      <c r="C282" s="42">
        <v>2.2414363666918291E-2</v>
      </c>
      <c r="E282" s="24">
        <v>2.2775336759138356</v>
      </c>
      <c r="F282" s="24">
        <v>2.2868633781608976</v>
      </c>
      <c r="G282" s="24">
        <v>2.272211064069912</v>
      </c>
      <c r="H282" s="24">
        <v>2.2523975832903602</v>
      </c>
      <c r="I282" s="24">
        <v>2.2061144215813466</v>
      </c>
      <c r="J282" s="24"/>
      <c r="K282" s="24"/>
      <c r="L282" s="24"/>
      <c r="M282" s="24"/>
      <c r="N282" s="24"/>
      <c r="P282" s="11">
        <v>1314.5182105461417</v>
      </c>
      <c r="Q282" s="11">
        <v>1339.4600989969533</v>
      </c>
      <c r="R282" s="11">
        <v>1370.4288466888286</v>
      </c>
      <c r="S282" s="11">
        <v>1395.9547737602381</v>
      </c>
      <c r="T282" s="11">
        <v>1447.2780460091717</v>
      </c>
      <c r="U282" s="11"/>
      <c r="W282" s="11">
        <v>577.1674089599162</v>
      </c>
      <c r="X282" s="11">
        <v>585.71933583288694</v>
      </c>
      <c r="Y282" s="11">
        <v>603.12568157033809</v>
      </c>
      <c r="Z282" s="11">
        <v>619.76392805438525</v>
      </c>
      <c r="AA282" s="11">
        <v>656.03036354377309</v>
      </c>
      <c r="AB282" s="11"/>
      <c r="AD282" s="25">
        <v>1.899004975124378</v>
      </c>
      <c r="AE282" s="25">
        <v>1.9080224833929484</v>
      </c>
      <c r="AF282" s="25">
        <v>1.8685685175751401</v>
      </c>
      <c r="AG282" s="25">
        <v>1.8537832310838447</v>
      </c>
      <c r="AH282" s="25">
        <v>1.8391933815925543</v>
      </c>
      <c r="AI282" s="25"/>
      <c r="AJ282" s="11">
        <v>1207.0241259214454</v>
      </c>
      <c r="AK282" s="11">
        <v>1246.1099683343516</v>
      </c>
      <c r="AL282" s="11">
        <v>1288.3079446504851</v>
      </c>
      <c r="AM282" s="11">
        <v>1319.6599682288697</v>
      </c>
      <c r="AN282" s="11">
        <v>1399.1222832170165</v>
      </c>
      <c r="AO282" s="11"/>
      <c r="AP282" s="11">
        <v>446.71396895787137</v>
      </c>
      <c r="AQ282" s="11">
        <v>446.71396895787137</v>
      </c>
      <c r="AR282" s="11">
        <v>446.71396895787137</v>
      </c>
      <c r="AS282" s="11">
        <v>442.68131868131866</v>
      </c>
      <c r="AT282" s="11">
        <v>441.26039387308532</v>
      </c>
      <c r="AU282" s="11"/>
      <c r="AV282" s="24">
        <v>0.66417910447761197</v>
      </c>
      <c r="AW282" s="24">
        <v>0.68216658150229947</v>
      </c>
      <c r="AX282" s="24">
        <v>0.68059093224656142</v>
      </c>
      <c r="AY282" s="24">
        <v>0.67586912065439675</v>
      </c>
      <c r="AZ282" s="24">
        <v>0.67114788004136505</v>
      </c>
      <c r="BB282" s="24">
        <v>0.22437810945273631</v>
      </c>
      <c r="BC282" s="24">
        <v>0.23045477772100154</v>
      </c>
      <c r="BD282" s="24">
        <v>0.22975038206826287</v>
      </c>
      <c r="BE282" s="24">
        <v>0.23261758691206544</v>
      </c>
      <c r="BF282" s="24">
        <v>0.23629782833505689</v>
      </c>
      <c r="BH282" s="24">
        <v>0.11144278606965174</v>
      </c>
      <c r="BI282" s="24">
        <v>8.7378640776699032E-2</v>
      </c>
      <c r="BJ282" s="24">
        <v>8.9658685685175751E-2</v>
      </c>
      <c r="BK282" s="24">
        <v>9.1513292433537827E-2</v>
      </c>
      <c r="BL282" s="24">
        <v>9.2554291623578075E-2</v>
      </c>
      <c r="BN282" s="26"/>
      <c r="BO282" s="26"/>
      <c r="BP282" s="26"/>
      <c r="BQ282" s="26"/>
      <c r="BR282" s="26"/>
      <c r="BT282" s="26"/>
      <c r="BU282" s="26"/>
      <c r="BV282" s="26"/>
      <c r="BW282" s="26"/>
      <c r="BX282" s="26"/>
      <c r="BZ282" s="26">
        <v>0</v>
      </c>
      <c r="CA282" s="26">
        <v>-3.1832484379256121E-3</v>
      </c>
      <c r="CB282" s="26">
        <v>1.8369647415703572E-3</v>
      </c>
      <c r="CC282" s="26">
        <v>8.8123286333159356E-3</v>
      </c>
      <c r="CD282" s="26">
        <v>2.5999319135003418E-2</v>
      </c>
      <c r="CF282" s="27">
        <v>-1.2030424222778224E-2</v>
      </c>
      <c r="CG282" s="12">
        <v>-60964</v>
      </c>
      <c r="CI282" s="13"/>
      <c r="CJ282" s="13"/>
      <c r="CK282" s="13">
        <v>0</v>
      </c>
      <c r="CL282" s="13">
        <v>-5.2593334511675804E-3</v>
      </c>
      <c r="CM282" s="13">
        <v>-3.9541232153027406E-2</v>
      </c>
      <c r="CN282" s="13">
        <v>-3.8598558494864377E-2</v>
      </c>
      <c r="CO282" s="13">
        <v>-1.8126828885091983E-2</v>
      </c>
      <c r="CQ282" s="27">
        <v>-6.1005500780709876E-2</v>
      </c>
      <c r="CR282" s="12">
        <v>-314844.21074110712</v>
      </c>
      <c r="CS282" s="27">
        <v>2.5935424818494295</v>
      </c>
    </row>
    <row r="283" spans="1:97" x14ac:dyDescent="0.2">
      <c r="A283" s="7">
        <v>2514</v>
      </c>
      <c r="B283" s="7" t="s">
        <v>280</v>
      </c>
      <c r="C283" s="42">
        <v>0.13199688765631024</v>
      </c>
      <c r="E283" s="24">
        <v>1.7025406973243982</v>
      </c>
      <c r="F283" s="24">
        <v>1.6002904549882839</v>
      </c>
      <c r="G283" s="24">
        <v>1.5669015230370991</v>
      </c>
      <c r="H283" s="24">
        <v>1.5591577944707296</v>
      </c>
      <c r="I283" s="24">
        <v>1.5467292423481878</v>
      </c>
      <c r="J283" s="24"/>
      <c r="K283" s="24"/>
      <c r="L283" s="24"/>
      <c r="M283" s="24"/>
      <c r="N283" s="24"/>
      <c r="P283" s="11">
        <v>1314.518210546142</v>
      </c>
      <c r="Q283" s="11">
        <v>1453.9432316025579</v>
      </c>
      <c r="R283" s="11">
        <v>1527.4564843660523</v>
      </c>
      <c r="S283" s="11">
        <v>1560.5591618128972</v>
      </c>
      <c r="T283" s="11">
        <v>1595.413047204378</v>
      </c>
      <c r="U283" s="11"/>
      <c r="W283" s="11">
        <v>772.09209307710114</v>
      </c>
      <c r="X283" s="11">
        <v>908.54958677685954</v>
      </c>
      <c r="Y283" s="11">
        <v>974.82608952055193</v>
      </c>
      <c r="Z283" s="11">
        <v>1000.8987976375049</v>
      </c>
      <c r="AA283" s="11">
        <v>1031.4753245256295</v>
      </c>
      <c r="AB283" s="11"/>
      <c r="AD283" s="25">
        <v>1.8753799392097263</v>
      </c>
      <c r="AE283" s="25">
        <v>1.8702514422553609</v>
      </c>
      <c r="AF283" s="25">
        <v>1.8423511516731856</v>
      </c>
      <c r="AG283" s="25">
        <v>1.8146743253495177</v>
      </c>
      <c r="AH283" s="25">
        <v>1.7950739980555255</v>
      </c>
      <c r="AI283" s="25"/>
      <c r="AJ283" s="11">
        <v>1696.9580501323826</v>
      </c>
      <c r="AK283" s="11">
        <v>2070.3604028079621</v>
      </c>
      <c r="AL283" s="11">
        <v>2201.5592215700881</v>
      </c>
      <c r="AM283" s="11">
        <v>2235.2449287372165</v>
      </c>
      <c r="AN283" s="11">
        <v>2272.1178687257188</v>
      </c>
      <c r="AO283" s="11"/>
      <c r="AP283" s="11">
        <v>564.26306497175153</v>
      </c>
      <c r="AQ283" s="11">
        <v>564.3873587570622</v>
      </c>
      <c r="AR283" s="11">
        <v>610.61440677966107</v>
      </c>
      <c r="AS283" s="11">
        <v>609.59507042253517</v>
      </c>
      <c r="AT283" s="11">
        <v>607.51697584879241</v>
      </c>
      <c r="AU283" s="11"/>
      <c r="AV283" s="24">
        <v>0.58955709943551893</v>
      </c>
      <c r="AW283" s="24">
        <v>0.59137912267334281</v>
      </c>
      <c r="AX283" s="24">
        <v>0.59039548022598876</v>
      </c>
      <c r="AY283" s="24">
        <v>0.58957407608106649</v>
      </c>
      <c r="AZ283" s="24">
        <v>0.58442259911418382</v>
      </c>
      <c r="BB283" s="24">
        <v>0.30742509769865395</v>
      </c>
      <c r="BC283" s="24">
        <v>0.30826167410471317</v>
      </c>
      <c r="BD283" s="24">
        <v>0.30769230769230771</v>
      </c>
      <c r="BE283" s="24">
        <v>0.30779234854232146</v>
      </c>
      <c r="BF283" s="24">
        <v>0.30863130603867345</v>
      </c>
      <c r="BH283" s="24">
        <v>0.10301780286582718</v>
      </c>
      <c r="BI283" s="24">
        <v>0.10035920322194405</v>
      </c>
      <c r="BJ283" s="24">
        <v>0.1019122120817036</v>
      </c>
      <c r="BK283" s="24">
        <v>0.10263357537661212</v>
      </c>
      <c r="BL283" s="24">
        <v>0.10694609484714271</v>
      </c>
      <c r="BN283" s="26"/>
      <c r="BO283" s="26"/>
      <c r="BP283" s="26"/>
      <c r="BQ283" s="26"/>
      <c r="BR283" s="26"/>
      <c r="BT283" s="26"/>
      <c r="BU283" s="26"/>
      <c r="BV283" s="26"/>
      <c r="BW283" s="26"/>
      <c r="BX283" s="26"/>
      <c r="BZ283" s="26">
        <v>0</v>
      </c>
      <c r="CA283" s="26">
        <v>0.10004730768815495</v>
      </c>
      <c r="CB283" s="26">
        <v>0.14053354820802211</v>
      </c>
      <c r="CC283" s="26">
        <v>0.15061399139549603</v>
      </c>
      <c r="CD283" s="26">
        <v>0.16738996813785523</v>
      </c>
      <c r="CF283" s="27">
        <v>-2.0543478625922568E-2</v>
      </c>
      <c r="CG283" s="12">
        <v>-524313</v>
      </c>
      <c r="CI283" s="13"/>
      <c r="CJ283" s="13"/>
      <c r="CK283" s="13">
        <v>0</v>
      </c>
      <c r="CL283" s="13">
        <v>0.17633554917746208</v>
      </c>
      <c r="CM283" s="13">
        <v>0.19603025509750949</v>
      </c>
      <c r="CN283" s="13">
        <v>0.19984699320856714</v>
      </c>
      <c r="CO283" s="13">
        <v>0.2019026355166873</v>
      </c>
      <c r="CQ283" s="27">
        <v>-7.62720556758512E-2</v>
      </c>
      <c r="CR283" s="12">
        <v>-2006222.0437109456</v>
      </c>
      <c r="CS283" s="27">
        <v>1.8187999399267587</v>
      </c>
    </row>
    <row r="284" spans="1:97" x14ac:dyDescent="0.2">
      <c r="A284" s="7">
        <v>2518</v>
      </c>
      <c r="B284" s="7" t="s">
        <v>281</v>
      </c>
      <c r="C284" s="42">
        <v>3.2271337388610988E-2</v>
      </c>
      <c r="E284" s="24">
        <v>1.9441925089997243</v>
      </c>
      <c r="F284" s="24">
        <v>1.8547813161567477</v>
      </c>
      <c r="G284" s="24">
        <v>1.826176397506144</v>
      </c>
      <c r="H284" s="24">
        <v>1.8402778291767099</v>
      </c>
      <c r="I284" s="24">
        <v>1.8826959243848231</v>
      </c>
      <c r="J284" s="24"/>
      <c r="K284" s="24"/>
      <c r="L284" s="24"/>
      <c r="M284" s="24"/>
      <c r="N284" s="24"/>
      <c r="P284" s="11">
        <v>1314.518210546142</v>
      </c>
      <c r="Q284" s="11">
        <v>1413.2853661414838</v>
      </c>
      <c r="R284" s="11">
        <v>1453.9473060080693</v>
      </c>
      <c r="S284" s="11">
        <v>1475.5330067758371</v>
      </c>
      <c r="T284" s="11">
        <v>1439.3899671193899</v>
      </c>
      <c r="U284" s="11"/>
      <c r="W284" s="11">
        <v>676.12554027504916</v>
      </c>
      <c r="X284" s="11">
        <v>761.96873120865905</v>
      </c>
      <c r="Y284" s="11">
        <v>796.17024291497978</v>
      </c>
      <c r="Z284" s="11">
        <v>801.79904543867178</v>
      </c>
      <c r="AA284" s="11">
        <v>764.53661394615017</v>
      </c>
      <c r="AB284" s="11"/>
      <c r="AD284" s="25">
        <v>1.9449751623996943</v>
      </c>
      <c r="AE284" s="25">
        <v>1.920323325635104</v>
      </c>
      <c r="AF284" s="25">
        <v>1.9007310504040016</v>
      </c>
      <c r="AG284" s="25">
        <v>1.8679318357862122</v>
      </c>
      <c r="AH284" s="25">
        <v>1.8648334624322231</v>
      </c>
      <c r="AI284" s="25"/>
      <c r="AJ284" s="11">
        <v>1565.1838524204907</v>
      </c>
      <c r="AK284" s="11">
        <v>1764.3221249684584</v>
      </c>
      <c r="AL284" s="11">
        <v>1843.604523878731</v>
      </c>
      <c r="AM284" s="11">
        <v>1824.1571761839243</v>
      </c>
      <c r="AN284" s="11">
        <v>1723.8303896130251</v>
      </c>
      <c r="AO284" s="11"/>
      <c r="AP284" s="11">
        <v>485.89214175654854</v>
      </c>
      <c r="AQ284" s="11">
        <v>485.89214175654854</v>
      </c>
      <c r="AR284" s="11">
        <v>490.90292758089367</v>
      </c>
      <c r="AS284" s="11">
        <v>490.90292758089367</v>
      </c>
      <c r="AT284" s="11">
        <v>491.91424196018374</v>
      </c>
      <c r="AU284" s="11"/>
      <c r="AV284" s="24">
        <v>0.64424914023691249</v>
      </c>
      <c r="AW284" s="24">
        <v>0.64973056197074675</v>
      </c>
      <c r="AX284" s="24">
        <v>0.64986533282031556</v>
      </c>
      <c r="AY284" s="24">
        <v>0.64794732765298213</v>
      </c>
      <c r="AZ284" s="24">
        <v>0.64446165762974439</v>
      </c>
      <c r="BB284" s="24">
        <v>0.24799388612915552</v>
      </c>
      <c r="BC284" s="24">
        <v>0.2498075442648191</v>
      </c>
      <c r="BD284" s="24">
        <v>0.24971142747210465</v>
      </c>
      <c r="BE284" s="24">
        <v>0.25135553834237023</v>
      </c>
      <c r="BF284" s="24">
        <v>0.25290472501936484</v>
      </c>
      <c r="BH284" s="24">
        <v>0.10775697363393198</v>
      </c>
      <c r="BI284" s="24">
        <v>0.10046189376443418</v>
      </c>
      <c r="BJ284" s="24">
        <v>0.10042323970757984</v>
      </c>
      <c r="BK284" s="24">
        <v>0.10069713400464755</v>
      </c>
      <c r="BL284" s="24">
        <v>0.10263361735089079</v>
      </c>
      <c r="BN284" s="26"/>
      <c r="BO284" s="26"/>
      <c r="BP284" s="26"/>
      <c r="BQ284" s="26"/>
      <c r="BR284" s="26"/>
      <c r="BT284" s="26"/>
      <c r="BU284" s="26"/>
      <c r="BV284" s="26"/>
      <c r="BW284" s="26"/>
      <c r="BX284" s="26"/>
      <c r="BZ284" s="26">
        <v>0</v>
      </c>
      <c r="CA284" s="26">
        <v>5.3801898726928643E-2</v>
      </c>
      <c r="CB284" s="26">
        <v>7.3473250175579263E-2</v>
      </c>
      <c r="CC284" s="26">
        <v>6.3608505108250446E-2</v>
      </c>
      <c r="CD284" s="26">
        <v>3.5834503985638255E-2</v>
      </c>
      <c r="CF284" s="27">
        <v>-1.4117310884064189E-2</v>
      </c>
      <c r="CG284" s="12">
        <v>-97090</v>
      </c>
      <c r="CI284" s="13"/>
      <c r="CJ284" s="13"/>
      <c r="CK284" s="13">
        <v>0</v>
      </c>
      <c r="CL284" s="13">
        <v>0.11331769391354163</v>
      </c>
      <c r="CM284" s="13">
        <v>0.10230669700620165</v>
      </c>
      <c r="CN284" s="13">
        <v>0.1037133054829551</v>
      </c>
      <c r="CO284" s="13">
        <v>3.2800512860252651E-2</v>
      </c>
      <c r="CQ284" s="27">
        <v>-7.6122671359363653E-2</v>
      </c>
      <c r="CR284" s="12">
        <v>-535194.25758654764</v>
      </c>
      <c r="CS284" s="27">
        <v>2.1042669409093824</v>
      </c>
    </row>
    <row r="285" spans="1:97" x14ac:dyDescent="0.2">
      <c r="A285" s="7">
        <v>2521</v>
      </c>
      <c r="B285" s="7" t="s">
        <v>282</v>
      </c>
      <c r="C285" s="42">
        <v>0.16379261896344133</v>
      </c>
      <c r="E285" s="24">
        <v>2.1962366785407106</v>
      </c>
      <c r="F285" s="24">
        <v>2.1154866558066652</v>
      </c>
      <c r="G285" s="24">
        <v>2.0326500049479734</v>
      </c>
      <c r="H285" s="24">
        <v>2.0473581672261152</v>
      </c>
      <c r="I285" s="24">
        <v>1.8369031741388502</v>
      </c>
      <c r="J285" s="24"/>
      <c r="K285" s="24"/>
      <c r="L285" s="24"/>
      <c r="M285" s="24"/>
      <c r="N285" s="24"/>
      <c r="P285" s="11">
        <v>1314.518210546142</v>
      </c>
      <c r="Q285" s="11">
        <v>1371.5169223933383</v>
      </c>
      <c r="R285" s="11">
        <v>1450.713378211743</v>
      </c>
      <c r="S285" s="11">
        <v>1446.3986134661477</v>
      </c>
      <c r="T285" s="11">
        <v>1630.5139619683996</v>
      </c>
      <c r="U285" s="11"/>
      <c r="W285" s="11">
        <v>598.53212697439039</v>
      </c>
      <c r="X285" s="11">
        <v>648.32218091697644</v>
      </c>
      <c r="Y285" s="11">
        <v>713.70544593528018</v>
      </c>
      <c r="Z285" s="11">
        <v>706.47072731090145</v>
      </c>
      <c r="AA285" s="11">
        <v>887.64284635350646</v>
      </c>
      <c r="AB285" s="11"/>
      <c r="AD285" s="25">
        <v>1.8467856131407534</v>
      </c>
      <c r="AE285" s="25">
        <v>1.8632034632034633</v>
      </c>
      <c r="AF285" s="25">
        <v>1.8224971231300344</v>
      </c>
      <c r="AG285" s="25">
        <v>1.8343023255813953</v>
      </c>
      <c r="AH285" s="25">
        <v>1.7839909168322452</v>
      </c>
      <c r="AI285" s="25"/>
      <c r="AJ285" s="11">
        <v>1158.9774504539441</v>
      </c>
      <c r="AK285" s="11">
        <v>1295.5826239762118</v>
      </c>
      <c r="AL285" s="11">
        <v>1413.0512287831227</v>
      </c>
      <c r="AM285" s="11">
        <v>1408.8789576755119</v>
      </c>
      <c r="AN285" s="11">
        <v>1789.1010164368422</v>
      </c>
      <c r="AO285" s="11"/>
      <c r="AP285" s="11">
        <v>451.5499999999999</v>
      </c>
      <c r="AQ285" s="11">
        <v>451.65909090909082</v>
      </c>
      <c r="AR285" s="11">
        <v>451.66666666666669</v>
      </c>
      <c r="AS285" s="11">
        <v>453.03951367781156</v>
      </c>
      <c r="AT285" s="11">
        <v>423.72919605077573</v>
      </c>
      <c r="AU285" s="11"/>
      <c r="AV285" s="24">
        <v>0.67572925516850746</v>
      </c>
      <c r="AW285" s="24">
        <v>0.68946608946608945</v>
      </c>
      <c r="AX285" s="24">
        <v>0.68785960874568475</v>
      </c>
      <c r="AY285" s="24">
        <v>0.68488372093023253</v>
      </c>
      <c r="AZ285" s="24">
        <v>0.6656258870281011</v>
      </c>
      <c r="BB285" s="24">
        <v>0.18691588785046728</v>
      </c>
      <c r="BC285" s="24">
        <v>0.19047619047619047</v>
      </c>
      <c r="BD285" s="24">
        <v>0.189873417721519</v>
      </c>
      <c r="BE285" s="24">
        <v>0.19127906976744186</v>
      </c>
      <c r="BF285" s="24">
        <v>0.20124893556627874</v>
      </c>
      <c r="BH285" s="24">
        <v>0.1373548569810252</v>
      </c>
      <c r="BI285" s="24">
        <v>0.12005772005772006</v>
      </c>
      <c r="BJ285" s="24">
        <v>0.12226697353279632</v>
      </c>
      <c r="BK285" s="24">
        <v>0.12383720930232558</v>
      </c>
      <c r="BL285" s="24">
        <v>0.13312517740562022</v>
      </c>
      <c r="BN285" s="26"/>
      <c r="BO285" s="26"/>
      <c r="BP285" s="26"/>
      <c r="BQ285" s="26"/>
      <c r="BR285" s="26"/>
      <c r="BT285" s="26"/>
      <c r="BU285" s="26"/>
      <c r="BV285" s="26"/>
      <c r="BW285" s="26"/>
      <c r="BX285" s="26"/>
      <c r="BZ285" s="26">
        <v>0</v>
      </c>
      <c r="CA285" s="26">
        <v>3.2960905468059076E-2</v>
      </c>
      <c r="CB285" s="26">
        <v>7.212994976739262E-2</v>
      </c>
      <c r="CC285" s="26">
        <v>6.4722787129221304E-2</v>
      </c>
      <c r="CD285" s="26">
        <v>0.19549839353617848</v>
      </c>
      <c r="CF285" s="27">
        <v>-9.0882644711643232E-3</v>
      </c>
      <c r="CG285" s="12">
        <v>-90804</v>
      </c>
      <c r="CI285" s="13"/>
      <c r="CJ285" s="13"/>
      <c r="CK285" s="13">
        <v>0</v>
      </c>
      <c r="CL285" s="13">
        <v>9.0141510879223397E-2</v>
      </c>
      <c r="CM285" s="13">
        <v>9.5315215155189259E-2</v>
      </c>
      <c r="CN285" s="13">
        <v>0.10422256557954679</v>
      </c>
      <c r="CO285" s="13">
        <v>0.4066369609083309</v>
      </c>
      <c r="CQ285" s="27">
        <v>-7.0705914478753309E-2</v>
      </c>
      <c r="CR285" s="12">
        <v>-718657.42464310129</v>
      </c>
      <c r="CS285" s="27">
        <v>2.1658699823656957</v>
      </c>
    </row>
    <row r="286" spans="1:97" x14ac:dyDescent="0.2">
      <c r="A286" s="7">
        <v>2523</v>
      </c>
      <c r="B286" s="7" t="s">
        <v>283</v>
      </c>
      <c r="C286" s="42">
        <v>0.20316497163490155</v>
      </c>
      <c r="E286" s="24">
        <v>1.6158218740554253</v>
      </c>
      <c r="F286" s="24">
        <v>1.5007833962005279</v>
      </c>
      <c r="G286" s="24">
        <v>1.4681769509481959</v>
      </c>
      <c r="H286" s="24">
        <v>1.4710018329396155</v>
      </c>
      <c r="I286" s="24">
        <v>1.406650411567929</v>
      </c>
      <c r="J286" s="24"/>
      <c r="K286" s="24"/>
      <c r="L286" s="24"/>
      <c r="M286" s="24"/>
      <c r="N286" s="24"/>
      <c r="P286" s="11">
        <v>1314.518210546142</v>
      </c>
      <c r="Q286" s="11">
        <v>1513.7588992581425</v>
      </c>
      <c r="R286" s="11">
        <v>1596.9818650205502</v>
      </c>
      <c r="S286" s="11">
        <v>1600.2028676094631</v>
      </c>
      <c r="T286" s="11">
        <v>1785.7111984332876</v>
      </c>
      <c r="U286" s="11"/>
      <c r="W286" s="11">
        <v>813.52915915597498</v>
      </c>
      <c r="X286" s="11">
        <v>1008.6458199700663</v>
      </c>
      <c r="Y286" s="11">
        <v>1087.731192067256</v>
      </c>
      <c r="Z286" s="11">
        <v>1087.8320011414637</v>
      </c>
      <c r="AA286" s="11">
        <v>1269.4776070500961</v>
      </c>
      <c r="AB286" s="11"/>
      <c r="AD286" s="25">
        <v>1.9258729834592607</v>
      </c>
      <c r="AE286" s="25">
        <v>1.9117106069895768</v>
      </c>
      <c r="AF286" s="25">
        <v>1.8823290728342463</v>
      </c>
      <c r="AG286" s="25">
        <v>1.8548727748164537</v>
      </c>
      <c r="AH286" s="25">
        <v>1.8192208308487379</v>
      </c>
      <c r="AI286" s="25"/>
      <c r="AJ286" s="11">
        <v>2297.8264335241452</v>
      </c>
      <c r="AK286" s="11">
        <v>3034.0556992924967</v>
      </c>
      <c r="AL286" s="11">
        <v>3073.5346030973401</v>
      </c>
      <c r="AM286" s="11">
        <v>3035.9212278907767</v>
      </c>
      <c r="AN286" s="11">
        <v>3616.9781771805265</v>
      </c>
      <c r="AO286" s="11"/>
      <c r="AP286" s="11">
        <v>761.35954574673258</v>
      </c>
      <c r="AQ286" s="11">
        <v>762.08977930147864</v>
      </c>
      <c r="AR286" s="11">
        <v>898.6160274266125</v>
      </c>
      <c r="AS286" s="11">
        <v>894.08631267188491</v>
      </c>
      <c r="AT286" s="11">
        <v>887.29053772405166</v>
      </c>
      <c r="AU286" s="11"/>
      <c r="AV286" s="24">
        <v>0.48080457422911987</v>
      </c>
      <c r="AW286" s="24">
        <v>0.48191293684855918</v>
      </c>
      <c r="AX286" s="24">
        <v>0.4838709677419355</v>
      </c>
      <c r="AY286" s="24">
        <v>0.48074021924972343</v>
      </c>
      <c r="AZ286" s="24">
        <v>0.4761478831246273</v>
      </c>
      <c r="BB286" s="24">
        <v>0.4765162344292424</v>
      </c>
      <c r="BC286" s="24">
        <v>0.47690578377273657</v>
      </c>
      <c r="BD286" s="24">
        <v>0.47342260093325217</v>
      </c>
      <c r="BE286" s="24">
        <v>0.47540983606557374</v>
      </c>
      <c r="BF286" s="24">
        <v>0.47684356986682569</v>
      </c>
      <c r="BH286" s="24">
        <v>4.2679191341637737E-2</v>
      </c>
      <c r="BI286" s="24">
        <v>4.1181279378704271E-2</v>
      </c>
      <c r="BJ286" s="24">
        <v>4.2706431324812333E-2</v>
      </c>
      <c r="BK286" s="24">
        <v>4.3849944684702803E-2</v>
      </c>
      <c r="BL286" s="24">
        <v>4.7008547008547008E-2</v>
      </c>
      <c r="BN286" s="26"/>
      <c r="BO286" s="26"/>
      <c r="BP286" s="26"/>
      <c r="BQ286" s="26"/>
      <c r="BR286" s="26"/>
      <c r="BT286" s="26"/>
      <c r="BU286" s="26"/>
      <c r="BV286" s="26"/>
      <c r="BW286" s="26"/>
      <c r="BX286" s="26"/>
      <c r="BZ286" s="26">
        <v>0</v>
      </c>
      <c r="CA286" s="26">
        <v>0.14216730228165009</v>
      </c>
      <c r="CB286" s="26">
        <v>0.19517087357275753</v>
      </c>
      <c r="CC286" s="26">
        <v>0.19028856980400377</v>
      </c>
      <c r="CD286" s="26">
        <v>0.31833750664230887</v>
      </c>
      <c r="CF286" s="27">
        <v>-3.5286510427188458E-2</v>
      </c>
      <c r="CG286" s="12">
        <v>-1146300</v>
      </c>
      <c r="CI286" s="13"/>
      <c r="CJ286" s="13"/>
      <c r="CK286" s="13">
        <v>0</v>
      </c>
      <c r="CL286" s="13">
        <v>0.22791035076455035</v>
      </c>
      <c r="CM286" s="13">
        <v>0.29908431086285248</v>
      </c>
      <c r="CN286" s="13">
        <v>0.32434140752963625</v>
      </c>
      <c r="CO286" s="13">
        <v>0.56387054370480549</v>
      </c>
      <c r="CQ286" s="27">
        <v>-0.1067585678384206</v>
      </c>
      <c r="CR286" s="12">
        <v>-3636845.0770186097</v>
      </c>
      <c r="CS286" s="27">
        <v>1.0641270928058586</v>
      </c>
    </row>
    <row r="287" spans="1:97" x14ac:dyDescent="0.2">
      <c r="A287" s="7">
        <v>2560</v>
      </c>
      <c r="B287" s="7" t="s">
        <v>284</v>
      </c>
      <c r="C287" s="42">
        <v>0.12250126235665348</v>
      </c>
      <c r="E287" s="24">
        <v>1.8692790593011852</v>
      </c>
      <c r="F287" s="24">
        <v>1.8203282933278757</v>
      </c>
      <c r="G287" s="24">
        <v>1.7872684562165611</v>
      </c>
      <c r="H287" s="24">
        <v>1.7707017693997797</v>
      </c>
      <c r="I287" s="24">
        <v>1.6807809458723348</v>
      </c>
      <c r="J287" s="24"/>
      <c r="K287" s="24"/>
      <c r="L287" s="24"/>
      <c r="M287" s="24"/>
      <c r="N287" s="24"/>
      <c r="P287" s="11">
        <v>1314.518210546142</v>
      </c>
      <c r="Q287" s="11">
        <v>1370.7142870302973</v>
      </c>
      <c r="R287" s="11">
        <v>1410.650804386976</v>
      </c>
      <c r="S287" s="11">
        <v>1444.2310237061765</v>
      </c>
      <c r="T287" s="11">
        <v>1573.2924571382853</v>
      </c>
      <c r="U287" s="11"/>
      <c r="W287" s="11">
        <v>703.22202776805511</v>
      </c>
      <c r="X287" s="11">
        <v>753.00389059184158</v>
      </c>
      <c r="Y287" s="11">
        <v>789.27751423149903</v>
      </c>
      <c r="Z287" s="11">
        <v>815.62635146387868</v>
      </c>
      <c r="AA287" s="11">
        <v>936.04848448691666</v>
      </c>
      <c r="AB287" s="11"/>
      <c r="AD287" s="25">
        <v>1.9631241410902427</v>
      </c>
      <c r="AE287" s="25">
        <v>1.955729767120129</v>
      </c>
      <c r="AF287" s="25">
        <v>1.9410681399631675</v>
      </c>
      <c r="AG287" s="25">
        <v>1.9267221451687471</v>
      </c>
      <c r="AH287" s="25">
        <v>1.9036814077332715</v>
      </c>
      <c r="AI287" s="25"/>
      <c r="AJ287" s="11">
        <v>1677.3284049940401</v>
      </c>
      <c r="AK287" s="11">
        <v>1807.3486132560859</v>
      </c>
      <c r="AL287" s="11">
        <v>1883.1142893744093</v>
      </c>
      <c r="AM287" s="11">
        <v>1946.1407782001938</v>
      </c>
      <c r="AN287" s="11">
        <v>2254.5697295292853</v>
      </c>
      <c r="AO287" s="11"/>
      <c r="AP287" s="11">
        <v>503.15797317436659</v>
      </c>
      <c r="AQ287" s="11">
        <v>503.15797317436659</v>
      </c>
      <c r="AR287" s="11">
        <v>533.47093889716837</v>
      </c>
      <c r="AS287" s="11">
        <v>531.79836916234251</v>
      </c>
      <c r="AT287" s="11">
        <v>532.05633802816897</v>
      </c>
      <c r="AU287" s="11"/>
      <c r="AV287" s="24">
        <v>0.6323866239120477</v>
      </c>
      <c r="AW287" s="24">
        <v>0.63661517177772653</v>
      </c>
      <c r="AX287" s="24">
        <v>0.63651012891344383</v>
      </c>
      <c r="AY287" s="24">
        <v>0.63314840499306524</v>
      </c>
      <c r="AZ287" s="24">
        <v>0.63047001620745546</v>
      </c>
      <c r="BB287" s="24">
        <v>0.30737517178195145</v>
      </c>
      <c r="BC287" s="24">
        <v>0.30943048189993083</v>
      </c>
      <c r="BD287" s="24">
        <v>0.30893186003683243</v>
      </c>
      <c r="BE287" s="24">
        <v>0.31183541377716134</v>
      </c>
      <c r="BF287" s="24">
        <v>0.31234081963417459</v>
      </c>
      <c r="BH287" s="24">
        <v>6.0238204306000916E-2</v>
      </c>
      <c r="BI287" s="24">
        <v>5.3954346322342632E-2</v>
      </c>
      <c r="BJ287" s="24">
        <v>5.4558011049723756E-2</v>
      </c>
      <c r="BK287" s="24">
        <v>5.5016181229773461E-2</v>
      </c>
      <c r="BL287" s="24">
        <v>5.7189164158369991E-2</v>
      </c>
      <c r="BN287" s="26"/>
      <c r="BO287" s="26"/>
      <c r="BP287" s="26"/>
      <c r="BQ287" s="26"/>
      <c r="BR287" s="26"/>
      <c r="BT287" s="26"/>
      <c r="BU287" s="26"/>
      <c r="BV287" s="26"/>
      <c r="BW287" s="26"/>
      <c r="BX287" s="26"/>
      <c r="BZ287" s="26">
        <v>0</v>
      </c>
      <c r="CA287" s="26">
        <v>3.1922556215461473E-2</v>
      </c>
      <c r="CB287" s="26">
        <v>5.5727943147096504E-2</v>
      </c>
      <c r="CC287" s="26">
        <v>6.842532110110211E-2</v>
      </c>
      <c r="CD287" s="26">
        <v>0.14812409395483606</v>
      </c>
      <c r="CF287" s="27">
        <v>-1.6929542309962759E-2</v>
      </c>
      <c r="CG287" s="12">
        <v>-213529</v>
      </c>
      <c r="CI287" s="13"/>
      <c r="CJ287" s="13"/>
      <c r="CK287" s="13">
        <v>0</v>
      </c>
      <c r="CL287" s="13">
        <v>6.3701839298093477E-2</v>
      </c>
      <c r="CM287" s="13">
        <v>6.7024818421115961E-2</v>
      </c>
      <c r="CN287" s="13">
        <v>6.9643153611109954E-2</v>
      </c>
      <c r="CO287" s="13">
        <v>0.20338609291414622</v>
      </c>
      <c r="CQ287" s="27">
        <v>-7.3160078622253474E-2</v>
      </c>
      <c r="CR287" s="12">
        <v>-945869.20979106333</v>
      </c>
      <c r="CS287" s="27">
        <v>1.9764703404240882</v>
      </c>
    </row>
    <row r="288" spans="1:97" x14ac:dyDescent="0.2">
      <c r="A288" s="7">
        <v>2580</v>
      </c>
      <c r="B288" s="7" t="s">
        <v>285</v>
      </c>
      <c r="C288" s="42">
        <v>0.176540464151973</v>
      </c>
      <c r="E288" s="24">
        <v>0.9752320192450874</v>
      </c>
      <c r="F288" s="24">
        <v>0.97786651419782944</v>
      </c>
      <c r="G288" s="24">
        <v>0.97855006392582855</v>
      </c>
      <c r="H288" s="24">
        <v>0.97870593456884813</v>
      </c>
      <c r="I288" s="24">
        <v>0.98022400711171254</v>
      </c>
      <c r="J288" s="24"/>
      <c r="K288" s="24"/>
      <c r="L288" s="24"/>
      <c r="M288" s="24"/>
      <c r="N288" s="24"/>
      <c r="P288" s="11">
        <v>1314.518210546142</v>
      </c>
      <c r="Q288" s="11">
        <v>1470.4348157178213</v>
      </c>
      <c r="R288" s="11">
        <v>1508.0205478130467</v>
      </c>
      <c r="S288" s="11">
        <v>1513.9138969107423</v>
      </c>
      <c r="T288" s="11">
        <v>1628.1336521742833</v>
      </c>
      <c r="U288" s="11"/>
      <c r="W288" s="11">
        <v>1347.9030472806778</v>
      </c>
      <c r="X288" s="11">
        <v>1503.7173217083305</v>
      </c>
      <c r="Y288" s="11">
        <v>1541.0765411051577</v>
      </c>
      <c r="Z288" s="11">
        <v>1546.8526790712378</v>
      </c>
      <c r="AA288" s="11">
        <v>1660.981204665324</v>
      </c>
      <c r="AB288" s="11"/>
      <c r="AD288" s="25">
        <v>1.7853570470126132</v>
      </c>
      <c r="AE288" s="25">
        <v>1.7931649403947625</v>
      </c>
      <c r="AF288" s="25">
        <v>1.803073920468407</v>
      </c>
      <c r="AG288" s="25">
        <v>1.8061853159624985</v>
      </c>
      <c r="AH288" s="25">
        <v>1.8067141156751767</v>
      </c>
      <c r="AI288" s="25"/>
      <c r="AJ288" s="11">
        <v>4112.5022779595083</v>
      </c>
      <c r="AK288" s="11">
        <v>4768.1459685022264</v>
      </c>
      <c r="AL288" s="11">
        <v>4903.2374081363196</v>
      </c>
      <c r="AM288" s="11">
        <v>4967.7317570124951</v>
      </c>
      <c r="AN288" s="11">
        <v>5333.9081833161035</v>
      </c>
      <c r="AO288" s="11"/>
      <c r="AP288" s="11">
        <v>1036.7754943105613</v>
      </c>
      <c r="AQ288" s="11">
        <v>1076.4899865911154</v>
      </c>
      <c r="AR288" s="11">
        <v>1136.5569445045201</v>
      </c>
      <c r="AS288" s="11">
        <v>1160.110918918919</v>
      </c>
      <c r="AT288" s="11">
        <v>1189.2738167607467</v>
      </c>
      <c r="AU288" s="11"/>
      <c r="AV288" s="24">
        <v>0.35246041620922686</v>
      </c>
      <c r="AW288" s="24">
        <v>0.3535518858706273</v>
      </c>
      <c r="AX288" s="24">
        <v>0.3536716272261527</v>
      </c>
      <c r="AY288" s="24">
        <v>0.35441373432363327</v>
      </c>
      <c r="AZ288" s="24">
        <v>0.35528457259455387</v>
      </c>
      <c r="BB288" s="24">
        <v>0.5638829929981215</v>
      </c>
      <c r="BC288" s="24">
        <v>0.56475962478014463</v>
      </c>
      <c r="BD288" s="24">
        <v>0.56401561356428398</v>
      </c>
      <c r="BE288" s="24">
        <v>0.56313162060148547</v>
      </c>
      <c r="BF288" s="24">
        <v>0.5594286685937766</v>
      </c>
      <c r="BH288" s="24">
        <v>8.3656590792651683E-2</v>
      </c>
      <c r="BI288" s="24">
        <v>8.1688489349228066E-2</v>
      </c>
      <c r="BJ288" s="24">
        <v>8.231275920956331E-2</v>
      </c>
      <c r="BK288" s="24">
        <v>8.2454645074881289E-2</v>
      </c>
      <c r="BL288" s="24">
        <v>8.5286758811669541E-2</v>
      </c>
      <c r="BN288" s="26"/>
      <c r="BO288" s="26"/>
      <c r="BP288" s="26"/>
      <c r="BQ288" s="26"/>
      <c r="BR288" s="26"/>
      <c r="BT288" s="26"/>
      <c r="BU288" s="26"/>
      <c r="BV288" s="26"/>
      <c r="BW288" s="26"/>
      <c r="BX288" s="26"/>
      <c r="BZ288" s="26">
        <v>0</v>
      </c>
      <c r="CA288" s="26">
        <v>0.12205051119187704</v>
      </c>
      <c r="CB288" s="26">
        <v>0.15861646834353338</v>
      </c>
      <c r="CC288" s="26">
        <v>0.16728336887594453</v>
      </c>
      <c r="CD288" s="26">
        <v>0.25883757563854237</v>
      </c>
      <c r="CF288" s="27">
        <v>-4.1252134741066558E-2</v>
      </c>
      <c r="CG288" s="12">
        <v>-5020967.5</v>
      </c>
      <c r="CI288" s="13"/>
      <c r="CJ288" s="13"/>
      <c r="CK288" s="13">
        <v>0</v>
      </c>
      <c r="CL288" s="13">
        <v>0.19555796328694108</v>
      </c>
      <c r="CM288" s="13">
        <v>0.26712171954979103</v>
      </c>
      <c r="CN288" s="13">
        <v>0.27379154280619167</v>
      </c>
      <c r="CO288" s="13">
        <v>0.41250937385335029</v>
      </c>
      <c r="CQ288" s="27">
        <v>-0.14883369618795661</v>
      </c>
      <c r="CR288" s="12">
        <v>-19510079.485097807</v>
      </c>
      <c r="CS288" s="27">
        <v>0.84991651977055882</v>
      </c>
    </row>
    <row r="289" spans="1:97" x14ac:dyDescent="0.2">
      <c r="A289" s="7">
        <v>2581</v>
      </c>
      <c r="B289" s="7" t="s">
        <v>286</v>
      </c>
      <c r="C289" s="42">
        <v>0.20667509211341795</v>
      </c>
      <c r="E289" s="24">
        <v>1.0241507328361805</v>
      </c>
      <c r="F289" s="24">
        <v>1.0209038177101559</v>
      </c>
      <c r="G289" s="24">
        <v>1.0202068795023607</v>
      </c>
      <c r="H289" s="24">
        <v>1.0200151154408108</v>
      </c>
      <c r="I289" s="24">
        <v>1.0186576899181896</v>
      </c>
      <c r="J289" s="24"/>
      <c r="K289" s="24"/>
      <c r="L289" s="24"/>
      <c r="M289" s="24"/>
      <c r="N289" s="24"/>
      <c r="P289" s="11">
        <v>1314.518210546142</v>
      </c>
      <c r="Q289" s="11">
        <v>1515.4361214476648</v>
      </c>
      <c r="R289" s="11">
        <v>1569.0483764854962</v>
      </c>
      <c r="S289" s="11">
        <v>1582.8909912294887</v>
      </c>
      <c r="T289" s="11">
        <v>1695.4200962114933</v>
      </c>
      <c r="U289" s="11"/>
      <c r="W289" s="11">
        <v>1283.5202557594689</v>
      </c>
      <c r="X289" s="11">
        <v>1484.4063614599111</v>
      </c>
      <c r="Y289" s="11">
        <v>1537.9707861319762</v>
      </c>
      <c r="Z289" s="11">
        <v>1551.8309162952205</v>
      </c>
      <c r="AA289" s="11">
        <v>1664.3668555112522</v>
      </c>
      <c r="AB289" s="11"/>
      <c r="AD289" s="25">
        <v>1.8037592992032399</v>
      </c>
      <c r="AE289" s="25">
        <v>1.8092375690607734</v>
      </c>
      <c r="AF289" s="25">
        <v>1.8012780960775672</v>
      </c>
      <c r="AG289" s="25">
        <v>1.7993575922911076</v>
      </c>
      <c r="AH289" s="25">
        <v>1.7913199614609792</v>
      </c>
      <c r="AI289" s="25"/>
      <c r="AJ289" s="11">
        <v>3147.1401082528937</v>
      </c>
      <c r="AK289" s="11">
        <v>3758.3135920350692</v>
      </c>
      <c r="AL289" s="11">
        <v>3855.7815913732238</v>
      </c>
      <c r="AM289" s="11">
        <v>3909.6890785983414</v>
      </c>
      <c r="AN289" s="11">
        <v>4191.5899884364753</v>
      </c>
      <c r="AO289" s="11"/>
      <c r="AP289" s="11">
        <v>844.65017165857705</v>
      </c>
      <c r="AQ289" s="11">
        <v>855.80257713677736</v>
      </c>
      <c r="AR289" s="11">
        <v>959.1892209931749</v>
      </c>
      <c r="AS289" s="11">
        <v>963.66855057105852</v>
      </c>
      <c r="AT289" s="11">
        <v>991.2610883557636</v>
      </c>
      <c r="AU289" s="11"/>
      <c r="AV289" s="24">
        <v>0.50776951181934238</v>
      </c>
      <c r="AW289" s="24">
        <v>0.51045303867403313</v>
      </c>
      <c r="AX289" s="24">
        <v>0.5096518289995593</v>
      </c>
      <c r="AY289" s="24">
        <v>0.51027412328947952</v>
      </c>
      <c r="AZ289" s="24">
        <v>0.50858369098712441</v>
      </c>
      <c r="BB289" s="24">
        <v>0.37183606990359641</v>
      </c>
      <c r="BC289" s="24">
        <v>0.37387845303867401</v>
      </c>
      <c r="BD289" s="24">
        <v>0.37452622300572941</v>
      </c>
      <c r="BE289" s="24">
        <v>0.37369648435781228</v>
      </c>
      <c r="BF289" s="24">
        <v>0.37422265043356401</v>
      </c>
      <c r="BH289" s="24">
        <v>0.12039441827706124</v>
      </c>
      <c r="BI289" s="24">
        <v>0.11566850828729282</v>
      </c>
      <c r="BJ289" s="24">
        <v>0.11582194799471132</v>
      </c>
      <c r="BK289" s="24">
        <v>0.11602939235270823</v>
      </c>
      <c r="BL289" s="24">
        <v>0.11719365857931155</v>
      </c>
      <c r="BN289" s="26"/>
      <c r="BO289" s="26"/>
      <c r="BP289" s="26"/>
      <c r="BQ289" s="26"/>
      <c r="BR289" s="26"/>
      <c r="BT289" s="26"/>
      <c r="BU289" s="26"/>
      <c r="BV289" s="26"/>
      <c r="BW289" s="26"/>
      <c r="BX289" s="26"/>
      <c r="BZ289" s="26">
        <v>0</v>
      </c>
      <c r="CA289" s="26">
        <v>0.15166363012012685</v>
      </c>
      <c r="CB289" s="26">
        <v>0.19057135592090302</v>
      </c>
      <c r="CC289" s="26">
        <v>0.20175083338300048</v>
      </c>
      <c r="CD289" s="26">
        <v>0.28746763625190463</v>
      </c>
      <c r="CF289" s="27">
        <v>-2.7656445517029296E-2</v>
      </c>
      <c r="CG289" s="12">
        <v>-1921433.5</v>
      </c>
      <c r="CI289" s="13"/>
      <c r="CJ289" s="13"/>
      <c r="CK289" s="13">
        <v>0</v>
      </c>
      <c r="CL289" s="13">
        <v>0.19193256160454308</v>
      </c>
      <c r="CM289" s="13">
        <v>0.24006735360240561</v>
      </c>
      <c r="CN289" s="13">
        <v>0.24772923303780292</v>
      </c>
      <c r="CO289" s="13">
        <v>0.3334508716686897</v>
      </c>
      <c r="CQ289" s="27">
        <v>-0.1148369588922712</v>
      </c>
      <c r="CR289" s="12">
        <v>-8420038.4873053022</v>
      </c>
      <c r="CS289" s="27">
        <v>1.1073058283847081</v>
      </c>
    </row>
    <row r="290" spans="1:97" x14ac:dyDescent="0.2">
      <c r="A290" s="7">
        <v>2582</v>
      </c>
      <c r="B290" s="7" t="s">
        <v>287</v>
      </c>
      <c r="C290" s="42">
        <v>0.18778943684380067</v>
      </c>
      <c r="E290" s="24">
        <v>1.2704248408175287</v>
      </c>
      <c r="F290" s="24">
        <v>1.2356591214273052</v>
      </c>
      <c r="G290" s="24">
        <v>1.2302548894487648</v>
      </c>
      <c r="H290" s="24">
        <v>1.2284285771910408</v>
      </c>
      <c r="I290" s="24">
        <v>1.2045230513443965</v>
      </c>
      <c r="J290" s="24"/>
      <c r="K290" s="24"/>
      <c r="L290" s="24"/>
      <c r="M290" s="24"/>
      <c r="N290" s="24"/>
      <c r="P290" s="11">
        <v>1314.518210546142</v>
      </c>
      <c r="Q290" s="11">
        <v>1481.1145947793962</v>
      </c>
      <c r="R290" s="11">
        <v>1515.2968424628875</v>
      </c>
      <c r="S290" s="11">
        <v>1526.4793415226654</v>
      </c>
      <c r="T290" s="11">
        <v>1658.2969229632981</v>
      </c>
      <c r="U290" s="11"/>
      <c r="W290" s="11">
        <v>1034.70757837216</v>
      </c>
      <c r="X290" s="11">
        <v>1198.6433548668069</v>
      </c>
      <c r="Y290" s="11">
        <v>1231.6934120390613</v>
      </c>
      <c r="Z290" s="11">
        <v>1242.6276707215293</v>
      </c>
      <c r="AA290" s="11">
        <v>1376.7249378186941</v>
      </c>
      <c r="AB290" s="11"/>
      <c r="AD290" s="25">
        <v>1.8426073131955485</v>
      </c>
      <c r="AE290" s="25">
        <v>1.8288862339041549</v>
      </c>
      <c r="AF290" s="25">
        <v>1.8186878727634195</v>
      </c>
      <c r="AG290" s="25">
        <v>1.8163751987281398</v>
      </c>
      <c r="AH290" s="25">
        <v>1.8237118163224912</v>
      </c>
      <c r="AI290" s="25"/>
      <c r="AJ290" s="11">
        <v>2748.5128256326921</v>
      </c>
      <c r="AK290" s="11">
        <v>3258.0348517027446</v>
      </c>
      <c r="AL290" s="11">
        <v>3351.9213262494495</v>
      </c>
      <c r="AM290" s="11">
        <v>3390.1826451271431</v>
      </c>
      <c r="AN290" s="11">
        <v>3859.8885980506466</v>
      </c>
      <c r="AO290" s="11"/>
      <c r="AP290" s="11">
        <v>860.68177954094642</v>
      </c>
      <c r="AQ290" s="11">
        <v>874.5514310002834</v>
      </c>
      <c r="AR290" s="11">
        <v>936.14083309719467</v>
      </c>
      <c r="AS290" s="11">
        <v>939.44277832791056</v>
      </c>
      <c r="AT290" s="11">
        <v>943.92673267326734</v>
      </c>
      <c r="AU290" s="11"/>
      <c r="AV290" s="24">
        <v>0.47880233174350822</v>
      </c>
      <c r="AW290" s="24">
        <v>0.48015398911456258</v>
      </c>
      <c r="AX290" s="24">
        <v>0.48045062955599732</v>
      </c>
      <c r="AY290" s="24">
        <v>0.47953100158982515</v>
      </c>
      <c r="AZ290" s="24">
        <v>0.47951441578148712</v>
      </c>
      <c r="BB290" s="24">
        <v>0.46754107048224697</v>
      </c>
      <c r="BC290" s="24">
        <v>0.46847205628567634</v>
      </c>
      <c r="BD290" s="24">
        <v>0.46772697150430748</v>
      </c>
      <c r="BE290" s="24">
        <v>0.46826974032856383</v>
      </c>
      <c r="BF290" s="24">
        <v>0.46645114468562382</v>
      </c>
      <c r="BH290" s="24">
        <v>5.3656597774244835E-2</v>
      </c>
      <c r="BI290" s="24">
        <v>5.1373954599761053E-2</v>
      </c>
      <c r="BJ290" s="24">
        <v>5.1822398939695161E-2</v>
      </c>
      <c r="BK290" s="24">
        <v>5.2199258081611022E-2</v>
      </c>
      <c r="BL290" s="24">
        <v>5.4034439532889098E-2</v>
      </c>
      <c r="BN290" s="26"/>
      <c r="BO290" s="26"/>
      <c r="BP290" s="26"/>
      <c r="BQ290" s="26"/>
      <c r="BR290" s="26"/>
      <c r="BT290" s="26"/>
      <c r="BU290" s="26"/>
      <c r="BV290" s="26"/>
      <c r="BW290" s="26"/>
      <c r="BX290" s="26"/>
      <c r="BZ290" s="26">
        <v>0</v>
      </c>
      <c r="CA290" s="26">
        <v>0.11612293103421623</v>
      </c>
      <c r="CB290" s="26">
        <v>0.13732305855784821</v>
      </c>
      <c r="CC290" s="26">
        <v>0.14471427068950149</v>
      </c>
      <c r="CD290" s="26">
        <v>0.25363316496894295</v>
      </c>
      <c r="CF290" s="27">
        <v>-4.090788020431628E-2</v>
      </c>
      <c r="CG290" s="12">
        <v>-1852822.5</v>
      </c>
      <c r="CI290" s="13"/>
      <c r="CJ290" s="13"/>
      <c r="CK290" s="13">
        <v>0</v>
      </c>
      <c r="CL290" s="13">
        <v>0.12724103402190967</v>
      </c>
      <c r="CM290" s="13">
        <v>0.12914007943666572</v>
      </c>
      <c r="CN290" s="13">
        <v>0.13348482914652049</v>
      </c>
      <c r="CO290" s="13">
        <v>0.26855354297939082</v>
      </c>
      <c r="CQ290" s="27">
        <v>-0.11920998962088143</v>
      </c>
      <c r="CR290" s="12">
        <v>-5693497.936166768</v>
      </c>
      <c r="CS290" s="27">
        <v>1.0165079843472986</v>
      </c>
    </row>
    <row r="291" spans="1:97" x14ac:dyDescent="0.2">
      <c r="A291" s="7">
        <v>2583</v>
      </c>
      <c r="B291" s="7" t="s">
        <v>288</v>
      </c>
      <c r="C291" s="42">
        <v>0.22795054702353923</v>
      </c>
      <c r="E291" s="24">
        <v>1.2854010282176453</v>
      </c>
      <c r="F291" s="24">
        <v>1.2253526321454187</v>
      </c>
      <c r="G291" s="24">
        <v>1.2157990550653321</v>
      </c>
      <c r="H291" s="24">
        <v>1.2148400860335813</v>
      </c>
      <c r="I291" s="24">
        <v>1.2142984579892435</v>
      </c>
      <c r="J291" s="24"/>
      <c r="K291" s="24"/>
      <c r="L291" s="24"/>
      <c r="M291" s="24"/>
      <c r="N291" s="24"/>
      <c r="P291" s="11">
        <v>1314.518210546142</v>
      </c>
      <c r="Q291" s="11">
        <v>1591.378725696303</v>
      </c>
      <c r="R291" s="11">
        <v>1662.5774803177028</v>
      </c>
      <c r="S291" s="11">
        <v>1677.6445432777302</v>
      </c>
      <c r="T291" s="11">
        <v>1681.4693655925801</v>
      </c>
      <c r="U291" s="11"/>
      <c r="W291" s="11">
        <v>1022.6522164595361</v>
      </c>
      <c r="X291" s="11">
        <v>1298.7108232754392</v>
      </c>
      <c r="Y291" s="11">
        <v>1367.4771940239439</v>
      </c>
      <c r="Z291" s="11">
        <v>1380.959158793642</v>
      </c>
      <c r="AA291" s="11">
        <v>1384.7249451151611</v>
      </c>
      <c r="AB291" s="11"/>
      <c r="AD291" s="25">
        <v>1.80420197740113</v>
      </c>
      <c r="AE291" s="25">
        <v>1.8069148936170212</v>
      </c>
      <c r="AF291" s="25">
        <v>1.7901168969181722</v>
      </c>
      <c r="AG291" s="25">
        <v>1.7736414961185603</v>
      </c>
      <c r="AH291" s="25">
        <v>1.767364163882539</v>
      </c>
      <c r="AI291" s="25"/>
      <c r="AJ291" s="11">
        <v>2510.4854821401609</v>
      </c>
      <c r="AK291" s="11">
        <v>3417.1072960476004</v>
      </c>
      <c r="AL291" s="11">
        <v>3556.3873686424727</v>
      </c>
      <c r="AM291" s="11">
        <v>3556.0649244004294</v>
      </c>
      <c r="AN291" s="11">
        <v>3503.9977133686698</v>
      </c>
      <c r="AO291" s="11"/>
      <c r="AP291" s="11">
        <v>856.67307692307691</v>
      </c>
      <c r="AQ291" s="11">
        <v>865.28344481605347</v>
      </c>
      <c r="AR291" s="11">
        <v>940.65928093645482</v>
      </c>
      <c r="AS291" s="11">
        <v>942.7674321503132</v>
      </c>
      <c r="AT291" s="11">
        <v>963.9717373233583</v>
      </c>
      <c r="AU291" s="11"/>
      <c r="AV291" s="24">
        <v>0.46009887005649719</v>
      </c>
      <c r="AW291" s="24">
        <v>0.46312056737588653</v>
      </c>
      <c r="AX291" s="24">
        <v>0.46315975912150192</v>
      </c>
      <c r="AY291" s="24">
        <v>0.46347918136908961</v>
      </c>
      <c r="AZ291" s="24">
        <v>0.4596448039388078</v>
      </c>
      <c r="BB291" s="24">
        <v>0.42231638418079098</v>
      </c>
      <c r="BC291" s="24">
        <v>0.42411347517730497</v>
      </c>
      <c r="BD291" s="24">
        <v>0.42366277010272757</v>
      </c>
      <c r="BE291" s="24">
        <v>0.42254763585038813</v>
      </c>
      <c r="BF291" s="24">
        <v>0.42307016001406716</v>
      </c>
      <c r="BH291" s="24">
        <v>0.11758474576271187</v>
      </c>
      <c r="BI291" s="24">
        <v>0.11276595744680851</v>
      </c>
      <c r="BJ291" s="24">
        <v>0.11317747077577045</v>
      </c>
      <c r="BK291" s="24">
        <v>0.11397318278052224</v>
      </c>
      <c r="BL291" s="24">
        <v>0.11728503604712502</v>
      </c>
      <c r="BN291" s="26"/>
      <c r="BO291" s="26"/>
      <c r="BP291" s="26"/>
      <c r="BQ291" s="26"/>
      <c r="BR291" s="26"/>
      <c r="BT291" s="26"/>
      <c r="BU291" s="26"/>
      <c r="BV291" s="26"/>
      <c r="BW291" s="26"/>
      <c r="BX291" s="26"/>
      <c r="BZ291" s="26">
        <v>0</v>
      </c>
      <c r="CA291" s="26">
        <v>0.20730039690525426</v>
      </c>
      <c r="CB291" s="26">
        <v>0.2509188971197116</v>
      </c>
      <c r="CC291" s="26">
        <v>0.2555112977106182</v>
      </c>
      <c r="CD291" s="26">
        <v>0.25812336047498419</v>
      </c>
      <c r="CF291" s="27">
        <v>-3.4246257955285991E-2</v>
      </c>
      <c r="CG291" s="12">
        <v>-572290</v>
      </c>
      <c r="CI291" s="13"/>
      <c r="CJ291" s="13"/>
      <c r="CK291" s="13">
        <v>0</v>
      </c>
      <c r="CL291" s="13">
        <v>0.28118455905365547</v>
      </c>
      <c r="CM291" s="13">
        <v>0.34726162638324509</v>
      </c>
      <c r="CN291" s="13">
        <v>0.35344090563272412</v>
      </c>
      <c r="CO291" s="13">
        <v>0.34880994486103312</v>
      </c>
      <c r="CQ291" s="27">
        <v>-0.10478327403979576</v>
      </c>
      <c r="CR291" s="12">
        <v>-1846541.8300581423</v>
      </c>
      <c r="CS291" s="27">
        <v>1.143657332762311</v>
      </c>
    </row>
    <row r="292" spans="1:97" x14ac:dyDescent="0.2">
      <c r="A292" s="7">
        <v>2584</v>
      </c>
      <c r="B292" s="7" t="s">
        <v>289</v>
      </c>
      <c r="C292" s="42">
        <v>0.24825240215796995</v>
      </c>
      <c r="E292" s="24">
        <v>1.6007462395855476</v>
      </c>
      <c r="F292" s="24">
        <v>1.4526744311828124</v>
      </c>
      <c r="G292" s="24">
        <v>1.4125936339731318</v>
      </c>
      <c r="H292" s="24">
        <v>1.4080192957979276</v>
      </c>
      <c r="I292" s="24">
        <v>1.3623195258337186</v>
      </c>
      <c r="J292" s="24"/>
      <c r="K292" s="24"/>
      <c r="L292" s="24"/>
      <c r="M292" s="24"/>
      <c r="N292" s="24"/>
      <c r="P292" s="11">
        <v>1314.518210546142</v>
      </c>
      <c r="Q292" s="11">
        <v>1585.8121152800263</v>
      </c>
      <c r="R292" s="11">
        <v>1697.3820164137428</v>
      </c>
      <c r="S292" s="11">
        <v>1715.1834720321751</v>
      </c>
      <c r="T292" s="11">
        <v>1868.0153731610105</v>
      </c>
      <c r="U292" s="11"/>
      <c r="W292" s="11">
        <v>821.19087837837833</v>
      </c>
      <c r="X292" s="11">
        <v>1091.6500498937048</v>
      </c>
      <c r="Y292" s="11">
        <v>1201.6067293462174</v>
      </c>
      <c r="Z292" s="11">
        <v>1218.15338550469</v>
      </c>
      <c r="AA292" s="11">
        <v>1371.202084193731</v>
      </c>
      <c r="AB292" s="11"/>
      <c r="AD292" s="25">
        <v>1.8679611650485437</v>
      </c>
      <c r="AE292" s="25">
        <v>1.8643533123028391</v>
      </c>
      <c r="AF292" s="25">
        <v>1.854836105280155</v>
      </c>
      <c r="AG292" s="25">
        <v>1.8413820811570911</v>
      </c>
      <c r="AH292" s="25">
        <v>1.836283540248298</v>
      </c>
      <c r="AI292" s="25"/>
      <c r="AJ292" s="11">
        <v>2342.4180009407164</v>
      </c>
      <c r="AK292" s="11">
        <v>3427.818125066703</v>
      </c>
      <c r="AL292" s="11">
        <v>3518.5531131528069</v>
      </c>
      <c r="AM292" s="11">
        <v>3503.3761385760322</v>
      </c>
      <c r="AN292" s="11">
        <v>4040.5512521028336</v>
      </c>
      <c r="AO292" s="11"/>
      <c r="AP292" s="11">
        <v>739.1695262080907</v>
      </c>
      <c r="AQ292" s="11">
        <v>740.76499291673224</v>
      </c>
      <c r="AR292" s="11">
        <v>974.2767196600031</v>
      </c>
      <c r="AS292" s="11">
        <v>977.22384772691521</v>
      </c>
      <c r="AT292" s="11">
        <v>982.90393700787399</v>
      </c>
      <c r="AU292" s="11"/>
      <c r="AV292" s="24">
        <v>0.40550161812297736</v>
      </c>
      <c r="AW292" s="24">
        <v>0.40564587883199871</v>
      </c>
      <c r="AX292" s="24">
        <v>0.40537703859195867</v>
      </c>
      <c r="AY292" s="24">
        <v>0.4074728806749699</v>
      </c>
      <c r="AZ292" s="24">
        <v>0.40696836203444131</v>
      </c>
      <c r="BB292" s="24">
        <v>0.51399676375404535</v>
      </c>
      <c r="BC292" s="24">
        <v>0.51387203753134347</v>
      </c>
      <c r="BD292" s="24">
        <v>0.51291781043113194</v>
      </c>
      <c r="BE292" s="24">
        <v>0.51080755323423066</v>
      </c>
      <c r="BF292" s="24">
        <v>0.50861033239887865</v>
      </c>
      <c r="BH292" s="24">
        <v>8.0501618122977348E-2</v>
      </c>
      <c r="BI292" s="24">
        <v>8.0482083636657764E-2</v>
      </c>
      <c r="BJ292" s="24">
        <v>8.1705150976909419E-2</v>
      </c>
      <c r="BK292" s="24">
        <v>8.1719566090799514E-2</v>
      </c>
      <c r="BL292" s="24">
        <v>8.4421305566680011E-2</v>
      </c>
      <c r="BN292" s="26"/>
      <c r="BO292" s="26"/>
      <c r="BP292" s="26"/>
      <c r="BQ292" s="26"/>
      <c r="BR292" s="26"/>
      <c r="BT292" s="26"/>
      <c r="BU292" s="26"/>
      <c r="BV292" s="26"/>
      <c r="BW292" s="26"/>
      <c r="BX292" s="26"/>
      <c r="BZ292" s="26">
        <v>0</v>
      </c>
      <c r="CA292" s="26">
        <v>0.20434495764122329</v>
      </c>
      <c r="CB292" s="26">
        <v>0.28488214054651673</v>
      </c>
      <c r="CC292" s="26">
        <v>0.29507964022529998</v>
      </c>
      <c r="CD292" s="26">
        <v>0.41109357162535676</v>
      </c>
      <c r="CF292" s="27">
        <v>-3.889675852331094E-2</v>
      </c>
      <c r="CG292" s="12">
        <v>-1636001</v>
      </c>
      <c r="CI292" s="13"/>
      <c r="CJ292" s="13"/>
      <c r="CK292" s="13">
        <v>0</v>
      </c>
      <c r="CL292" s="13">
        <v>0.34631375746016113</v>
      </c>
      <c r="CM292" s="13">
        <v>0.45660262720728473</v>
      </c>
      <c r="CN292" s="13">
        <v>0.45924944625607589</v>
      </c>
      <c r="CO292" s="13">
        <v>0.66687996062265431</v>
      </c>
      <c r="CQ292" s="27">
        <v>-0.10515539389518977</v>
      </c>
      <c r="CR292" s="12">
        <v>-4658490.1846373985</v>
      </c>
      <c r="CS292" s="27">
        <v>1.0175634322459783</v>
      </c>
    </row>
    <row r="293" spans="1:97" x14ac:dyDescent="0.2">
      <c r="B293" s="9" t="s">
        <v>296</v>
      </c>
      <c r="C293" s="43">
        <v>0.17956353218745491</v>
      </c>
      <c r="D293" s="9"/>
      <c r="E293" s="28">
        <f>'Kommunal fastighetsavgiftintäkt'!C293/'Inbetald fastighetsavgift'!C295</f>
        <v>0.96863869422260951</v>
      </c>
      <c r="F293" s="28">
        <f>'Kommunal fastighetsavgiftintäkt'!D293/'Inbetald fastighetsavgift'!D295</f>
        <v>0.96461766774892055</v>
      </c>
      <c r="G293" s="28">
        <f>'Kommunal fastighetsavgiftintäkt'!E293/'Inbetald fastighetsavgift'!E295</f>
        <v>0.959748993105907</v>
      </c>
      <c r="H293" s="28">
        <f>'Kommunal fastighetsavgiftintäkt'!F293/'Inbetald fastighetsavgift'!F295</f>
        <v>0.95824626785832934</v>
      </c>
      <c r="I293" s="28">
        <f>'Kommunal fastighetsavgiftintäkt'!G293/'Inbetald fastighetsavgift'!G295</f>
        <v>0.961811443608379</v>
      </c>
      <c r="J293" s="28"/>
      <c r="K293" s="28"/>
      <c r="L293" s="28"/>
      <c r="M293" s="28"/>
      <c r="N293" s="28"/>
      <c r="P293" s="14">
        <v>1314.5182105461433</v>
      </c>
      <c r="Q293" s="14">
        <v>1467.9172182953025</v>
      </c>
      <c r="R293" s="14">
        <v>1490.3261114711192</v>
      </c>
      <c r="S293" s="14">
        <v>1509.2184566426331</v>
      </c>
      <c r="T293" s="14">
        <v>1609.0979271546712</v>
      </c>
      <c r="U293" s="14"/>
      <c r="W293" s="14">
        <v>1348.290760855348</v>
      </c>
      <c r="X293" s="14">
        <v>1501.4176887257572</v>
      </c>
      <c r="Y293" s="14">
        <v>1523.5298939015834</v>
      </c>
      <c r="Z293" s="14">
        <v>1542.151546397233</v>
      </c>
      <c r="AA293" s="14">
        <v>1641.7954381045818</v>
      </c>
      <c r="AB293" s="14"/>
      <c r="AD293" s="29">
        <v>1.8813125199153855</v>
      </c>
      <c r="AE293" s="29">
        <v>1.8880922198091918</v>
      </c>
      <c r="AF293" s="29">
        <v>1.8965185075068698</v>
      </c>
      <c r="AG293" s="29">
        <v>1.9050388786034269</v>
      </c>
      <c r="AH293" s="29">
        <v>1.904061940401673</v>
      </c>
      <c r="AI293" s="29"/>
      <c r="AJ293" s="14">
        <v>4138.8448720959286</v>
      </c>
      <c r="AK293" s="14">
        <v>4757.4879499683648</v>
      </c>
      <c r="AL293" s="14">
        <v>4855.2630508108186</v>
      </c>
      <c r="AM293" s="14">
        <v>4961.8861744408086</v>
      </c>
      <c r="AN293" s="14">
        <v>5296.7265598781178</v>
      </c>
      <c r="AO293" s="14"/>
      <c r="AP293" s="14">
        <v>1019.3160973981179</v>
      </c>
      <c r="AQ293" s="14">
        <v>1063.5014228994837</v>
      </c>
      <c r="AR293" s="14">
        <v>1109.0460868398238</v>
      </c>
      <c r="AS293" s="14">
        <v>1126.6837452011121</v>
      </c>
      <c r="AT293" s="14">
        <v>1169.3444339088901</v>
      </c>
      <c r="AU293" s="14"/>
      <c r="AV293" s="28">
        <v>0.40672219571965035</v>
      </c>
      <c r="AW293" s="28">
        <v>0.40654876286405017</v>
      </c>
      <c r="AX293" s="28">
        <v>0.40653354663673824</v>
      </c>
      <c r="AY293" s="28">
        <v>0.40621119529440647</v>
      </c>
      <c r="AZ293" s="28">
        <v>0.40534389276287658</v>
      </c>
      <c r="BB293" s="28">
        <v>0.50979575875755156</v>
      </c>
      <c r="BC293" s="28">
        <v>0.51045947813196169</v>
      </c>
      <c r="BD293" s="28">
        <v>0.51035116449109397</v>
      </c>
      <c r="BE293" s="28">
        <v>0.51049518979617825</v>
      </c>
      <c r="BF293" s="28">
        <v>0.509643376124019</v>
      </c>
      <c r="BH293" s="28">
        <v>8.3482045522798115E-2</v>
      </c>
      <c r="BI293" s="28">
        <v>8.2991759003987947E-2</v>
      </c>
      <c r="BJ293" s="28">
        <v>8.3115288872167778E-2</v>
      </c>
      <c r="BK293" s="28">
        <v>8.3293614909415115E-2</v>
      </c>
      <c r="BL293" s="28">
        <v>8.5012731113104367E-2</v>
      </c>
      <c r="BN293" s="30"/>
      <c r="BO293" s="30"/>
      <c r="BP293" s="30"/>
      <c r="BQ293" s="30"/>
      <c r="BR293" s="30"/>
      <c r="BT293" s="30"/>
      <c r="BU293" s="30"/>
      <c r="BV293" s="30"/>
      <c r="BW293" s="30"/>
      <c r="BX293" s="30"/>
      <c r="BZ293" s="30">
        <v>0</v>
      </c>
      <c r="CA293" s="30">
        <v>0.12576543300165821</v>
      </c>
      <c r="CB293" s="30">
        <v>0.15316380248756212</v>
      </c>
      <c r="CC293" s="30">
        <v>0.17738061276948613</v>
      </c>
      <c r="CD293" s="30">
        <v>0.26434335928689867</v>
      </c>
      <c r="CF293" s="31">
        <v>-3.3867574068491488E-2</v>
      </c>
      <c r="CG293" s="15">
        <v>-530459415.5</v>
      </c>
      <c r="CI293" s="16"/>
      <c r="CJ293" s="16"/>
      <c r="CK293" s="16">
        <v>0</v>
      </c>
      <c r="CL293" s="16">
        <v>0.25697891962396691</v>
      </c>
      <c r="CM293" s="16">
        <v>0.33215561206403654</v>
      </c>
      <c r="CN293" s="16">
        <v>0.34813298732316666</v>
      </c>
      <c r="CO293" s="16">
        <v>0.47965644685159181</v>
      </c>
      <c r="CQ293" s="31">
        <v>-0.13383438520135066</v>
      </c>
      <c r="CR293" s="15">
        <v>-2255424010.3222523</v>
      </c>
      <c r="CS293" s="31">
        <v>0.95481382147743699</v>
      </c>
    </row>
    <row r="295" spans="1:97" x14ac:dyDescent="0.2">
      <c r="B295" s="7">
        <v>1</v>
      </c>
      <c r="C295" s="7">
        <v>2</v>
      </c>
      <c r="D295" s="7">
        <v>3</v>
      </c>
      <c r="E295" s="7">
        <v>4</v>
      </c>
      <c r="F295" s="7">
        <v>5</v>
      </c>
      <c r="G295" s="7">
        <v>6</v>
      </c>
      <c r="H295" s="7">
        <v>7</v>
      </c>
      <c r="I295" s="7">
        <v>8</v>
      </c>
      <c r="J295" s="7">
        <v>9</v>
      </c>
      <c r="K295" s="7">
        <v>10</v>
      </c>
      <c r="L295" s="7">
        <v>11</v>
      </c>
      <c r="M295" s="7">
        <v>12</v>
      </c>
      <c r="N295" s="7">
        <v>13</v>
      </c>
      <c r="O295" s="7">
        <v>14</v>
      </c>
      <c r="P295" s="7">
        <v>15</v>
      </c>
      <c r="Q295" s="7">
        <v>16</v>
      </c>
      <c r="R295" s="7">
        <v>17</v>
      </c>
      <c r="S295" s="7">
        <v>18</v>
      </c>
      <c r="T295" s="7">
        <v>19</v>
      </c>
      <c r="U295" s="7">
        <v>20</v>
      </c>
      <c r="V295" s="7">
        <v>21</v>
      </c>
      <c r="W295" s="7">
        <v>22</v>
      </c>
      <c r="X295" s="7">
        <v>23</v>
      </c>
      <c r="Y295" s="7">
        <v>24</v>
      </c>
      <c r="Z295" s="7">
        <v>25</v>
      </c>
      <c r="AA295" s="7">
        <v>26</v>
      </c>
      <c r="AB295" s="7">
        <v>27</v>
      </c>
      <c r="AC295" s="7">
        <v>28</v>
      </c>
      <c r="AD295" s="7">
        <v>29</v>
      </c>
      <c r="AE295" s="7">
        <v>30</v>
      </c>
      <c r="AF295" s="7">
        <v>31</v>
      </c>
      <c r="AG295" s="7">
        <v>32</v>
      </c>
      <c r="AH295" s="7">
        <v>33</v>
      </c>
      <c r="AI295" s="7">
        <v>34</v>
      </c>
      <c r="AJ295" s="7">
        <v>35</v>
      </c>
      <c r="AK295" s="7">
        <v>36</v>
      </c>
      <c r="AL295" s="7">
        <v>37</v>
      </c>
      <c r="AM295" s="7">
        <v>38</v>
      </c>
      <c r="AN295" s="7">
        <v>39</v>
      </c>
      <c r="AO295" s="7">
        <v>40</v>
      </c>
      <c r="AP295" s="7">
        <v>41</v>
      </c>
      <c r="AQ295" s="7">
        <v>42</v>
      </c>
      <c r="AR295" s="7">
        <v>43</v>
      </c>
      <c r="AS295" s="7">
        <v>44</v>
      </c>
      <c r="AT295" s="7">
        <v>45</v>
      </c>
      <c r="AU295" s="7">
        <v>46</v>
      </c>
      <c r="AV295" s="7">
        <v>47</v>
      </c>
      <c r="AW295" s="7">
        <v>48</v>
      </c>
      <c r="AX295" s="7">
        <v>49</v>
      </c>
      <c r="AY295" s="7">
        <v>50</v>
      </c>
      <c r="AZ295" s="7">
        <v>51</v>
      </c>
      <c r="BA295" s="7">
        <v>52</v>
      </c>
      <c r="BB295" s="7">
        <v>53</v>
      </c>
      <c r="BC295" s="7">
        <v>54</v>
      </c>
      <c r="BD295" s="7">
        <v>55</v>
      </c>
      <c r="BE295" s="7">
        <v>56</v>
      </c>
      <c r="BF295" s="7">
        <v>57</v>
      </c>
      <c r="BG295" s="7">
        <v>58</v>
      </c>
      <c r="BH295" s="7">
        <v>59</v>
      </c>
      <c r="BI295" s="7">
        <v>60</v>
      </c>
      <c r="BJ295" s="7">
        <v>61</v>
      </c>
      <c r="BK295" s="7">
        <v>62</v>
      </c>
      <c r="BL295" s="7">
        <v>63</v>
      </c>
      <c r="BM295" s="7">
        <v>64</v>
      </c>
      <c r="BN295" s="7">
        <v>65</v>
      </c>
      <c r="BO295" s="7">
        <v>66</v>
      </c>
      <c r="BP295" s="7">
        <v>67</v>
      </c>
      <c r="BQ295" s="7">
        <v>68</v>
      </c>
      <c r="BR295" s="7">
        <v>69</v>
      </c>
      <c r="BS295" s="7">
        <v>70</v>
      </c>
      <c r="BT295" s="7">
        <v>71</v>
      </c>
      <c r="BU295" s="7">
        <v>72</v>
      </c>
      <c r="BV295" s="7">
        <v>73</v>
      </c>
      <c r="BW295" s="7">
        <v>74</v>
      </c>
      <c r="BX295" s="7">
        <v>75</v>
      </c>
      <c r="BY295" s="7">
        <v>76</v>
      </c>
      <c r="BZ295" s="7">
        <v>77</v>
      </c>
      <c r="CA295" s="7">
        <v>78</v>
      </c>
      <c r="CB295" s="7">
        <v>79</v>
      </c>
      <c r="CC295" s="7">
        <v>80</v>
      </c>
      <c r="CD295" s="7">
        <v>81</v>
      </c>
      <c r="CE295" s="7">
        <v>82</v>
      </c>
      <c r="CF295" s="7">
        <v>83</v>
      </c>
      <c r="CG295" s="7">
        <v>84</v>
      </c>
      <c r="CH295" s="7">
        <v>85</v>
      </c>
      <c r="CI295" s="7">
        <v>86</v>
      </c>
      <c r="CJ295" s="7">
        <v>87</v>
      </c>
      <c r="CK295" s="7">
        <v>88</v>
      </c>
      <c r="CL295" s="7">
        <v>89</v>
      </c>
      <c r="CM295" s="7">
        <v>90</v>
      </c>
      <c r="CN295" s="7">
        <v>91</v>
      </c>
      <c r="CO295" s="7">
        <v>92</v>
      </c>
      <c r="CP295" s="7">
        <v>93</v>
      </c>
      <c r="CQ295" s="7">
        <v>94</v>
      </c>
      <c r="CR295" s="7">
        <v>95</v>
      </c>
      <c r="CS295" s="7">
        <v>96</v>
      </c>
    </row>
    <row r="298" spans="1:97" x14ac:dyDescent="0.2">
      <c r="E298" s="38"/>
      <c r="F298" s="38"/>
      <c r="G298" s="38"/>
      <c r="H298" s="38"/>
      <c r="I298" s="38"/>
      <c r="J298" s="38"/>
      <c r="K298" s="38"/>
      <c r="L298" s="38"/>
      <c r="M298" s="38"/>
      <c r="N298" s="38"/>
    </row>
    <row r="299" spans="1:97" x14ac:dyDescent="0.2">
      <c r="E299" s="37"/>
      <c r="F299" s="37"/>
      <c r="G299" s="37"/>
      <c r="H299" s="37"/>
      <c r="I299" s="37"/>
      <c r="J299" s="37"/>
      <c r="K299" s="37"/>
      <c r="L299" s="37"/>
      <c r="M299" s="37"/>
      <c r="N299" s="37"/>
    </row>
  </sheetData>
  <sheetProtection password="FFB1" sheet="1" objects="1" scenarios="1"/>
  <mergeCells count="1">
    <mergeCell ref="P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8" sqref="F28"/>
    </sheetView>
  </sheetViews>
  <sheetFormatPr defaultRowHeight="12.75" x14ac:dyDescent="0.2"/>
  <cols>
    <col min="1" max="1" width="5.5703125" style="7" bestFit="1" customWidth="1"/>
    <col min="2" max="12" width="15.42578125" style="7" bestFit="1" customWidth="1"/>
    <col min="13" max="13" width="9.28515625" style="7" bestFit="1" customWidth="1"/>
    <col min="14" max="14" width="10.140625" style="7" bestFit="1" customWidth="1"/>
    <col min="15" max="16384" width="9.140625" style="7"/>
  </cols>
  <sheetData>
    <row r="1" spans="1:27" x14ac:dyDescent="0.2">
      <c r="C1" s="8" t="s">
        <v>312</v>
      </c>
      <c r="D1" s="8" t="s">
        <v>312</v>
      </c>
      <c r="E1" s="8" t="s">
        <v>312</v>
      </c>
      <c r="F1" s="8" t="s">
        <v>312</v>
      </c>
      <c r="G1" s="8" t="s">
        <v>312</v>
      </c>
      <c r="H1" s="8"/>
      <c r="I1" s="8"/>
      <c r="J1" s="8"/>
      <c r="K1" s="8"/>
      <c r="L1" s="8"/>
    </row>
    <row r="2" spans="1:27" x14ac:dyDescent="0.2">
      <c r="C2" s="9">
        <v>2008</v>
      </c>
      <c r="D2" s="9">
        <v>2009</v>
      </c>
      <c r="E2" s="9">
        <v>2010</v>
      </c>
      <c r="F2" s="9">
        <v>2011</v>
      </c>
      <c r="G2" s="9">
        <v>2012</v>
      </c>
      <c r="H2" s="9"/>
      <c r="I2" s="9"/>
      <c r="J2" s="9"/>
      <c r="K2" s="9"/>
      <c r="L2" s="9"/>
    </row>
    <row r="3" spans="1:27" x14ac:dyDescent="0.2">
      <c r="A3" s="7">
        <v>114</v>
      </c>
      <c r="B3" s="7" t="s">
        <v>0</v>
      </c>
      <c r="C3" s="11">
        <v>49987183.992438138</v>
      </c>
      <c r="D3" s="11">
        <v>53492146.992438138</v>
      </c>
      <c r="E3" s="11">
        <v>54075353.992438138</v>
      </c>
      <c r="F3" s="11">
        <v>55195890.992438138</v>
      </c>
      <c r="G3" s="11">
        <v>57960318.992438138</v>
      </c>
      <c r="H3" s="11"/>
      <c r="I3" s="11"/>
      <c r="J3" s="11"/>
      <c r="K3" s="11"/>
      <c r="L3" s="11"/>
      <c r="AA3" s="7">
        <f>ROUNDDOWN(A3/100,0)</f>
        <v>1</v>
      </c>
    </row>
    <row r="4" spans="1:27" x14ac:dyDescent="0.2">
      <c r="A4" s="7">
        <v>115</v>
      </c>
      <c r="B4" s="7" t="s">
        <v>1</v>
      </c>
      <c r="C4" s="11">
        <v>37133824.929717965</v>
      </c>
      <c r="D4" s="11">
        <v>41621510.929717965</v>
      </c>
      <c r="E4" s="11">
        <v>42412811.929717965</v>
      </c>
      <c r="F4" s="11">
        <v>43871002.929717965</v>
      </c>
      <c r="G4" s="11">
        <v>47040755.929717965</v>
      </c>
      <c r="H4" s="11"/>
      <c r="I4" s="11"/>
      <c r="J4" s="11"/>
      <c r="K4" s="11"/>
      <c r="L4" s="11"/>
      <c r="AA4" s="7">
        <f t="shared" ref="AA4:AA67" si="0">ROUNDDOWN(A4/100,0)</f>
        <v>1</v>
      </c>
    </row>
    <row r="5" spans="1:27" x14ac:dyDescent="0.2">
      <c r="A5" s="7">
        <v>117</v>
      </c>
      <c r="B5" s="7" t="s">
        <v>2</v>
      </c>
      <c r="C5" s="11">
        <v>50289523.180863753</v>
      </c>
      <c r="D5" s="11">
        <v>58539228.180863753</v>
      </c>
      <c r="E5" s="11">
        <v>61248047.180863753</v>
      </c>
      <c r="F5" s="11">
        <v>63839271.180863753</v>
      </c>
      <c r="G5" s="11">
        <v>71407426.180863753</v>
      </c>
      <c r="H5" s="11"/>
      <c r="I5" s="11"/>
      <c r="J5" s="11"/>
      <c r="K5" s="11"/>
      <c r="L5" s="11"/>
      <c r="AA5" s="7">
        <f t="shared" si="0"/>
        <v>1</v>
      </c>
    </row>
    <row r="6" spans="1:27" x14ac:dyDescent="0.2">
      <c r="A6" s="7">
        <v>120</v>
      </c>
      <c r="B6" s="7" t="s">
        <v>3</v>
      </c>
      <c r="C6" s="11">
        <v>48206011.817148119</v>
      </c>
      <c r="D6" s="11">
        <v>59079523.817148119</v>
      </c>
      <c r="E6" s="11">
        <v>63617190.817148119</v>
      </c>
      <c r="F6" s="11">
        <v>67598627.817148119</v>
      </c>
      <c r="G6" s="11">
        <v>77526955.817148119</v>
      </c>
      <c r="H6" s="11"/>
      <c r="I6" s="11"/>
      <c r="J6" s="11"/>
      <c r="K6" s="11"/>
      <c r="L6" s="11"/>
      <c r="AA6" s="7">
        <f t="shared" si="0"/>
        <v>1</v>
      </c>
    </row>
    <row r="7" spans="1:27" x14ac:dyDescent="0.2">
      <c r="A7" s="7">
        <v>123</v>
      </c>
      <c r="B7" s="7" t="s">
        <v>4</v>
      </c>
      <c r="C7" s="11">
        <v>83115671.934622005</v>
      </c>
      <c r="D7" s="11">
        <v>89236973.934622005</v>
      </c>
      <c r="E7" s="11">
        <v>90121867.934622005</v>
      </c>
      <c r="F7" s="11">
        <v>91445044.934622005</v>
      </c>
      <c r="G7" s="11">
        <v>97448009.934622005</v>
      </c>
      <c r="H7" s="11"/>
      <c r="I7" s="11"/>
      <c r="J7" s="11"/>
      <c r="K7" s="11"/>
      <c r="L7" s="11"/>
      <c r="AA7" s="7">
        <f t="shared" si="0"/>
        <v>1</v>
      </c>
    </row>
    <row r="8" spans="1:27" x14ac:dyDescent="0.2">
      <c r="A8" s="7">
        <v>125</v>
      </c>
      <c r="B8" s="7" t="s">
        <v>5</v>
      </c>
      <c r="C8" s="11">
        <v>32381841.59859366</v>
      </c>
      <c r="D8" s="11">
        <v>37639881.59859366</v>
      </c>
      <c r="E8" s="11">
        <v>39604783.59859366</v>
      </c>
      <c r="F8" s="11">
        <v>41339657.59859366</v>
      </c>
      <c r="G8" s="11">
        <v>45382857.59859366</v>
      </c>
      <c r="H8" s="11"/>
      <c r="I8" s="11"/>
      <c r="J8" s="11"/>
      <c r="K8" s="11"/>
      <c r="L8" s="11"/>
      <c r="AA8" s="7">
        <f t="shared" si="0"/>
        <v>1</v>
      </c>
    </row>
    <row r="9" spans="1:27" x14ac:dyDescent="0.2">
      <c r="A9" s="7">
        <v>126</v>
      </c>
      <c r="B9" s="7" t="s">
        <v>6</v>
      </c>
      <c r="C9" s="11">
        <v>120135133.78002246</v>
      </c>
      <c r="D9" s="11">
        <v>129485550.78002246</v>
      </c>
      <c r="E9" s="11">
        <v>133717432.78002246</v>
      </c>
      <c r="F9" s="11">
        <v>137496887.78002244</v>
      </c>
      <c r="G9" s="11">
        <v>146131945.78002244</v>
      </c>
      <c r="H9" s="11"/>
      <c r="I9" s="11"/>
      <c r="J9" s="11"/>
      <c r="K9" s="11"/>
      <c r="L9" s="11"/>
      <c r="AA9" s="7">
        <f t="shared" si="0"/>
        <v>1</v>
      </c>
    </row>
    <row r="10" spans="1:27" x14ac:dyDescent="0.2">
      <c r="A10" s="7">
        <v>127</v>
      </c>
      <c r="B10" s="7" t="s">
        <v>7</v>
      </c>
      <c r="C10" s="11">
        <v>103428921.84219155</v>
      </c>
      <c r="D10" s="11">
        <v>109586464.84219155</v>
      </c>
      <c r="E10" s="11">
        <v>111627132.84219155</v>
      </c>
      <c r="F10" s="11">
        <v>114323528.84219155</v>
      </c>
      <c r="G10" s="11">
        <v>120377762.84219155</v>
      </c>
      <c r="H10" s="11"/>
      <c r="I10" s="11"/>
      <c r="J10" s="11"/>
      <c r="K10" s="11"/>
      <c r="L10" s="11"/>
      <c r="AA10" s="7">
        <f t="shared" si="0"/>
        <v>1</v>
      </c>
    </row>
    <row r="11" spans="1:27" x14ac:dyDescent="0.2">
      <c r="A11" s="7">
        <v>128</v>
      </c>
      <c r="B11" s="7" t="s">
        <v>8</v>
      </c>
      <c r="C11" s="11">
        <v>19705942.494297214</v>
      </c>
      <c r="D11" s="11">
        <v>21562618.494297214</v>
      </c>
      <c r="E11" s="11">
        <v>21713742.494297214</v>
      </c>
      <c r="F11" s="11">
        <v>22319927.494297214</v>
      </c>
      <c r="G11" s="11">
        <v>24175900.494297214</v>
      </c>
      <c r="H11" s="11"/>
      <c r="I11" s="11"/>
      <c r="J11" s="11"/>
      <c r="K11" s="11"/>
      <c r="L11" s="11"/>
      <c r="AA11" s="7">
        <f t="shared" si="0"/>
        <v>1</v>
      </c>
    </row>
    <row r="12" spans="1:27" x14ac:dyDescent="0.2">
      <c r="A12" s="7">
        <v>136</v>
      </c>
      <c r="B12" s="7" t="s">
        <v>9</v>
      </c>
      <c r="C12" s="11">
        <v>96692016.013142571</v>
      </c>
      <c r="D12" s="11">
        <v>106554030.01314257</v>
      </c>
      <c r="E12" s="11">
        <v>109844715.01314257</v>
      </c>
      <c r="F12" s="11">
        <v>112874093.01314257</v>
      </c>
      <c r="G12" s="11">
        <v>121638790.01314257</v>
      </c>
      <c r="H12" s="11"/>
      <c r="I12" s="11"/>
      <c r="J12" s="11"/>
      <c r="K12" s="11"/>
      <c r="L12" s="11"/>
      <c r="AA12" s="7">
        <f t="shared" si="0"/>
        <v>1</v>
      </c>
    </row>
    <row r="13" spans="1:27" x14ac:dyDescent="0.2">
      <c r="A13" s="7">
        <v>138</v>
      </c>
      <c r="B13" s="7" t="s">
        <v>10</v>
      </c>
      <c r="C13" s="11">
        <v>55197934.179043047</v>
      </c>
      <c r="D13" s="11">
        <v>59429613.179043047</v>
      </c>
      <c r="E13" s="11">
        <v>59997923.179043047</v>
      </c>
      <c r="F13" s="11">
        <v>61632985.179043047</v>
      </c>
      <c r="G13" s="11">
        <v>65465095.179043047</v>
      </c>
      <c r="H13" s="11"/>
      <c r="I13" s="11"/>
      <c r="J13" s="11"/>
      <c r="K13" s="11"/>
      <c r="L13" s="11"/>
      <c r="AA13" s="7">
        <f t="shared" si="0"/>
        <v>1</v>
      </c>
    </row>
    <row r="14" spans="1:27" x14ac:dyDescent="0.2">
      <c r="A14" s="7">
        <v>139</v>
      </c>
      <c r="B14" s="7" t="s">
        <v>11</v>
      </c>
      <c r="C14" s="11">
        <v>29094231.55401776</v>
      </c>
      <c r="D14" s="11">
        <v>31804107.55401776</v>
      </c>
      <c r="E14" s="11">
        <v>32057730.55401776</v>
      </c>
      <c r="F14" s="11">
        <v>32891934.55401776</v>
      </c>
      <c r="G14" s="11">
        <v>35300435.55401776</v>
      </c>
      <c r="H14" s="11"/>
      <c r="I14" s="11"/>
      <c r="J14" s="11"/>
      <c r="K14" s="11"/>
      <c r="L14" s="11"/>
      <c r="AA14" s="7">
        <f t="shared" si="0"/>
        <v>1</v>
      </c>
    </row>
    <row r="15" spans="1:27" x14ac:dyDescent="0.2">
      <c r="A15" s="7">
        <v>140</v>
      </c>
      <c r="B15" s="7" t="s">
        <v>12</v>
      </c>
      <c r="C15" s="11">
        <v>11686066.891755203</v>
      </c>
      <c r="D15" s="11">
        <v>12914283.891755203</v>
      </c>
      <c r="E15" s="11">
        <v>13079731.891755203</v>
      </c>
      <c r="F15" s="11">
        <v>13588999.891755203</v>
      </c>
      <c r="G15" s="11">
        <v>14968952.891755203</v>
      </c>
      <c r="H15" s="11"/>
      <c r="I15" s="11"/>
      <c r="J15" s="11"/>
      <c r="K15" s="11"/>
      <c r="L15" s="11"/>
      <c r="AA15" s="7">
        <f t="shared" si="0"/>
        <v>1</v>
      </c>
    </row>
    <row r="16" spans="1:27" x14ac:dyDescent="0.2">
      <c r="A16" s="7">
        <v>160</v>
      </c>
      <c r="B16" s="7" t="s">
        <v>13</v>
      </c>
      <c r="C16" s="11">
        <v>80824466.693640083</v>
      </c>
      <c r="D16" s="11">
        <v>86717003.693640083</v>
      </c>
      <c r="E16" s="11">
        <v>86862847.693640083</v>
      </c>
      <c r="F16" s="11">
        <v>88555440.693640083</v>
      </c>
      <c r="G16" s="11">
        <v>94786408.693640083</v>
      </c>
      <c r="H16" s="11"/>
      <c r="I16" s="11"/>
      <c r="J16" s="11"/>
      <c r="K16" s="11"/>
      <c r="L16" s="11"/>
      <c r="AA16" s="7">
        <f t="shared" si="0"/>
        <v>1</v>
      </c>
    </row>
    <row r="17" spans="1:27" x14ac:dyDescent="0.2">
      <c r="A17" s="7">
        <v>162</v>
      </c>
      <c r="B17" s="7" t="s">
        <v>14</v>
      </c>
      <c r="C17" s="11">
        <v>40488475.403031722</v>
      </c>
      <c r="D17" s="11">
        <v>43179314.403031722</v>
      </c>
      <c r="E17" s="11">
        <v>43326516.403031722</v>
      </c>
      <c r="F17" s="11">
        <v>44359553.403031722</v>
      </c>
      <c r="G17" s="11">
        <v>47217272.403031722</v>
      </c>
      <c r="H17" s="11"/>
      <c r="I17" s="11"/>
      <c r="J17" s="11"/>
      <c r="K17" s="11"/>
      <c r="L17" s="11"/>
      <c r="AA17" s="7">
        <f t="shared" si="0"/>
        <v>1</v>
      </c>
    </row>
    <row r="18" spans="1:27" x14ac:dyDescent="0.2">
      <c r="A18" s="7">
        <v>163</v>
      </c>
      <c r="B18" s="7" t="s">
        <v>15</v>
      </c>
      <c r="C18" s="11">
        <v>80591796.970373422</v>
      </c>
      <c r="D18" s="11">
        <v>85649030.970373422</v>
      </c>
      <c r="E18" s="11">
        <v>86735596.970373422</v>
      </c>
      <c r="F18" s="11">
        <v>89051945.970373422</v>
      </c>
      <c r="G18" s="11">
        <v>94746522.970373422</v>
      </c>
      <c r="H18" s="11"/>
      <c r="I18" s="11"/>
      <c r="J18" s="11"/>
      <c r="K18" s="11"/>
      <c r="L18" s="11"/>
      <c r="AA18" s="7">
        <f t="shared" si="0"/>
        <v>1</v>
      </c>
    </row>
    <row r="19" spans="1:27" x14ac:dyDescent="0.2">
      <c r="A19" s="7">
        <v>180</v>
      </c>
      <c r="B19" s="7" t="s">
        <v>16</v>
      </c>
      <c r="C19" s="11">
        <v>1044376831.1696465</v>
      </c>
      <c r="D19" s="11">
        <v>1072838306.1696465</v>
      </c>
      <c r="E19" s="11">
        <v>1056151102.1696465</v>
      </c>
      <c r="F19" s="11">
        <v>1073264710.1696465</v>
      </c>
      <c r="G19" s="11">
        <v>1108397033.1696465</v>
      </c>
      <c r="H19" s="11"/>
      <c r="I19" s="11"/>
      <c r="J19" s="11"/>
      <c r="K19" s="11"/>
      <c r="L19" s="11"/>
      <c r="N19" s="11"/>
      <c r="AA19" s="7">
        <f t="shared" si="0"/>
        <v>1</v>
      </c>
    </row>
    <row r="20" spans="1:27" x14ac:dyDescent="0.2">
      <c r="A20" s="7">
        <v>181</v>
      </c>
      <c r="B20" s="7" t="s">
        <v>17</v>
      </c>
      <c r="C20" s="11">
        <v>109549318.63049439</v>
      </c>
      <c r="D20" s="11">
        <v>116807360.63049439</v>
      </c>
      <c r="E20" s="11">
        <v>119892918.63049439</v>
      </c>
      <c r="F20" s="11">
        <v>122405245.63049439</v>
      </c>
      <c r="G20" s="11">
        <v>130541300.63049439</v>
      </c>
      <c r="H20" s="11"/>
      <c r="I20" s="11"/>
      <c r="J20" s="11"/>
      <c r="K20" s="11"/>
      <c r="L20" s="11"/>
      <c r="AA20" s="7">
        <f t="shared" si="0"/>
        <v>1</v>
      </c>
    </row>
    <row r="21" spans="1:27" x14ac:dyDescent="0.2">
      <c r="A21" s="7">
        <v>182</v>
      </c>
      <c r="B21" s="7" t="s">
        <v>18</v>
      </c>
      <c r="C21" s="11">
        <v>110527320.1791407</v>
      </c>
      <c r="D21" s="11">
        <v>116904518.1791407</v>
      </c>
      <c r="E21" s="11">
        <v>118752600.1791407</v>
      </c>
      <c r="F21" s="11">
        <v>122335878.1791407</v>
      </c>
      <c r="G21" s="11">
        <v>129787650.1791407</v>
      </c>
      <c r="H21" s="11"/>
      <c r="I21" s="11"/>
      <c r="J21" s="11"/>
      <c r="K21" s="11"/>
      <c r="L21" s="11"/>
      <c r="AA21" s="7">
        <f t="shared" si="0"/>
        <v>1</v>
      </c>
    </row>
    <row r="22" spans="1:27" x14ac:dyDescent="0.2">
      <c r="A22" s="7">
        <v>183</v>
      </c>
      <c r="B22" s="7" t="s">
        <v>19</v>
      </c>
      <c r="C22" s="11">
        <v>45850395.183849432</v>
      </c>
      <c r="D22" s="11">
        <v>47300167.183849432</v>
      </c>
      <c r="E22" s="11">
        <v>47672742.183849432</v>
      </c>
      <c r="F22" s="11">
        <v>48296910.183849432</v>
      </c>
      <c r="G22" s="11">
        <v>49631625.183849432</v>
      </c>
      <c r="H22" s="11"/>
      <c r="I22" s="11"/>
      <c r="J22" s="11"/>
      <c r="K22" s="11"/>
      <c r="L22" s="11"/>
      <c r="AA22" s="7">
        <f t="shared" si="0"/>
        <v>1</v>
      </c>
    </row>
    <row r="23" spans="1:27" x14ac:dyDescent="0.2">
      <c r="A23" s="7">
        <v>184</v>
      </c>
      <c r="B23" s="7" t="s">
        <v>20</v>
      </c>
      <c r="C23" s="11">
        <v>83538946.798417866</v>
      </c>
      <c r="D23" s="11">
        <v>85165221.798417866</v>
      </c>
      <c r="E23" s="11">
        <v>83164105.798417866</v>
      </c>
      <c r="F23" s="11">
        <v>84771153.798417866</v>
      </c>
      <c r="G23" s="11">
        <v>87258467.798417866</v>
      </c>
      <c r="H23" s="11"/>
      <c r="I23" s="11"/>
      <c r="J23" s="11"/>
      <c r="K23" s="11"/>
      <c r="L23" s="11"/>
      <c r="AA23" s="7">
        <f t="shared" si="0"/>
        <v>1</v>
      </c>
    </row>
    <row r="24" spans="1:27" x14ac:dyDescent="0.2">
      <c r="A24" s="7">
        <v>186</v>
      </c>
      <c r="B24" s="7" t="s">
        <v>21</v>
      </c>
      <c r="C24" s="11">
        <v>56120725.962846436</v>
      </c>
      <c r="D24" s="11">
        <v>58715324.962846436</v>
      </c>
      <c r="E24" s="11">
        <v>59003086.962846436</v>
      </c>
      <c r="F24" s="11">
        <v>61679731.962846436</v>
      </c>
      <c r="G24" s="11">
        <v>65334255.962846436</v>
      </c>
      <c r="H24" s="11"/>
      <c r="I24" s="11"/>
      <c r="J24" s="11"/>
      <c r="K24" s="11"/>
      <c r="L24" s="11"/>
      <c r="AA24" s="7">
        <f t="shared" si="0"/>
        <v>1</v>
      </c>
    </row>
    <row r="25" spans="1:27" x14ac:dyDescent="0.2">
      <c r="A25" s="7">
        <v>187</v>
      </c>
      <c r="B25" s="7" t="s">
        <v>22</v>
      </c>
      <c r="C25" s="11">
        <v>13932578.513578558</v>
      </c>
      <c r="D25" s="11">
        <v>15941379.513578558</v>
      </c>
      <c r="E25" s="11">
        <v>16586146.513578558</v>
      </c>
      <c r="F25" s="11">
        <v>16249340.513578558</v>
      </c>
      <c r="G25" s="11">
        <v>18080984.513578556</v>
      </c>
      <c r="H25" s="11"/>
      <c r="I25" s="11"/>
      <c r="J25" s="11"/>
      <c r="K25" s="11"/>
      <c r="L25" s="11"/>
      <c r="AA25" s="7">
        <f t="shared" si="0"/>
        <v>1</v>
      </c>
    </row>
    <row r="26" spans="1:27" x14ac:dyDescent="0.2">
      <c r="A26" s="7">
        <v>188</v>
      </c>
      <c r="B26" s="7" t="s">
        <v>23</v>
      </c>
      <c r="C26" s="11">
        <v>72472017.983829901</v>
      </c>
      <c r="D26" s="11">
        <v>102023315.9838299</v>
      </c>
      <c r="E26" s="11">
        <v>107925981.9838299</v>
      </c>
      <c r="F26" s="11">
        <v>111519649.9838299</v>
      </c>
      <c r="G26" s="11">
        <v>130314176.9838299</v>
      </c>
      <c r="H26" s="11"/>
      <c r="I26" s="11"/>
      <c r="J26" s="11"/>
      <c r="K26" s="11"/>
      <c r="L26" s="11"/>
      <c r="N26" s="11"/>
      <c r="AA26" s="7">
        <f t="shared" si="0"/>
        <v>1</v>
      </c>
    </row>
    <row r="27" spans="1:27" x14ac:dyDescent="0.2">
      <c r="A27" s="7">
        <v>191</v>
      </c>
      <c r="B27" s="7" t="s">
        <v>24</v>
      </c>
      <c r="C27" s="11">
        <v>49410110.498008385</v>
      </c>
      <c r="D27" s="11">
        <v>53351032.498008385</v>
      </c>
      <c r="E27" s="11">
        <v>54534976.498008385</v>
      </c>
      <c r="F27" s="11">
        <v>55770668.498008385</v>
      </c>
      <c r="G27" s="11">
        <v>59715504.498008385</v>
      </c>
      <c r="H27" s="11"/>
      <c r="I27" s="11"/>
      <c r="J27" s="11"/>
      <c r="K27" s="11"/>
      <c r="L27" s="11"/>
      <c r="AA27" s="7">
        <f t="shared" si="0"/>
        <v>1</v>
      </c>
    </row>
    <row r="28" spans="1:27" x14ac:dyDescent="0.2">
      <c r="A28" s="7">
        <v>192</v>
      </c>
      <c r="B28" s="7" t="s">
        <v>25</v>
      </c>
      <c r="C28" s="11">
        <v>33258625.245027937</v>
      </c>
      <c r="D28" s="11">
        <v>37929907.245027937</v>
      </c>
      <c r="E28" s="11">
        <v>39611291.245027937</v>
      </c>
      <c r="F28" s="11">
        <v>40868819.245027937</v>
      </c>
      <c r="G28" s="11">
        <v>44210864.245027937</v>
      </c>
      <c r="H28" s="11"/>
      <c r="I28" s="11"/>
      <c r="J28" s="11"/>
      <c r="K28" s="11"/>
      <c r="L28" s="11"/>
      <c r="AA28" s="7">
        <f t="shared" si="0"/>
        <v>1</v>
      </c>
    </row>
    <row r="29" spans="1:27" x14ac:dyDescent="0.2">
      <c r="A29" s="7">
        <v>305</v>
      </c>
      <c r="B29" s="7" t="s">
        <v>26</v>
      </c>
      <c r="C29" s="11">
        <v>24752377.904583853</v>
      </c>
      <c r="D29" s="11">
        <v>27939986.904583853</v>
      </c>
      <c r="E29" s="11">
        <v>28660061.904583853</v>
      </c>
      <c r="F29" s="11">
        <v>29441196.904583853</v>
      </c>
      <c r="G29" s="11">
        <v>31654520.904583853</v>
      </c>
      <c r="H29" s="11"/>
      <c r="I29" s="11"/>
      <c r="J29" s="11"/>
      <c r="K29" s="11"/>
      <c r="L29" s="11"/>
      <c r="AA29" s="7">
        <f t="shared" si="0"/>
        <v>3</v>
      </c>
    </row>
    <row r="30" spans="1:27" x14ac:dyDescent="0.2">
      <c r="A30" s="7">
        <v>319</v>
      </c>
      <c r="B30" s="7" t="s">
        <v>27</v>
      </c>
      <c r="C30" s="11">
        <v>11976575.4162859</v>
      </c>
      <c r="D30" s="11">
        <v>14244635.4162859</v>
      </c>
      <c r="E30" s="11">
        <v>14725153.4162859</v>
      </c>
      <c r="F30" s="11">
        <v>14746653.4162859</v>
      </c>
      <c r="G30" s="11">
        <v>16209025.4162859</v>
      </c>
      <c r="H30" s="11"/>
      <c r="I30" s="11"/>
      <c r="J30" s="11"/>
      <c r="K30" s="11"/>
      <c r="L30" s="11"/>
      <c r="AA30" s="7">
        <f t="shared" si="0"/>
        <v>3</v>
      </c>
    </row>
    <row r="31" spans="1:27" x14ac:dyDescent="0.2">
      <c r="A31" s="7">
        <v>330</v>
      </c>
      <c r="B31" s="7" t="s">
        <v>28</v>
      </c>
      <c r="C31" s="11">
        <v>18246827.280590996</v>
      </c>
      <c r="D31" s="11">
        <v>20764438.280590996</v>
      </c>
      <c r="E31" s="11">
        <v>21417311.280590996</v>
      </c>
      <c r="F31" s="11">
        <v>22266713.280590996</v>
      </c>
      <c r="G31" s="11">
        <v>24532737.280590996</v>
      </c>
      <c r="H31" s="11"/>
      <c r="I31" s="11"/>
      <c r="J31" s="11"/>
      <c r="K31" s="11"/>
      <c r="L31" s="11"/>
      <c r="AA31" s="7">
        <f t="shared" si="0"/>
        <v>3</v>
      </c>
    </row>
    <row r="32" spans="1:27" x14ac:dyDescent="0.2">
      <c r="A32" s="7">
        <v>331</v>
      </c>
      <c r="B32" s="7" t="s">
        <v>29</v>
      </c>
      <c r="C32" s="11">
        <v>17735479.696688548</v>
      </c>
      <c r="D32" s="11">
        <v>21130942.696688548</v>
      </c>
      <c r="E32" s="11">
        <v>21950232.696688548</v>
      </c>
      <c r="F32" s="11">
        <v>22097381.696688548</v>
      </c>
      <c r="G32" s="11">
        <v>24426484.696688548</v>
      </c>
      <c r="H32" s="11"/>
      <c r="I32" s="11"/>
      <c r="J32" s="11"/>
      <c r="K32" s="11"/>
      <c r="L32" s="11"/>
      <c r="AA32" s="7">
        <f t="shared" si="0"/>
        <v>3</v>
      </c>
    </row>
    <row r="33" spans="1:27" x14ac:dyDescent="0.2">
      <c r="A33" s="7">
        <v>360</v>
      </c>
      <c r="B33" s="7" t="s">
        <v>30</v>
      </c>
      <c r="C33" s="11">
        <v>26361348.194292329</v>
      </c>
      <c r="D33" s="11">
        <v>32338037.194292329</v>
      </c>
      <c r="E33" s="11">
        <v>33619464.194292329</v>
      </c>
      <c r="F33" s="11">
        <v>34102026.194292329</v>
      </c>
      <c r="G33" s="11">
        <v>37454536.194292329</v>
      </c>
      <c r="H33" s="11"/>
      <c r="I33" s="11"/>
      <c r="J33" s="11"/>
      <c r="K33" s="11"/>
      <c r="L33" s="11"/>
      <c r="AA33" s="7">
        <f t="shared" si="0"/>
        <v>3</v>
      </c>
    </row>
    <row r="34" spans="1:27" x14ac:dyDescent="0.2">
      <c r="A34" s="7">
        <v>380</v>
      </c>
      <c r="B34" s="7" t="s">
        <v>31</v>
      </c>
      <c r="C34" s="11">
        <v>246272357.7093986</v>
      </c>
      <c r="D34" s="11">
        <v>262204416.7093986</v>
      </c>
      <c r="E34" s="11">
        <v>264986073.7093986</v>
      </c>
      <c r="F34" s="11">
        <v>269778039.70939863</v>
      </c>
      <c r="G34" s="11">
        <v>285139690.70939863</v>
      </c>
      <c r="H34" s="11"/>
      <c r="I34" s="11"/>
      <c r="J34" s="11"/>
      <c r="K34" s="11"/>
      <c r="L34" s="11"/>
      <c r="AA34" s="7">
        <f t="shared" si="0"/>
        <v>3</v>
      </c>
    </row>
    <row r="35" spans="1:27" x14ac:dyDescent="0.2">
      <c r="A35" s="7">
        <v>381</v>
      </c>
      <c r="B35" s="7" t="s">
        <v>32</v>
      </c>
      <c r="C35" s="11">
        <v>50902088.666978255</v>
      </c>
      <c r="D35" s="11">
        <v>57769839.666978255</v>
      </c>
      <c r="E35" s="11">
        <v>58824131.666978255</v>
      </c>
      <c r="F35" s="11">
        <v>59807700.666978255</v>
      </c>
      <c r="G35" s="11">
        <v>64801543.666978255</v>
      </c>
      <c r="H35" s="11"/>
      <c r="I35" s="11"/>
      <c r="J35" s="11"/>
      <c r="K35" s="11"/>
      <c r="L35" s="11"/>
      <c r="AA35" s="7">
        <f t="shared" si="0"/>
        <v>3</v>
      </c>
    </row>
    <row r="36" spans="1:27" x14ac:dyDescent="0.2">
      <c r="A36" s="7">
        <v>382</v>
      </c>
      <c r="B36" s="7" t="s">
        <v>33</v>
      </c>
      <c r="C36" s="11">
        <v>28153036.515266724</v>
      </c>
      <c r="D36" s="11">
        <v>36783207.515266724</v>
      </c>
      <c r="E36" s="11">
        <v>38286238.515266724</v>
      </c>
      <c r="F36" s="11">
        <v>38520153.515266724</v>
      </c>
      <c r="G36" s="11">
        <v>43895810.515266724</v>
      </c>
      <c r="H36" s="11"/>
      <c r="I36" s="11"/>
      <c r="J36" s="11"/>
      <c r="K36" s="11"/>
      <c r="L36" s="11"/>
      <c r="AA36" s="7">
        <f t="shared" si="0"/>
        <v>3</v>
      </c>
    </row>
    <row r="37" spans="1:27" x14ac:dyDescent="0.2">
      <c r="A37" s="7">
        <v>428</v>
      </c>
      <c r="B37" s="7" t="s">
        <v>34</v>
      </c>
      <c r="C37" s="11">
        <v>12008123.853339007</v>
      </c>
      <c r="D37" s="11">
        <v>14543716.853339007</v>
      </c>
      <c r="E37" s="11">
        <v>15179084.853339007</v>
      </c>
      <c r="F37" s="11">
        <v>15084882.853339007</v>
      </c>
      <c r="G37" s="11">
        <v>16577101.853339007</v>
      </c>
      <c r="H37" s="11"/>
      <c r="I37" s="11"/>
      <c r="J37" s="11"/>
      <c r="K37" s="11"/>
      <c r="L37" s="11"/>
      <c r="AA37" s="7">
        <f t="shared" si="0"/>
        <v>4</v>
      </c>
    </row>
    <row r="38" spans="1:27" x14ac:dyDescent="0.2">
      <c r="A38" s="7">
        <v>461</v>
      </c>
      <c r="B38" s="7" t="s">
        <v>35</v>
      </c>
      <c r="C38" s="11">
        <v>13160956.323987974</v>
      </c>
      <c r="D38" s="11">
        <v>16388301.323987974</v>
      </c>
      <c r="E38" s="11">
        <v>16962804.323987976</v>
      </c>
      <c r="F38" s="11">
        <v>17409441.323987976</v>
      </c>
      <c r="G38" s="11">
        <v>19119523.323987976</v>
      </c>
      <c r="H38" s="11"/>
      <c r="I38" s="11"/>
      <c r="J38" s="11"/>
      <c r="K38" s="11"/>
      <c r="L38" s="11"/>
      <c r="AA38" s="7">
        <f t="shared" si="0"/>
        <v>4</v>
      </c>
    </row>
    <row r="39" spans="1:27" x14ac:dyDescent="0.2">
      <c r="A39" s="7">
        <v>480</v>
      </c>
      <c r="B39" s="7" t="s">
        <v>36</v>
      </c>
      <c r="C39" s="11">
        <v>66638186.16542612</v>
      </c>
      <c r="D39" s="11">
        <v>76754866.16542612</v>
      </c>
      <c r="E39" s="11">
        <v>78223090.16542612</v>
      </c>
      <c r="F39" s="11">
        <v>79871369.16542612</v>
      </c>
      <c r="G39" s="11">
        <v>86587658.16542612</v>
      </c>
      <c r="H39" s="11"/>
      <c r="I39" s="11"/>
      <c r="J39" s="11"/>
      <c r="K39" s="11"/>
      <c r="L39" s="11"/>
      <c r="AA39" s="7">
        <f t="shared" si="0"/>
        <v>4</v>
      </c>
    </row>
    <row r="40" spans="1:27" x14ac:dyDescent="0.2">
      <c r="A40" s="7">
        <v>481</v>
      </c>
      <c r="B40" s="7" t="s">
        <v>37</v>
      </c>
      <c r="C40" s="11">
        <v>14583265.027798899</v>
      </c>
      <c r="D40" s="11">
        <v>16376694.027798899</v>
      </c>
      <c r="E40" s="11">
        <v>18132578.027798899</v>
      </c>
      <c r="F40" s="11">
        <v>18433991.027798899</v>
      </c>
      <c r="G40" s="11">
        <v>19527927.027798899</v>
      </c>
      <c r="H40" s="11"/>
      <c r="I40" s="11"/>
      <c r="J40" s="11"/>
      <c r="K40" s="11"/>
      <c r="L40" s="11"/>
      <c r="AA40" s="7">
        <f t="shared" si="0"/>
        <v>4</v>
      </c>
    </row>
    <row r="41" spans="1:27" x14ac:dyDescent="0.2">
      <c r="A41" s="7">
        <v>482</v>
      </c>
      <c r="B41" s="7" t="s">
        <v>38</v>
      </c>
      <c r="C41" s="11">
        <v>21275477.237689309</v>
      </c>
      <c r="D41" s="11">
        <v>25906382.237689309</v>
      </c>
      <c r="E41" s="11">
        <v>27104634.237689309</v>
      </c>
      <c r="F41" s="11">
        <v>27109382.237689309</v>
      </c>
      <c r="G41" s="11">
        <v>29144499.237689309</v>
      </c>
      <c r="H41" s="11"/>
      <c r="I41" s="11"/>
      <c r="J41" s="11"/>
      <c r="K41" s="11"/>
      <c r="L41" s="11"/>
      <c r="AA41" s="7">
        <f t="shared" si="0"/>
        <v>4</v>
      </c>
    </row>
    <row r="42" spans="1:27" x14ac:dyDescent="0.2">
      <c r="A42" s="7">
        <v>483</v>
      </c>
      <c r="B42" s="7" t="s">
        <v>39</v>
      </c>
      <c r="C42" s="11">
        <v>42245986.250531912</v>
      </c>
      <c r="D42" s="11">
        <v>47638729.250531912</v>
      </c>
      <c r="E42" s="11">
        <v>49936819.250531912</v>
      </c>
      <c r="F42" s="11">
        <v>50048202.250531912</v>
      </c>
      <c r="G42" s="11">
        <v>52866005.250531912</v>
      </c>
      <c r="H42" s="11"/>
      <c r="I42" s="11"/>
      <c r="J42" s="11"/>
      <c r="K42" s="11"/>
      <c r="L42" s="11"/>
      <c r="AA42" s="7">
        <f t="shared" si="0"/>
        <v>4</v>
      </c>
    </row>
    <row r="43" spans="1:27" x14ac:dyDescent="0.2">
      <c r="A43" s="7">
        <v>484</v>
      </c>
      <c r="B43" s="7" t="s">
        <v>40</v>
      </c>
      <c r="C43" s="11">
        <v>122382959.92005636</v>
      </c>
      <c r="D43" s="11">
        <v>134899269.92005634</v>
      </c>
      <c r="E43" s="11">
        <v>139674391.92005634</v>
      </c>
      <c r="F43" s="11">
        <v>142262528.92005634</v>
      </c>
      <c r="G43" s="11">
        <v>151993924.92005634</v>
      </c>
      <c r="H43" s="11"/>
      <c r="I43" s="11"/>
      <c r="J43" s="11"/>
      <c r="K43" s="11"/>
      <c r="L43" s="11"/>
      <c r="AA43" s="7">
        <f t="shared" si="0"/>
        <v>4</v>
      </c>
    </row>
    <row r="44" spans="1:27" x14ac:dyDescent="0.2">
      <c r="A44" s="7">
        <v>486</v>
      </c>
      <c r="B44" s="7" t="s">
        <v>41</v>
      </c>
      <c r="C44" s="11">
        <v>41246952.410516843</v>
      </c>
      <c r="D44" s="11">
        <v>48658601.410516843</v>
      </c>
      <c r="E44" s="11">
        <v>50127998.410516843</v>
      </c>
      <c r="F44" s="11">
        <v>50997457.410516843</v>
      </c>
      <c r="G44" s="11">
        <v>55543446.410516843</v>
      </c>
      <c r="H44" s="11"/>
      <c r="I44" s="11"/>
      <c r="J44" s="11"/>
      <c r="K44" s="11"/>
      <c r="L44" s="11"/>
      <c r="AA44" s="7">
        <f t="shared" si="0"/>
        <v>4</v>
      </c>
    </row>
    <row r="45" spans="1:27" x14ac:dyDescent="0.2">
      <c r="A45" s="7">
        <v>488</v>
      </c>
      <c r="B45" s="7" t="s">
        <v>42</v>
      </c>
      <c r="C45" s="11">
        <v>14478103.570955208</v>
      </c>
      <c r="D45" s="11">
        <v>17122302.570955209</v>
      </c>
      <c r="E45" s="11">
        <v>17826521.570955209</v>
      </c>
      <c r="F45" s="11">
        <v>18559059.570955209</v>
      </c>
      <c r="G45" s="11">
        <v>20672648.570955209</v>
      </c>
      <c r="H45" s="11"/>
      <c r="I45" s="11"/>
      <c r="J45" s="11"/>
      <c r="K45" s="11"/>
      <c r="L45" s="11"/>
      <c r="AA45" s="7">
        <f t="shared" si="0"/>
        <v>4</v>
      </c>
    </row>
    <row r="46" spans="1:27" x14ac:dyDescent="0.2">
      <c r="A46" s="7">
        <v>509</v>
      </c>
      <c r="B46" s="7" t="s">
        <v>43</v>
      </c>
      <c r="C46" s="11">
        <v>7056333.7542116903</v>
      </c>
      <c r="D46" s="11">
        <v>8662462.7542116903</v>
      </c>
      <c r="E46" s="11">
        <v>9043400.7542116903</v>
      </c>
      <c r="F46" s="11">
        <v>9188139.7542116903</v>
      </c>
      <c r="G46" s="11">
        <v>9096533.7542116903</v>
      </c>
      <c r="H46" s="11"/>
      <c r="I46" s="11"/>
      <c r="J46" s="11"/>
      <c r="K46" s="11"/>
      <c r="L46" s="11"/>
      <c r="AA46" s="7">
        <f t="shared" si="0"/>
        <v>5</v>
      </c>
    </row>
    <row r="47" spans="1:27" x14ac:dyDescent="0.2">
      <c r="A47" s="7">
        <v>512</v>
      </c>
      <c r="B47" s="7" t="s">
        <v>44</v>
      </c>
      <c r="C47" s="11">
        <v>4950475.5809167707</v>
      </c>
      <c r="D47" s="11">
        <v>6057329.5809167707</v>
      </c>
      <c r="E47" s="11">
        <v>6442452.5809167707</v>
      </c>
      <c r="F47" s="11">
        <v>6386924.5809167707</v>
      </c>
      <c r="G47" s="11">
        <v>6790228.5809167707</v>
      </c>
      <c r="H47" s="11"/>
      <c r="I47" s="11"/>
      <c r="J47" s="11"/>
      <c r="K47" s="11"/>
      <c r="L47" s="11"/>
      <c r="AA47" s="7">
        <f t="shared" si="0"/>
        <v>5</v>
      </c>
    </row>
    <row r="48" spans="1:27" x14ac:dyDescent="0.2">
      <c r="A48" s="7">
        <v>513</v>
      </c>
      <c r="B48" s="7" t="s">
        <v>45</v>
      </c>
      <c r="C48" s="11">
        <v>13072883.603881381</v>
      </c>
      <c r="D48" s="11">
        <v>17436651.603881381</v>
      </c>
      <c r="E48" s="11">
        <v>18542320.603881381</v>
      </c>
      <c r="F48" s="11">
        <v>19949064.603881381</v>
      </c>
      <c r="G48" s="11">
        <v>20163676.603881381</v>
      </c>
      <c r="H48" s="11"/>
      <c r="I48" s="11"/>
      <c r="J48" s="11"/>
      <c r="K48" s="11"/>
      <c r="L48" s="11"/>
      <c r="AA48" s="7">
        <f t="shared" si="0"/>
        <v>5</v>
      </c>
    </row>
    <row r="49" spans="1:27" x14ac:dyDescent="0.2">
      <c r="A49" s="7">
        <v>560</v>
      </c>
      <c r="B49" s="7" t="s">
        <v>46</v>
      </c>
      <c r="C49" s="11">
        <v>6848639.8769453997</v>
      </c>
      <c r="D49" s="11">
        <v>9662781.8769453987</v>
      </c>
      <c r="E49" s="11">
        <v>10507744.876945399</v>
      </c>
      <c r="F49" s="11">
        <v>10842345.876945399</v>
      </c>
      <c r="G49" s="11">
        <v>11431128.876945399</v>
      </c>
      <c r="H49" s="11"/>
      <c r="I49" s="11"/>
      <c r="J49" s="11"/>
      <c r="K49" s="11"/>
      <c r="L49" s="11"/>
      <c r="AA49" s="7">
        <f t="shared" si="0"/>
        <v>5</v>
      </c>
    </row>
    <row r="50" spans="1:27" x14ac:dyDescent="0.2">
      <c r="A50" s="7">
        <v>561</v>
      </c>
      <c r="B50" s="7" t="s">
        <v>47</v>
      </c>
      <c r="C50" s="11">
        <v>15318080.707494192</v>
      </c>
      <c r="D50" s="11">
        <v>17723315.707494192</v>
      </c>
      <c r="E50" s="11">
        <v>18595840.707494192</v>
      </c>
      <c r="F50" s="11">
        <v>18952760.707494192</v>
      </c>
      <c r="G50" s="11">
        <v>19483926.707494192</v>
      </c>
      <c r="H50" s="11"/>
      <c r="I50" s="11"/>
      <c r="J50" s="11"/>
      <c r="K50" s="11"/>
      <c r="L50" s="11"/>
      <c r="AA50" s="7">
        <f t="shared" si="0"/>
        <v>5</v>
      </c>
    </row>
    <row r="51" spans="1:27" x14ac:dyDescent="0.2">
      <c r="A51" s="7">
        <v>562</v>
      </c>
      <c r="B51" s="7" t="s">
        <v>48</v>
      </c>
      <c r="C51" s="11">
        <v>27263107.686726984</v>
      </c>
      <c r="D51" s="11">
        <v>31788712.686726984</v>
      </c>
      <c r="E51" s="11">
        <v>33612843.686726987</v>
      </c>
      <c r="F51" s="11">
        <v>34179169.686726987</v>
      </c>
      <c r="G51" s="11">
        <v>37043203.686726987</v>
      </c>
      <c r="H51" s="11"/>
      <c r="I51" s="11"/>
      <c r="J51" s="11"/>
      <c r="K51" s="11"/>
      <c r="L51" s="11"/>
      <c r="AA51" s="7">
        <f t="shared" si="0"/>
        <v>5</v>
      </c>
    </row>
    <row r="52" spans="1:27" x14ac:dyDescent="0.2">
      <c r="A52" s="7">
        <v>563</v>
      </c>
      <c r="B52" s="7" t="s">
        <v>49</v>
      </c>
      <c r="C52" s="11">
        <v>10484597.247316029</v>
      </c>
      <c r="D52" s="11">
        <v>15058938.247316029</v>
      </c>
      <c r="E52" s="11">
        <v>16046738.247316029</v>
      </c>
      <c r="F52" s="11">
        <v>16718785.247316029</v>
      </c>
      <c r="G52" s="11">
        <v>18734538.247316029</v>
      </c>
      <c r="H52" s="11"/>
      <c r="I52" s="11"/>
      <c r="J52" s="11"/>
      <c r="K52" s="11"/>
      <c r="L52" s="11"/>
      <c r="AA52" s="7">
        <f t="shared" si="0"/>
        <v>5</v>
      </c>
    </row>
    <row r="53" spans="1:27" x14ac:dyDescent="0.2">
      <c r="A53" s="7">
        <v>580</v>
      </c>
      <c r="B53" s="7" t="s">
        <v>50</v>
      </c>
      <c r="C53" s="11">
        <v>184493945.36836156</v>
      </c>
      <c r="D53" s="11">
        <v>200592508.36836156</v>
      </c>
      <c r="E53" s="11">
        <v>203442332.36836156</v>
      </c>
      <c r="F53" s="11">
        <v>207281885.36836156</v>
      </c>
      <c r="G53" s="11">
        <v>218811505.36836156</v>
      </c>
      <c r="H53" s="11"/>
      <c r="I53" s="11"/>
      <c r="J53" s="11"/>
      <c r="K53" s="11"/>
      <c r="L53" s="11"/>
      <c r="AA53" s="7">
        <f t="shared" si="0"/>
        <v>5</v>
      </c>
    </row>
    <row r="54" spans="1:27" x14ac:dyDescent="0.2">
      <c r="A54" s="7">
        <v>581</v>
      </c>
      <c r="B54" s="7" t="s">
        <v>51</v>
      </c>
      <c r="C54" s="11">
        <v>166272093.93377095</v>
      </c>
      <c r="D54" s="11">
        <v>188557815.93377095</v>
      </c>
      <c r="E54" s="11">
        <v>192872594.93377095</v>
      </c>
      <c r="F54" s="11">
        <v>196889346.93377095</v>
      </c>
      <c r="G54" s="11">
        <v>209460573.93377095</v>
      </c>
      <c r="H54" s="11"/>
      <c r="I54" s="11"/>
      <c r="J54" s="11"/>
      <c r="K54" s="11"/>
      <c r="L54" s="11"/>
      <c r="AA54" s="7">
        <f t="shared" si="0"/>
        <v>5</v>
      </c>
    </row>
    <row r="55" spans="1:27" x14ac:dyDescent="0.2">
      <c r="A55" s="7">
        <v>582</v>
      </c>
      <c r="B55" s="7" t="s">
        <v>52</v>
      </c>
      <c r="C55" s="11">
        <v>18436117.90290964</v>
      </c>
      <c r="D55" s="11">
        <v>22999206.90290964</v>
      </c>
      <c r="E55" s="11">
        <v>24220523.90290964</v>
      </c>
      <c r="F55" s="11">
        <v>25292462.90290964</v>
      </c>
      <c r="G55" s="11">
        <v>27484834.90290964</v>
      </c>
      <c r="H55" s="11"/>
      <c r="I55" s="11"/>
      <c r="J55" s="11"/>
      <c r="K55" s="11"/>
      <c r="L55" s="11"/>
      <c r="AA55" s="7">
        <f t="shared" si="0"/>
        <v>5</v>
      </c>
    </row>
    <row r="56" spans="1:27" x14ac:dyDescent="0.2">
      <c r="A56" s="7">
        <v>583</v>
      </c>
      <c r="B56" s="7" t="s">
        <v>53</v>
      </c>
      <c r="C56" s="11">
        <v>55218966.470411785</v>
      </c>
      <c r="D56" s="11">
        <v>63508076.470411785</v>
      </c>
      <c r="E56" s="11">
        <v>65548601.470411785</v>
      </c>
      <c r="F56" s="11">
        <v>66377675.470411785</v>
      </c>
      <c r="G56" s="11">
        <v>70591980.470411777</v>
      </c>
      <c r="H56" s="11"/>
      <c r="I56" s="11"/>
      <c r="J56" s="11"/>
      <c r="K56" s="11"/>
      <c r="L56" s="11"/>
      <c r="AA56" s="7">
        <f t="shared" si="0"/>
        <v>5</v>
      </c>
    </row>
    <row r="57" spans="1:27" x14ac:dyDescent="0.2">
      <c r="A57" s="7">
        <v>584</v>
      </c>
      <c r="B57" s="7" t="s">
        <v>54</v>
      </c>
      <c r="C57" s="11">
        <v>9933814.1170971952</v>
      </c>
      <c r="D57" s="11">
        <v>11555615.117097195</v>
      </c>
      <c r="E57" s="11">
        <v>11808874.117097195</v>
      </c>
      <c r="F57" s="11">
        <v>12079377.117097195</v>
      </c>
      <c r="G57" s="11">
        <v>12956990.117097195</v>
      </c>
      <c r="H57" s="11"/>
      <c r="I57" s="11"/>
      <c r="J57" s="11"/>
      <c r="K57" s="11"/>
      <c r="L57" s="11"/>
      <c r="AA57" s="7">
        <f t="shared" si="0"/>
        <v>5</v>
      </c>
    </row>
    <row r="58" spans="1:27" x14ac:dyDescent="0.2">
      <c r="A58" s="7">
        <v>586</v>
      </c>
      <c r="B58" s="7" t="s">
        <v>55</v>
      </c>
      <c r="C58" s="11">
        <v>33524157.923558258</v>
      </c>
      <c r="D58" s="11">
        <v>39471339.923558258</v>
      </c>
      <c r="E58" s="11">
        <v>41590110.923558258</v>
      </c>
      <c r="F58" s="11">
        <v>42984223.923558258</v>
      </c>
      <c r="G58" s="11">
        <v>44683472.923558258</v>
      </c>
      <c r="H58" s="11"/>
      <c r="I58" s="11"/>
      <c r="J58" s="11"/>
      <c r="K58" s="11"/>
      <c r="L58" s="11"/>
      <c r="AA58" s="7">
        <f t="shared" si="0"/>
        <v>5</v>
      </c>
    </row>
    <row r="59" spans="1:27" x14ac:dyDescent="0.2">
      <c r="A59" s="7">
        <v>604</v>
      </c>
      <c r="B59" s="7" t="s">
        <v>56</v>
      </c>
      <c r="C59" s="11">
        <v>8535166.7410761006</v>
      </c>
      <c r="D59" s="11">
        <v>10057607.741076101</v>
      </c>
      <c r="E59" s="11">
        <v>10457763.741076101</v>
      </c>
      <c r="F59" s="11">
        <v>10600055.741076101</v>
      </c>
      <c r="G59" s="11">
        <v>11657142.741076101</v>
      </c>
      <c r="H59" s="11"/>
      <c r="I59" s="11"/>
      <c r="J59" s="11"/>
      <c r="K59" s="11"/>
      <c r="L59" s="11"/>
      <c r="AA59" s="7">
        <f t="shared" si="0"/>
        <v>6</v>
      </c>
    </row>
    <row r="60" spans="1:27" x14ac:dyDescent="0.2">
      <c r="A60" s="7">
        <v>617</v>
      </c>
      <c r="B60" s="7" t="s">
        <v>57</v>
      </c>
      <c r="C60" s="11">
        <v>12727165.314507747</v>
      </c>
      <c r="D60" s="11">
        <v>14507265.314507747</v>
      </c>
      <c r="E60" s="11">
        <v>14729885.314507747</v>
      </c>
      <c r="F60" s="11">
        <v>14771804.314507747</v>
      </c>
      <c r="G60" s="11">
        <v>15361180.314507747</v>
      </c>
      <c r="H60" s="11"/>
      <c r="I60" s="11"/>
      <c r="J60" s="11"/>
      <c r="K60" s="11"/>
      <c r="L60" s="11"/>
      <c r="AA60" s="7">
        <f t="shared" si="0"/>
        <v>6</v>
      </c>
    </row>
    <row r="61" spans="1:27" x14ac:dyDescent="0.2">
      <c r="A61" s="7">
        <v>642</v>
      </c>
      <c r="B61" s="7" t="s">
        <v>58</v>
      </c>
      <c r="C61" s="11">
        <v>9262095.3115081172</v>
      </c>
      <c r="D61" s="11">
        <v>11479981.311508117</v>
      </c>
      <c r="E61" s="11">
        <v>11790867.311508117</v>
      </c>
      <c r="F61" s="11">
        <v>11959283.311508117</v>
      </c>
      <c r="G61" s="11">
        <v>13815911.311508117</v>
      </c>
      <c r="H61" s="11"/>
      <c r="I61" s="11"/>
      <c r="J61" s="11"/>
      <c r="K61" s="11"/>
      <c r="L61" s="11"/>
      <c r="AA61" s="7">
        <f t="shared" si="0"/>
        <v>6</v>
      </c>
    </row>
    <row r="62" spans="1:27" x14ac:dyDescent="0.2">
      <c r="A62" s="7">
        <v>643</v>
      </c>
      <c r="B62" s="7" t="s">
        <v>59</v>
      </c>
      <c r="C62" s="11">
        <v>13624981.252310762</v>
      </c>
      <c r="D62" s="11">
        <v>16311954.252310762</v>
      </c>
      <c r="E62" s="11">
        <v>16739232.252310762</v>
      </c>
      <c r="F62" s="11">
        <v>17263243.25231076</v>
      </c>
      <c r="G62" s="11">
        <v>19579984.25231076</v>
      </c>
      <c r="H62" s="11"/>
      <c r="I62" s="11"/>
      <c r="J62" s="11"/>
      <c r="K62" s="11"/>
      <c r="L62" s="11"/>
      <c r="AA62" s="7">
        <f t="shared" si="0"/>
        <v>6</v>
      </c>
    </row>
    <row r="63" spans="1:27" x14ac:dyDescent="0.2">
      <c r="A63" s="7">
        <v>662</v>
      </c>
      <c r="B63" s="7" t="s">
        <v>60</v>
      </c>
      <c r="C63" s="11">
        <v>38558762.669949986</v>
      </c>
      <c r="D63" s="11">
        <v>42720121.669949986</v>
      </c>
      <c r="E63" s="11">
        <v>43401969.669949986</v>
      </c>
      <c r="F63" s="11">
        <v>44102061.669949986</v>
      </c>
      <c r="G63" s="11">
        <v>46002604.669949986</v>
      </c>
      <c r="H63" s="11"/>
      <c r="I63" s="11"/>
      <c r="J63" s="11"/>
      <c r="K63" s="11"/>
      <c r="L63" s="11"/>
      <c r="AA63" s="7">
        <f t="shared" si="0"/>
        <v>6</v>
      </c>
    </row>
    <row r="64" spans="1:27" x14ac:dyDescent="0.2">
      <c r="A64" s="7">
        <v>665</v>
      </c>
      <c r="B64" s="7" t="s">
        <v>61</v>
      </c>
      <c r="C64" s="11">
        <v>16996720.462361615</v>
      </c>
      <c r="D64" s="11">
        <v>20254351.462361615</v>
      </c>
      <c r="E64" s="11">
        <v>20858815.462361615</v>
      </c>
      <c r="F64" s="11">
        <v>21166637.462361615</v>
      </c>
      <c r="G64" s="11">
        <v>23273193.462361615</v>
      </c>
      <c r="H64" s="11"/>
      <c r="I64" s="11"/>
      <c r="J64" s="11"/>
      <c r="K64" s="11"/>
      <c r="L64" s="11"/>
      <c r="AA64" s="7">
        <f t="shared" si="0"/>
        <v>6</v>
      </c>
    </row>
    <row r="65" spans="1:27" x14ac:dyDescent="0.2">
      <c r="A65" s="7">
        <v>680</v>
      </c>
      <c r="B65" s="7" t="s">
        <v>62</v>
      </c>
      <c r="C65" s="11">
        <v>162342999.00244853</v>
      </c>
      <c r="D65" s="11">
        <v>177752215.00244853</v>
      </c>
      <c r="E65" s="11">
        <v>181830170.00244853</v>
      </c>
      <c r="F65" s="11">
        <v>186696172.00244853</v>
      </c>
      <c r="G65" s="11">
        <v>200725106.00244853</v>
      </c>
      <c r="H65" s="11"/>
      <c r="I65" s="11"/>
      <c r="J65" s="11"/>
      <c r="K65" s="11"/>
      <c r="L65" s="11"/>
      <c r="AA65" s="7">
        <f t="shared" si="0"/>
        <v>6</v>
      </c>
    </row>
    <row r="66" spans="1:27" x14ac:dyDescent="0.2">
      <c r="A66" s="7">
        <v>682</v>
      </c>
      <c r="B66" s="7" t="s">
        <v>63</v>
      </c>
      <c r="C66" s="11">
        <v>38663924.126793675</v>
      </c>
      <c r="D66" s="11">
        <v>44502834.126793675</v>
      </c>
      <c r="E66" s="11">
        <v>45781995.126793675</v>
      </c>
      <c r="F66" s="11">
        <v>46030751.126793675</v>
      </c>
      <c r="G66" s="11">
        <v>49738373.126793675</v>
      </c>
      <c r="H66" s="11"/>
      <c r="I66" s="11"/>
      <c r="J66" s="11"/>
      <c r="K66" s="11"/>
      <c r="L66" s="11"/>
      <c r="AA66" s="7">
        <f t="shared" si="0"/>
        <v>6</v>
      </c>
    </row>
    <row r="67" spans="1:27" x14ac:dyDescent="0.2">
      <c r="A67" s="7">
        <v>683</v>
      </c>
      <c r="B67" s="7" t="s">
        <v>64</v>
      </c>
      <c r="C67" s="11">
        <v>43262108.827284075</v>
      </c>
      <c r="D67" s="11">
        <v>49527513.827284075</v>
      </c>
      <c r="E67" s="11">
        <v>50822170.827284075</v>
      </c>
      <c r="F67" s="11">
        <v>52384649.827284075</v>
      </c>
      <c r="G67" s="11">
        <v>54771910.827284075</v>
      </c>
      <c r="H67" s="11"/>
      <c r="I67" s="11"/>
      <c r="J67" s="11"/>
      <c r="K67" s="11"/>
      <c r="L67" s="11"/>
      <c r="AA67" s="7">
        <f t="shared" si="0"/>
        <v>6</v>
      </c>
    </row>
    <row r="68" spans="1:27" x14ac:dyDescent="0.2">
      <c r="A68" s="7">
        <v>684</v>
      </c>
      <c r="B68" s="7" t="s">
        <v>65</v>
      </c>
      <c r="C68" s="11">
        <v>14409748.624006808</v>
      </c>
      <c r="D68" s="11">
        <v>15597364.624006808</v>
      </c>
      <c r="E68" s="11">
        <v>15990616.624006808</v>
      </c>
      <c r="F68" s="11">
        <v>16671239.624006808</v>
      </c>
      <c r="G68" s="11">
        <v>17506719.624006808</v>
      </c>
      <c r="H68" s="11"/>
      <c r="I68" s="11"/>
      <c r="J68" s="11"/>
      <c r="K68" s="11"/>
      <c r="L68" s="11"/>
      <c r="AA68" s="7">
        <f t="shared" ref="AA68:AA131" si="1">ROUNDDOWN(A68/100,0)</f>
        <v>6</v>
      </c>
    </row>
    <row r="69" spans="1:27" x14ac:dyDescent="0.2">
      <c r="A69" s="7">
        <v>685</v>
      </c>
      <c r="B69" s="7" t="s">
        <v>66</v>
      </c>
      <c r="C69" s="11">
        <v>34674361.357786134</v>
      </c>
      <c r="D69" s="11">
        <v>40950339.357786134</v>
      </c>
      <c r="E69" s="11">
        <v>42319373.357786134</v>
      </c>
      <c r="F69" s="11">
        <v>43437982.357786134</v>
      </c>
      <c r="G69" s="11">
        <v>46793385.357786134</v>
      </c>
      <c r="H69" s="11"/>
      <c r="I69" s="11"/>
      <c r="J69" s="11"/>
      <c r="K69" s="11"/>
      <c r="L69" s="11"/>
      <c r="AA69" s="7">
        <f t="shared" si="1"/>
        <v>6</v>
      </c>
    </row>
    <row r="70" spans="1:27" x14ac:dyDescent="0.2">
      <c r="A70" s="7">
        <v>686</v>
      </c>
      <c r="B70" s="7" t="s">
        <v>67</v>
      </c>
      <c r="C70" s="11">
        <v>21650114.927694958</v>
      </c>
      <c r="D70" s="11">
        <v>24942671.927694958</v>
      </c>
      <c r="E70" s="11">
        <v>26114702.927694958</v>
      </c>
      <c r="F70" s="11">
        <v>26662921.927694958</v>
      </c>
      <c r="G70" s="11">
        <v>29471642.927694958</v>
      </c>
      <c r="H70" s="11"/>
      <c r="I70" s="11"/>
      <c r="J70" s="11"/>
      <c r="K70" s="11"/>
      <c r="L70" s="11"/>
      <c r="AA70" s="7">
        <f t="shared" si="1"/>
        <v>6</v>
      </c>
    </row>
    <row r="71" spans="1:27" x14ac:dyDescent="0.2">
      <c r="A71" s="7">
        <v>687</v>
      </c>
      <c r="B71" s="7" t="s">
        <v>68</v>
      </c>
      <c r="C71" s="11">
        <v>23544335.669091947</v>
      </c>
      <c r="D71" s="11">
        <v>26601194.669091947</v>
      </c>
      <c r="E71" s="11">
        <v>27343515.669091947</v>
      </c>
      <c r="F71" s="11">
        <v>27546278.669091947</v>
      </c>
      <c r="G71" s="11">
        <v>29231741.669091947</v>
      </c>
      <c r="H71" s="11"/>
      <c r="I71" s="11"/>
      <c r="J71" s="11"/>
      <c r="K71" s="11"/>
      <c r="L71" s="11"/>
      <c r="AA71" s="7">
        <f t="shared" si="1"/>
        <v>6</v>
      </c>
    </row>
    <row r="72" spans="1:27" x14ac:dyDescent="0.2">
      <c r="A72" s="7">
        <v>760</v>
      </c>
      <c r="B72" s="7" t="s">
        <v>69</v>
      </c>
      <c r="C72" s="11">
        <v>12457689.081345787</v>
      </c>
      <c r="D72" s="11">
        <v>14422870.081345787</v>
      </c>
      <c r="E72" s="11">
        <v>14901275.081345787</v>
      </c>
      <c r="F72" s="11">
        <v>15307772.081345787</v>
      </c>
      <c r="G72" s="11">
        <v>17006492.081345789</v>
      </c>
      <c r="H72" s="11"/>
      <c r="I72" s="11"/>
      <c r="J72" s="11"/>
      <c r="K72" s="11"/>
      <c r="L72" s="11"/>
      <c r="AA72" s="7">
        <f t="shared" si="1"/>
        <v>7</v>
      </c>
    </row>
    <row r="73" spans="1:27" x14ac:dyDescent="0.2">
      <c r="A73" s="7">
        <v>761</v>
      </c>
      <c r="B73" s="7" t="s">
        <v>70</v>
      </c>
      <c r="C73" s="11">
        <v>10580557.076685896</v>
      </c>
      <c r="D73" s="11">
        <v>12383076.076685896</v>
      </c>
      <c r="E73" s="11">
        <v>12623007.076685896</v>
      </c>
      <c r="F73" s="11">
        <v>12784176.076685896</v>
      </c>
      <c r="G73" s="11">
        <v>13776218.076685896</v>
      </c>
      <c r="H73" s="11"/>
      <c r="I73" s="11"/>
      <c r="J73" s="11"/>
      <c r="K73" s="11"/>
      <c r="L73" s="11"/>
      <c r="AA73" s="7">
        <f t="shared" si="1"/>
        <v>7</v>
      </c>
    </row>
    <row r="74" spans="1:27" x14ac:dyDescent="0.2">
      <c r="A74" s="7">
        <v>763</v>
      </c>
      <c r="B74" s="7" t="s">
        <v>71</v>
      </c>
      <c r="C74" s="11">
        <v>16536639.088670466</v>
      </c>
      <c r="D74" s="11">
        <v>19380461.088670466</v>
      </c>
      <c r="E74" s="11">
        <v>19969441.088670466</v>
      </c>
      <c r="F74" s="11">
        <v>20582808.088670466</v>
      </c>
      <c r="G74" s="11">
        <v>22535326.088670466</v>
      </c>
      <c r="H74" s="11"/>
      <c r="I74" s="11"/>
      <c r="J74" s="11"/>
      <c r="K74" s="11"/>
      <c r="L74" s="11"/>
      <c r="AA74" s="7">
        <f t="shared" si="1"/>
        <v>7</v>
      </c>
    </row>
    <row r="75" spans="1:27" x14ac:dyDescent="0.2">
      <c r="A75" s="7">
        <v>764</v>
      </c>
      <c r="B75" s="7" t="s">
        <v>72</v>
      </c>
      <c r="C75" s="11">
        <v>24670877.775529992</v>
      </c>
      <c r="D75" s="11">
        <v>29603867.775529992</v>
      </c>
      <c r="E75" s="11">
        <v>30143338.775529992</v>
      </c>
      <c r="F75" s="11">
        <v>30919943.775529992</v>
      </c>
      <c r="G75" s="11">
        <v>32101934.775529992</v>
      </c>
      <c r="H75" s="11"/>
      <c r="I75" s="11"/>
      <c r="J75" s="11"/>
      <c r="K75" s="11"/>
      <c r="L75" s="11"/>
      <c r="AA75" s="7">
        <f t="shared" si="1"/>
        <v>7</v>
      </c>
    </row>
    <row r="76" spans="1:27" x14ac:dyDescent="0.2">
      <c r="A76" s="7">
        <v>765</v>
      </c>
      <c r="B76" s="7" t="s">
        <v>73</v>
      </c>
      <c r="C76" s="11">
        <v>20196257.786830924</v>
      </c>
      <c r="D76" s="11">
        <v>24711691.786830924</v>
      </c>
      <c r="E76" s="11">
        <v>25228818.786830924</v>
      </c>
      <c r="F76" s="11">
        <v>26169396.786830924</v>
      </c>
      <c r="G76" s="11">
        <v>27600502.786830924</v>
      </c>
      <c r="H76" s="11"/>
      <c r="I76" s="11"/>
      <c r="J76" s="11"/>
      <c r="K76" s="11"/>
      <c r="L76" s="11"/>
      <c r="AA76" s="7">
        <f t="shared" si="1"/>
        <v>7</v>
      </c>
    </row>
    <row r="77" spans="1:27" x14ac:dyDescent="0.2">
      <c r="A77" s="7">
        <v>767</v>
      </c>
      <c r="B77" s="7" t="s">
        <v>74</v>
      </c>
      <c r="C77" s="11">
        <v>12654866.812927708</v>
      </c>
      <c r="D77" s="11">
        <v>16036210.812927708</v>
      </c>
      <c r="E77" s="11">
        <v>16292553.812927708</v>
      </c>
      <c r="F77" s="11">
        <v>16470179.812927708</v>
      </c>
      <c r="G77" s="11">
        <v>17304338.812927708</v>
      </c>
      <c r="H77" s="11"/>
      <c r="I77" s="11"/>
      <c r="J77" s="11"/>
      <c r="K77" s="11"/>
      <c r="L77" s="11"/>
      <c r="AA77" s="7">
        <f t="shared" si="1"/>
        <v>7</v>
      </c>
    </row>
    <row r="78" spans="1:27" x14ac:dyDescent="0.2">
      <c r="A78" s="7">
        <v>780</v>
      </c>
      <c r="B78" s="7" t="s">
        <v>75</v>
      </c>
      <c r="C78" s="11">
        <v>104448987.97357535</v>
      </c>
      <c r="D78" s="11">
        <v>118131509.97357535</v>
      </c>
      <c r="E78" s="11">
        <v>120099442.97357535</v>
      </c>
      <c r="F78" s="11">
        <v>123249191.97357535</v>
      </c>
      <c r="G78" s="11">
        <v>131943993.97357535</v>
      </c>
      <c r="H78" s="11"/>
      <c r="I78" s="11"/>
      <c r="J78" s="11"/>
      <c r="K78" s="11"/>
      <c r="L78" s="11"/>
      <c r="AA78" s="7">
        <f t="shared" si="1"/>
        <v>7</v>
      </c>
    </row>
    <row r="79" spans="1:27" x14ac:dyDescent="0.2">
      <c r="A79" s="7">
        <v>781</v>
      </c>
      <c r="B79" s="7" t="s">
        <v>76</v>
      </c>
      <c r="C79" s="11">
        <v>35866629.374751486</v>
      </c>
      <c r="D79" s="11">
        <v>42252081.374751486</v>
      </c>
      <c r="E79" s="11">
        <v>43524361.374751486</v>
      </c>
      <c r="F79" s="11">
        <v>43897722.374751486</v>
      </c>
      <c r="G79" s="11">
        <v>46731147.374751486</v>
      </c>
      <c r="H79" s="11"/>
      <c r="I79" s="11"/>
      <c r="J79" s="11"/>
      <c r="K79" s="11"/>
      <c r="L79" s="11"/>
      <c r="AA79" s="7">
        <f t="shared" si="1"/>
        <v>7</v>
      </c>
    </row>
    <row r="80" spans="1:27" x14ac:dyDescent="0.2">
      <c r="A80" s="7">
        <v>821</v>
      </c>
      <c r="B80" s="7" t="s">
        <v>77</v>
      </c>
      <c r="C80" s="11">
        <v>7812181.7252757214</v>
      </c>
      <c r="D80" s="11">
        <v>7911901.7252757214</v>
      </c>
      <c r="E80" s="11">
        <v>8124582.7252757214</v>
      </c>
      <c r="F80" s="11">
        <v>8400461.7252757214</v>
      </c>
      <c r="G80" s="11">
        <v>9776092.7252757214</v>
      </c>
      <c r="H80" s="11"/>
      <c r="I80" s="11"/>
      <c r="J80" s="11"/>
      <c r="K80" s="11"/>
      <c r="L80" s="11"/>
      <c r="AA80" s="7">
        <f t="shared" si="1"/>
        <v>8</v>
      </c>
    </row>
    <row r="81" spans="1:27" x14ac:dyDescent="0.2">
      <c r="A81" s="7">
        <v>834</v>
      </c>
      <c r="B81" s="7" t="s">
        <v>78</v>
      </c>
      <c r="C81" s="11">
        <v>9373829.3594045378</v>
      </c>
      <c r="D81" s="11">
        <v>11276573.359404538</v>
      </c>
      <c r="E81" s="11">
        <v>11854173.359404538</v>
      </c>
      <c r="F81" s="11">
        <v>12383956.359404538</v>
      </c>
      <c r="G81" s="11">
        <v>14102225.359404538</v>
      </c>
      <c r="H81" s="11"/>
      <c r="I81" s="11"/>
      <c r="J81" s="11"/>
      <c r="K81" s="11"/>
      <c r="L81" s="11"/>
      <c r="AA81" s="7">
        <f t="shared" si="1"/>
        <v>8</v>
      </c>
    </row>
    <row r="82" spans="1:27" x14ac:dyDescent="0.2">
      <c r="A82" s="7">
        <v>840</v>
      </c>
      <c r="B82" s="7" t="s">
        <v>79</v>
      </c>
      <c r="C82" s="11">
        <v>17873504.108795892</v>
      </c>
      <c r="D82" s="11">
        <v>25456440.108795892</v>
      </c>
      <c r="E82" s="11">
        <v>26401199.108795892</v>
      </c>
      <c r="F82" s="11">
        <v>27045383.108795892</v>
      </c>
      <c r="G82" s="11">
        <v>32959395.108795892</v>
      </c>
      <c r="H82" s="11"/>
      <c r="I82" s="11"/>
      <c r="J82" s="11"/>
      <c r="K82" s="11"/>
      <c r="L82" s="11"/>
      <c r="AA82" s="7">
        <f t="shared" si="1"/>
        <v>8</v>
      </c>
    </row>
    <row r="83" spans="1:27" x14ac:dyDescent="0.2">
      <c r="A83" s="7">
        <v>860</v>
      </c>
      <c r="B83" s="7" t="s">
        <v>80</v>
      </c>
      <c r="C83" s="11">
        <v>18679303.771860678</v>
      </c>
      <c r="D83" s="11">
        <v>18578101.771860678</v>
      </c>
      <c r="E83" s="11">
        <v>18967651.771860678</v>
      </c>
      <c r="F83" s="11">
        <v>18948770.771860678</v>
      </c>
      <c r="G83" s="11">
        <v>21560531.771860678</v>
      </c>
      <c r="H83" s="11"/>
      <c r="I83" s="11"/>
      <c r="J83" s="11"/>
      <c r="K83" s="11"/>
      <c r="L83" s="11"/>
      <c r="AA83" s="7">
        <f t="shared" si="1"/>
        <v>8</v>
      </c>
    </row>
    <row r="84" spans="1:27" x14ac:dyDescent="0.2">
      <c r="A84" s="7">
        <v>861</v>
      </c>
      <c r="B84" s="7" t="s">
        <v>81</v>
      </c>
      <c r="C84" s="11">
        <v>17271454.768365759</v>
      </c>
      <c r="D84" s="11">
        <v>19331949.768365759</v>
      </c>
      <c r="E84" s="11">
        <v>19904144.768365759</v>
      </c>
      <c r="F84" s="11">
        <v>19590271.768365759</v>
      </c>
      <c r="G84" s="11">
        <v>24009467.768365759</v>
      </c>
      <c r="H84" s="11"/>
      <c r="I84" s="11"/>
      <c r="J84" s="11"/>
      <c r="K84" s="11"/>
      <c r="L84" s="11"/>
      <c r="AA84" s="7">
        <f t="shared" si="1"/>
        <v>8</v>
      </c>
    </row>
    <row r="85" spans="1:27" x14ac:dyDescent="0.2">
      <c r="A85" s="7">
        <v>862</v>
      </c>
      <c r="B85" s="7" t="s">
        <v>82</v>
      </c>
      <c r="C85" s="11">
        <v>12320979.18744899</v>
      </c>
      <c r="D85" s="11">
        <v>14048199.18744899</v>
      </c>
      <c r="E85" s="11">
        <v>14262862.18744899</v>
      </c>
      <c r="F85" s="11">
        <v>14224896.18744899</v>
      </c>
      <c r="G85" s="11">
        <v>14856289.18744899</v>
      </c>
      <c r="H85" s="11"/>
      <c r="I85" s="11"/>
      <c r="J85" s="11"/>
      <c r="K85" s="11"/>
      <c r="L85" s="11"/>
      <c r="AA85" s="7">
        <f t="shared" si="1"/>
        <v>8</v>
      </c>
    </row>
    <row r="86" spans="1:27" x14ac:dyDescent="0.2">
      <c r="A86" s="7">
        <v>880</v>
      </c>
      <c r="B86" s="7" t="s">
        <v>83</v>
      </c>
      <c r="C86" s="11">
        <v>80907281.340904489</v>
      </c>
      <c r="D86" s="11">
        <v>91381754.340904489</v>
      </c>
      <c r="E86" s="11">
        <v>92367392.340904489</v>
      </c>
      <c r="F86" s="11">
        <v>93874134.340904489</v>
      </c>
      <c r="G86" s="11">
        <v>100612745.34090449</v>
      </c>
      <c r="H86" s="11"/>
      <c r="I86" s="11"/>
      <c r="J86" s="11"/>
      <c r="K86" s="11"/>
      <c r="L86" s="11"/>
      <c r="AA86" s="7">
        <f t="shared" si="1"/>
        <v>8</v>
      </c>
    </row>
    <row r="87" spans="1:27" x14ac:dyDescent="0.2">
      <c r="A87" s="7">
        <v>881</v>
      </c>
      <c r="B87" s="7" t="s">
        <v>84</v>
      </c>
      <c r="C87" s="11">
        <v>25743524.635335643</v>
      </c>
      <c r="D87" s="11">
        <v>29882767.635335643</v>
      </c>
      <c r="E87" s="11">
        <v>30807698.635335643</v>
      </c>
      <c r="F87" s="11">
        <v>31554915.635335643</v>
      </c>
      <c r="G87" s="11">
        <v>33455967.635335643</v>
      </c>
      <c r="H87" s="11"/>
      <c r="I87" s="11"/>
      <c r="J87" s="11"/>
      <c r="K87" s="11"/>
      <c r="L87" s="11"/>
      <c r="AA87" s="7">
        <f t="shared" si="1"/>
        <v>8</v>
      </c>
    </row>
    <row r="88" spans="1:27" x14ac:dyDescent="0.2">
      <c r="A88" s="7">
        <v>882</v>
      </c>
      <c r="B88" s="7" t="s">
        <v>85</v>
      </c>
      <c r="C88" s="11">
        <v>34540280.500310428</v>
      </c>
      <c r="D88" s="11">
        <v>39684380.500310428</v>
      </c>
      <c r="E88" s="11">
        <v>40781451.500310428</v>
      </c>
      <c r="F88" s="11">
        <v>40948511.500310428</v>
      </c>
      <c r="G88" s="11">
        <v>45750539.500310428</v>
      </c>
      <c r="H88" s="11"/>
      <c r="I88" s="11"/>
      <c r="J88" s="11"/>
      <c r="K88" s="11"/>
      <c r="L88" s="11"/>
      <c r="AA88" s="7">
        <f t="shared" si="1"/>
        <v>8</v>
      </c>
    </row>
    <row r="89" spans="1:27" x14ac:dyDescent="0.2">
      <c r="A89" s="7">
        <v>883</v>
      </c>
      <c r="B89" s="7" t="s">
        <v>86</v>
      </c>
      <c r="C89" s="11">
        <v>47891841.96482759</v>
      </c>
      <c r="D89" s="11">
        <v>55589595.96482759</v>
      </c>
      <c r="E89" s="11">
        <v>58080891.96482759</v>
      </c>
      <c r="F89" s="11">
        <v>58893661.96482759</v>
      </c>
      <c r="G89" s="11">
        <v>68133109.964827597</v>
      </c>
      <c r="H89" s="11"/>
      <c r="I89" s="11"/>
      <c r="J89" s="11"/>
      <c r="K89" s="11"/>
      <c r="L89" s="11"/>
      <c r="AA89" s="7">
        <f t="shared" si="1"/>
        <v>8</v>
      </c>
    </row>
    <row r="90" spans="1:27" x14ac:dyDescent="0.2">
      <c r="A90" s="7">
        <v>884</v>
      </c>
      <c r="B90" s="7" t="s">
        <v>87</v>
      </c>
      <c r="C90" s="11">
        <v>20495967.938835446</v>
      </c>
      <c r="D90" s="11">
        <v>21732036.938835446</v>
      </c>
      <c r="E90" s="11">
        <v>22064539.938835446</v>
      </c>
      <c r="F90" s="11">
        <v>22327864.938835446</v>
      </c>
      <c r="G90" s="11">
        <v>25330595.938835446</v>
      </c>
      <c r="H90" s="11"/>
      <c r="I90" s="11"/>
      <c r="J90" s="11"/>
      <c r="K90" s="11"/>
      <c r="L90" s="11"/>
      <c r="AA90" s="7">
        <f t="shared" si="1"/>
        <v>8</v>
      </c>
    </row>
    <row r="91" spans="1:27" x14ac:dyDescent="0.2">
      <c r="A91" s="7">
        <v>885</v>
      </c>
      <c r="B91" s="7" t="s">
        <v>88</v>
      </c>
      <c r="C91" s="11">
        <v>14405805.06937517</v>
      </c>
      <c r="D91" s="11">
        <v>25545832.069375172</v>
      </c>
      <c r="E91" s="11">
        <v>27003894.069375172</v>
      </c>
      <c r="F91" s="11">
        <v>27326159.069375172</v>
      </c>
      <c r="G91" s="11">
        <v>33962747.069375172</v>
      </c>
      <c r="H91" s="11"/>
      <c r="I91" s="11"/>
      <c r="J91" s="11"/>
      <c r="K91" s="11"/>
      <c r="L91" s="11"/>
      <c r="AA91" s="7">
        <f t="shared" si="1"/>
        <v>8</v>
      </c>
    </row>
    <row r="92" spans="1:27" x14ac:dyDescent="0.2">
      <c r="A92" s="7">
        <v>980</v>
      </c>
      <c r="B92" s="7" t="s">
        <v>89</v>
      </c>
      <c r="C92" s="11">
        <v>75101054.404922187</v>
      </c>
      <c r="D92" s="11">
        <v>91034994.404922187</v>
      </c>
      <c r="E92" s="11">
        <v>94514692.404922187</v>
      </c>
      <c r="F92" s="11">
        <v>97551170.404922187</v>
      </c>
      <c r="G92" s="11">
        <v>111553169.40492219</v>
      </c>
      <c r="H92" s="11"/>
      <c r="I92" s="11"/>
      <c r="J92" s="11"/>
      <c r="K92" s="11"/>
      <c r="L92" s="11"/>
      <c r="AA92" s="7">
        <f t="shared" si="1"/>
        <v>9</v>
      </c>
    </row>
    <row r="93" spans="1:27" x14ac:dyDescent="0.2">
      <c r="A93" s="7">
        <v>1060</v>
      </c>
      <c r="B93" s="7" t="s">
        <v>90</v>
      </c>
      <c r="C93" s="11">
        <v>17408164.662262559</v>
      </c>
      <c r="D93" s="11">
        <v>19368466.662262559</v>
      </c>
      <c r="E93" s="11">
        <v>19760643.662262559</v>
      </c>
      <c r="F93" s="11">
        <v>20060497.662262559</v>
      </c>
      <c r="G93" s="11">
        <v>19616083.662262559</v>
      </c>
      <c r="H93" s="11"/>
      <c r="I93" s="11"/>
      <c r="J93" s="11"/>
      <c r="K93" s="11"/>
      <c r="L93" s="11"/>
      <c r="AA93" s="7">
        <f t="shared" si="1"/>
        <v>10</v>
      </c>
    </row>
    <row r="94" spans="1:27" x14ac:dyDescent="0.2">
      <c r="A94" s="7">
        <v>1080</v>
      </c>
      <c r="B94" s="7" t="s">
        <v>91</v>
      </c>
      <c r="C94" s="11">
        <v>81932605.545130476</v>
      </c>
      <c r="D94" s="11">
        <v>94675260.545130476</v>
      </c>
      <c r="E94" s="11">
        <v>97525629.545130476</v>
      </c>
      <c r="F94" s="11">
        <v>99764351.545130476</v>
      </c>
      <c r="G94" s="11">
        <v>108187300.54513048</v>
      </c>
      <c r="H94" s="11"/>
      <c r="I94" s="11"/>
      <c r="J94" s="11"/>
      <c r="K94" s="11"/>
      <c r="L94" s="11"/>
      <c r="AA94" s="7">
        <f t="shared" si="1"/>
        <v>10</v>
      </c>
    </row>
    <row r="95" spans="1:27" x14ac:dyDescent="0.2">
      <c r="A95" s="7">
        <v>1081</v>
      </c>
      <c r="B95" s="7" t="s">
        <v>92</v>
      </c>
      <c r="C95" s="11">
        <v>37436164.118143581</v>
      </c>
      <c r="D95" s="11">
        <v>45662438.118143581</v>
      </c>
      <c r="E95" s="11">
        <v>46710484.118143581</v>
      </c>
      <c r="F95" s="11">
        <v>48068355.118143581</v>
      </c>
      <c r="G95" s="11">
        <v>53402331.118143581</v>
      </c>
      <c r="H95" s="11"/>
      <c r="I95" s="11"/>
      <c r="J95" s="11"/>
      <c r="K95" s="11"/>
      <c r="L95" s="11"/>
      <c r="AA95" s="7">
        <f t="shared" si="1"/>
        <v>10</v>
      </c>
    </row>
    <row r="96" spans="1:27" x14ac:dyDescent="0.2">
      <c r="A96" s="7">
        <v>1082</v>
      </c>
      <c r="B96" s="7" t="s">
        <v>93</v>
      </c>
      <c r="C96" s="11">
        <v>40836822.728826448</v>
      </c>
      <c r="D96" s="11">
        <v>48604636.728826448</v>
      </c>
      <c r="E96" s="11">
        <v>49411459.728826448</v>
      </c>
      <c r="F96" s="11">
        <v>49953774.728826448</v>
      </c>
      <c r="G96" s="11">
        <v>54387396.728826448</v>
      </c>
      <c r="H96" s="11"/>
      <c r="I96" s="11"/>
      <c r="J96" s="11"/>
      <c r="K96" s="11"/>
      <c r="L96" s="11"/>
      <c r="AA96" s="7">
        <f t="shared" si="1"/>
        <v>10</v>
      </c>
    </row>
    <row r="97" spans="1:27" x14ac:dyDescent="0.2">
      <c r="A97" s="7">
        <v>1083</v>
      </c>
      <c r="B97" s="7" t="s">
        <v>94</v>
      </c>
      <c r="C97" s="11">
        <v>22110196.301386107</v>
      </c>
      <c r="D97" s="11">
        <v>27814733.301386107</v>
      </c>
      <c r="E97" s="11">
        <v>29884630.301386107</v>
      </c>
      <c r="F97" s="11">
        <v>29782070.301386107</v>
      </c>
      <c r="G97" s="11">
        <v>35068768.301386103</v>
      </c>
      <c r="H97" s="11"/>
      <c r="I97" s="11"/>
      <c r="J97" s="11"/>
      <c r="K97" s="11"/>
      <c r="L97" s="11"/>
      <c r="AA97" s="7">
        <f t="shared" si="1"/>
        <v>10</v>
      </c>
    </row>
    <row r="98" spans="1:27" x14ac:dyDescent="0.2">
      <c r="A98" s="7">
        <v>1214</v>
      </c>
      <c r="B98" s="7" t="s">
        <v>95</v>
      </c>
      <c r="C98" s="11">
        <v>17275398.322997399</v>
      </c>
      <c r="D98" s="11">
        <v>21135921.322997399</v>
      </c>
      <c r="E98" s="11">
        <v>21383435.322997399</v>
      </c>
      <c r="F98" s="11">
        <v>21950850.322997399</v>
      </c>
      <c r="G98" s="11">
        <v>24640112.322997399</v>
      </c>
      <c r="H98" s="11"/>
      <c r="I98" s="11"/>
      <c r="J98" s="11"/>
      <c r="K98" s="11"/>
      <c r="L98" s="11"/>
      <c r="AA98" s="7">
        <f t="shared" si="1"/>
        <v>12</v>
      </c>
    </row>
    <row r="99" spans="1:27" x14ac:dyDescent="0.2">
      <c r="A99" s="7">
        <v>1230</v>
      </c>
      <c r="B99" s="7" t="s">
        <v>96</v>
      </c>
      <c r="C99" s="11">
        <v>27727132.615049772</v>
      </c>
      <c r="D99" s="11">
        <v>30616306.615049772</v>
      </c>
      <c r="E99" s="11">
        <v>31013799.615049772</v>
      </c>
      <c r="F99" s="11">
        <v>32005538.615049772</v>
      </c>
      <c r="G99" s="11">
        <v>34349988.615049772</v>
      </c>
      <c r="H99" s="11"/>
      <c r="I99" s="11"/>
      <c r="J99" s="11"/>
      <c r="K99" s="11"/>
      <c r="L99" s="11"/>
      <c r="AA99" s="7">
        <f t="shared" si="1"/>
        <v>12</v>
      </c>
    </row>
    <row r="100" spans="1:27" x14ac:dyDescent="0.2">
      <c r="A100" s="7">
        <v>1231</v>
      </c>
      <c r="B100" s="7" t="s">
        <v>97</v>
      </c>
      <c r="C100" s="11">
        <v>20845629.782840718</v>
      </c>
      <c r="D100" s="11">
        <v>22431473.782840718</v>
      </c>
      <c r="E100" s="11">
        <v>22586065.782840718</v>
      </c>
      <c r="F100" s="11">
        <v>22972647.782840718</v>
      </c>
      <c r="G100" s="11">
        <v>24400959.782840718</v>
      </c>
      <c r="H100" s="11"/>
      <c r="I100" s="11"/>
      <c r="J100" s="11"/>
      <c r="K100" s="11"/>
      <c r="L100" s="11"/>
      <c r="AA100" s="7">
        <f t="shared" si="1"/>
        <v>12</v>
      </c>
    </row>
    <row r="101" spans="1:27" x14ac:dyDescent="0.2">
      <c r="A101" s="7">
        <v>1233</v>
      </c>
      <c r="B101" s="7" t="s">
        <v>98</v>
      </c>
      <c r="C101" s="11">
        <v>42820430.708540574</v>
      </c>
      <c r="D101" s="11">
        <v>47703196.708540574</v>
      </c>
      <c r="E101" s="11">
        <v>48461918.708540574</v>
      </c>
      <c r="F101" s="11">
        <v>50124693.708540574</v>
      </c>
      <c r="G101" s="11">
        <v>54952077.708540574</v>
      </c>
      <c r="H101" s="11"/>
      <c r="I101" s="11"/>
      <c r="J101" s="11"/>
      <c r="K101" s="11"/>
      <c r="L101" s="11"/>
      <c r="AA101" s="7">
        <f t="shared" si="1"/>
        <v>12</v>
      </c>
    </row>
    <row r="102" spans="1:27" x14ac:dyDescent="0.2">
      <c r="A102" s="7">
        <v>1256</v>
      </c>
      <c r="B102" s="7" t="s">
        <v>99</v>
      </c>
      <c r="C102" s="11">
        <v>18217907.87995898</v>
      </c>
      <c r="D102" s="11">
        <v>20541313.87995898</v>
      </c>
      <c r="E102" s="11">
        <v>20654226.87995898</v>
      </c>
      <c r="F102" s="11">
        <v>20792619.87995898</v>
      </c>
      <c r="G102" s="11">
        <v>22373459.87995898</v>
      </c>
      <c r="H102" s="11"/>
      <c r="I102" s="11"/>
      <c r="J102" s="11"/>
      <c r="K102" s="11"/>
      <c r="L102" s="11"/>
      <c r="AA102" s="7">
        <f t="shared" si="1"/>
        <v>12</v>
      </c>
    </row>
    <row r="103" spans="1:27" x14ac:dyDescent="0.2">
      <c r="A103" s="7">
        <v>1257</v>
      </c>
      <c r="B103" s="7" t="s">
        <v>100</v>
      </c>
      <c r="C103" s="11">
        <v>12582568.311347671</v>
      </c>
      <c r="D103" s="11">
        <v>16182785.311347671</v>
      </c>
      <c r="E103" s="11">
        <v>16518145.311347671</v>
      </c>
      <c r="F103" s="11">
        <v>17109964.311347671</v>
      </c>
      <c r="G103" s="11">
        <v>18181981.311347671</v>
      </c>
      <c r="H103" s="11"/>
      <c r="I103" s="11"/>
      <c r="J103" s="11"/>
      <c r="K103" s="11"/>
      <c r="L103" s="11"/>
      <c r="AA103" s="7">
        <f t="shared" si="1"/>
        <v>12</v>
      </c>
    </row>
    <row r="104" spans="1:27" x14ac:dyDescent="0.2">
      <c r="A104" s="7">
        <v>1260</v>
      </c>
      <c r="B104" s="7" t="s">
        <v>101</v>
      </c>
      <c r="C104" s="11">
        <v>18984271.996707384</v>
      </c>
      <c r="D104" s="11">
        <v>24696965.996707384</v>
      </c>
      <c r="E104" s="11">
        <v>24922659.996707384</v>
      </c>
      <c r="F104" s="11">
        <v>25339956.996707384</v>
      </c>
      <c r="G104" s="11">
        <v>26868816.996707384</v>
      </c>
      <c r="H104" s="11"/>
      <c r="I104" s="11"/>
      <c r="J104" s="11"/>
      <c r="K104" s="11"/>
      <c r="L104" s="11"/>
      <c r="AA104" s="7">
        <f t="shared" si="1"/>
        <v>12</v>
      </c>
    </row>
    <row r="105" spans="1:27" x14ac:dyDescent="0.2">
      <c r="A105" s="7">
        <v>1261</v>
      </c>
      <c r="B105" s="7" t="s">
        <v>102</v>
      </c>
      <c r="C105" s="11">
        <v>36420041.54139141</v>
      </c>
      <c r="D105" s="11">
        <v>41167994.54139141</v>
      </c>
      <c r="E105" s="11">
        <v>42208285.54139141</v>
      </c>
      <c r="F105" s="11">
        <v>43859829.54139141</v>
      </c>
      <c r="G105" s="11">
        <v>48008825.54139141</v>
      </c>
      <c r="H105" s="11"/>
      <c r="I105" s="11"/>
      <c r="J105" s="11"/>
      <c r="K105" s="11"/>
      <c r="L105" s="11"/>
      <c r="AA105" s="7">
        <f t="shared" si="1"/>
        <v>12</v>
      </c>
    </row>
    <row r="106" spans="1:27" x14ac:dyDescent="0.2">
      <c r="A106" s="7">
        <v>1262</v>
      </c>
      <c r="B106" s="7" t="s">
        <v>103</v>
      </c>
      <c r="C106" s="11">
        <v>26246985.109974816</v>
      </c>
      <c r="D106" s="11">
        <v>28478272.109974816</v>
      </c>
      <c r="E106" s="11">
        <v>29165253.109974816</v>
      </c>
      <c r="F106" s="11">
        <v>30099424.109974816</v>
      </c>
      <c r="G106" s="11">
        <v>32552083.109974816</v>
      </c>
      <c r="H106" s="11"/>
      <c r="I106" s="11"/>
      <c r="J106" s="11"/>
      <c r="K106" s="11"/>
      <c r="L106" s="11"/>
      <c r="AA106" s="7">
        <f t="shared" si="1"/>
        <v>12</v>
      </c>
    </row>
    <row r="107" spans="1:27" x14ac:dyDescent="0.2">
      <c r="A107" s="7">
        <v>1263</v>
      </c>
      <c r="B107" s="7" t="s">
        <v>104</v>
      </c>
      <c r="C107" s="11">
        <v>25112555.894273497</v>
      </c>
      <c r="D107" s="11">
        <v>27841166.894273497</v>
      </c>
      <c r="E107" s="11">
        <v>28376650.894273497</v>
      </c>
      <c r="F107" s="11">
        <v>29284448.894273497</v>
      </c>
      <c r="G107" s="11">
        <v>31592958.894273497</v>
      </c>
      <c r="H107" s="11"/>
      <c r="I107" s="11"/>
      <c r="J107" s="11"/>
      <c r="K107" s="11"/>
      <c r="L107" s="11"/>
      <c r="AA107" s="7">
        <f t="shared" si="1"/>
        <v>12</v>
      </c>
    </row>
    <row r="108" spans="1:27" x14ac:dyDescent="0.2">
      <c r="A108" s="7">
        <v>1264</v>
      </c>
      <c r="B108" s="7" t="s">
        <v>105</v>
      </c>
      <c r="C108" s="11">
        <v>19469329.21639891</v>
      </c>
      <c r="D108" s="11">
        <v>23963871.21639891</v>
      </c>
      <c r="E108" s="11">
        <v>24272496.21639891</v>
      </c>
      <c r="F108" s="11">
        <v>24821076.21639891</v>
      </c>
      <c r="G108" s="11">
        <v>27074289.21639891</v>
      </c>
      <c r="H108" s="11"/>
      <c r="I108" s="11"/>
      <c r="J108" s="11"/>
      <c r="K108" s="11"/>
      <c r="L108" s="11"/>
      <c r="AA108" s="7">
        <f t="shared" si="1"/>
        <v>12</v>
      </c>
    </row>
    <row r="109" spans="1:27" x14ac:dyDescent="0.2">
      <c r="A109" s="7">
        <v>1265</v>
      </c>
      <c r="B109" s="7" t="s">
        <v>106</v>
      </c>
      <c r="C109" s="11">
        <v>23608747.06140871</v>
      </c>
      <c r="D109" s="11">
        <v>29077056.06140871</v>
      </c>
      <c r="E109" s="11">
        <v>29929589.06140871</v>
      </c>
      <c r="F109" s="11">
        <v>30936720.06140871</v>
      </c>
      <c r="G109" s="11">
        <v>35119887.061408713</v>
      </c>
      <c r="H109" s="11"/>
      <c r="I109" s="11"/>
      <c r="J109" s="11"/>
      <c r="K109" s="11"/>
      <c r="L109" s="11"/>
      <c r="AA109" s="7">
        <f t="shared" si="1"/>
        <v>12</v>
      </c>
    </row>
    <row r="110" spans="1:27" x14ac:dyDescent="0.2">
      <c r="A110" s="7">
        <v>1266</v>
      </c>
      <c r="B110" s="7" t="s">
        <v>107</v>
      </c>
      <c r="C110" s="11">
        <v>19205111.056079134</v>
      </c>
      <c r="D110" s="11">
        <v>24232247.056079134</v>
      </c>
      <c r="E110" s="11">
        <v>24967397.056079134</v>
      </c>
      <c r="F110" s="11">
        <v>25982521.056079134</v>
      </c>
      <c r="G110" s="11">
        <v>28107600.056079134</v>
      </c>
      <c r="H110" s="11"/>
      <c r="I110" s="11"/>
      <c r="J110" s="11"/>
      <c r="K110" s="11"/>
      <c r="L110" s="11"/>
      <c r="AA110" s="7">
        <f t="shared" si="1"/>
        <v>12</v>
      </c>
    </row>
    <row r="111" spans="1:27" x14ac:dyDescent="0.2">
      <c r="A111" s="7">
        <v>1267</v>
      </c>
      <c r="B111" s="7" t="s">
        <v>108</v>
      </c>
      <c r="C111" s="11">
        <v>19570547.118610963</v>
      </c>
      <c r="D111" s="11">
        <v>25319477.118610963</v>
      </c>
      <c r="E111" s="11">
        <v>25895493.118610963</v>
      </c>
      <c r="F111" s="11">
        <v>26527126.118610963</v>
      </c>
      <c r="G111" s="11">
        <v>28663636.118610963</v>
      </c>
      <c r="H111" s="11"/>
      <c r="I111" s="11"/>
      <c r="J111" s="11"/>
      <c r="K111" s="11"/>
      <c r="L111" s="11"/>
      <c r="AA111" s="7">
        <f t="shared" si="1"/>
        <v>12</v>
      </c>
    </row>
    <row r="112" spans="1:27" x14ac:dyDescent="0.2">
      <c r="A112" s="7">
        <v>1270</v>
      </c>
      <c r="B112" s="7" t="s">
        <v>109</v>
      </c>
      <c r="C112" s="11">
        <v>16764050.739094948</v>
      </c>
      <c r="D112" s="11">
        <v>21255312.73909495</v>
      </c>
      <c r="E112" s="11">
        <v>21696443.73909495</v>
      </c>
      <c r="F112" s="11">
        <v>22867904.73909495</v>
      </c>
      <c r="G112" s="11">
        <v>25388996.73909495</v>
      </c>
      <c r="H112" s="11"/>
      <c r="I112" s="11"/>
      <c r="J112" s="11"/>
      <c r="K112" s="11"/>
      <c r="L112" s="11"/>
      <c r="AA112" s="7">
        <f t="shared" si="1"/>
        <v>12</v>
      </c>
    </row>
    <row r="113" spans="1:27" x14ac:dyDescent="0.2">
      <c r="A113" s="7">
        <v>1272</v>
      </c>
      <c r="B113" s="7" t="s">
        <v>110</v>
      </c>
      <c r="C113" s="11">
        <v>15970081.739925079</v>
      </c>
      <c r="D113" s="11">
        <v>19051546.739925079</v>
      </c>
      <c r="E113" s="11">
        <v>19232636.739925079</v>
      </c>
      <c r="F113" s="11">
        <v>19506838.739925079</v>
      </c>
      <c r="G113" s="11">
        <v>21821165.739925079</v>
      </c>
      <c r="H113" s="11"/>
      <c r="I113" s="11"/>
      <c r="J113" s="11"/>
      <c r="K113" s="11"/>
      <c r="L113" s="11"/>
      <c r="AA113" s="7">
        <f t="shared" si="1"/>
        <v>12</v>
      </c>
    </row>
    <row r="114" spans="1:27" x14ac:dyDescent="0.2">
      <c r="A114" s="7">
        <v>1273</v>
      </c>
      <c r="B114" s="7" t="s">
        <v>111</v>
      </c>
      <c r="C114" s="11">
        <v>16574760.116776304</v>
      </c>
      <c r="D114" s="11">
        <v>19378589.116776302</v>
      </c>
      <c r="E114" s="11">
        <v>19628279.116776302</v>
      </c>
      <c r="F114" s="11">
        <v>19835044.116776302</v>
      </c>
      <c r="G114" s="11">
        <v>22290239.116776302</v>
      </c>
      <c r="H114" s="11"/>
      <c r="I114" s="11"/>
      <c r="J114" s="11"/>
      <c r="K114" s="11"/>
      <c r="L114" s="11"/>
      <c r="AA114" s="7">
        <f t="shared" si="1"/>
        <v>12</v>
      </c>
    </row>
    <row r="115" spans="1:27" x14ac:dyDescent="0.2">
      <c r="A115" s="7">
        <v>1275</v>
      </c>
      <c r="B115" s="7" t="s">
        <v>112</v>
      </c>
      <c r="C115" s="11">
        <v>9083320.8348738402</v>
      </c>
      <c r="D115" s="11">
        <v>10703006.83487384</v>
      </c>
      <c r="E115" s="11">
        <v>10893456.83487384</v>
      </c>
      <c r="F115" s="11">
        <v>11006620.83487384</v>
      </c>
      <c r="G115" s="11">
        <v>11462282.83487384</v>
      </c>
      <c r="H115" s="11"/>
      <c r="I115" s="11"/>
      <c r="J115" s="11"/>
      <c r="K115" s="11"/>
      <c r="L115" s="11"/>
      <c r="AA115" s="7">
        <f t="shared" si="1"/>
        <v>12</v>
      </c>
    </row>
    <row r="116" spans="1:27" x14ac:dyDescent="0.2">
      <c r="A116" s="7">
        <v>1276</v>
      </c>
      <c r="B116" s="7" t="s">
        <v>113</v>
      </c>
      <c r="C116" s="11">
        <v>21358291.884953715</v>
      </c>
      <c r="D116" s="11">
        <v>27315979.884953715</v>
      </c>
      <c r="E116" s="11">
        <v>28008890.884953715</v>
      </c>
      <c r="F116" s="11">
        <v>28641506.884953715</v>
      </c>
      <c r="G116" s="11">
        <v>29926521.884953715</v>
      </c>
      <c r="H116" s="11"/>
      <c r="I116" s="11"/>
      <c r="J116" s="11"/>
      <c r="K116" s="11"/>
      <c r="L116" s="11"/>
      <c r="AA116" s="7">
        <f t="shared" si="1"/>
        <v>12</v>
      </c>
    </row>
    <row r="117" spans="1:27" x14ac:dyDescent="0.2">
      <c r="A117" s="7">
        <v>1277</v>
      </c>
      <c r="B117" s="7" t="s">
        <v>114</v>
      </c>
      <c r="C117" s="11">
        <v>18653013.407649755</v>
      </c>
      <c r="D117" s="11">
        <v>23216477.407649755</v>
      </c>
      <c r="E117" s="11">
        <v>23412470.407649755</v>
      </c>
      <c r="F117" s="11">
        <v>23709018.407649755</v>
      </c>
      <c r="G117" s="11">
        <v>25524005.407649755</v>
      </c>
      <c r="H117" s="11"/>
      <c r="I117" s="11"/>
      <c r="J117" s="11"/>
      <c r="K117" s="11"/>
      <c r="L117" s="11"/>
      <c r="AA117" s="7">
        <f t="shared" si="1"/>
        <v>12</v>
      </c>
    </row>
    <row r="118" spans="1:27" x14ac:dyDescent="0.2">
      <c r="A118" s="7">
        <v>1278</v>
      </c>
      <c r="B118" s="7" t="s">
        <v>115</v>
      </c>
      <c r="C118" s="11">
        <v>18714795.763545424</v>
      </c>
      <c r="D118" s="11">
        <v>24267031.763545424</v>
      </c>
      <c r="E118" s="11">
        <v>25269747.763545424</v>
      </c>
      <c r="F118" s="11">
        <v>26651593.763545424</v>
      </c>
      <c r="G118" s="11">
        <v>30689052.763545424</v>
      </c>
      <c r="H118" s="11"/>
      <c r="I118" s="11"/>
      <c r="J118" s="11"/>
      <c r="K118" s="11"/>
      <c r="L118" s="11"/>
      <c r="AA118" s="7">
        <f t="shared" si="1"/>
        <v>12</v>
      </c>
    </row>
    <row r="119" spans="1:27" x14ac:dyDescent="0.2">
      <c r="A119" s="7">
        <v>1280</v>
      </c>
      <c r="B119" s="7" t="s">
        <v>116</v>
      </c>
      <c r="C119" s="11">
        <v>368431849.53366214</v>
      </c>
      <c r="D119" s="11">
        <v>385448601.53366214</v>
      </c>
      <c r="E119" s="11">
        <v>385503408.53366214</v>
      </c>
      <c r="F119" s="11">
        <v>392340597.53366214</v>
      </c>
      <c r="G119" s="11">
        <v>408401076.53366214</v>
      </c>
      <c r="H119" s="11"/>
      <c r="I119" s="11"/>
      <c r="J119" s="11"/>
      <c r="K119" s="11"/>
      <c r="L119" s="11"/>
      <c r="AA119" s="7">
        <f t="shared" si="1"/>
        <v>12</v>
      </c>
    </row>
    <row r="120" spans="1:27" x14ac:dyDescent="0.2">
      <c r="A120" s="7">
        <v>1281</v>
      </c>
      <c r="B120" s="7" t="s">
        <v>117</v>
      </c>
      <c r="C120" s="11">
        <v>138286001.23124358</v>
      </c>
      <c r="D120" s="11">
        <v>149835434.23124358</v>
      </c>
      <c r="E120" s="11">
        <v>150985969.23124358</v>
      </c>
      <c r="F120" s="11">
        <v>154861648.23124358</v>
      </c>
      <c r="G120" s="11">
        <v>163913711.23124358</v>
      </c>
      <c r="H120" s="11"/>
      <c r="I120" s="11"/>
      <c r="J120" s="11"/>
      <c r="K120" s="11"/>
      <c r="L120" s="11"/>
      <c r="AA120" s="7">
        <f t="shared" si="1"/>
        <v>12</v>
      </c>
    </row>
    <row r="121" spans="1:27" x14ac:dyDescent="0.2">
      <c r="A121" s="7">
        <v>1282</v>
      </c>
      <c r="B121" s="7" t="s">
        <v>118</v>
      </c>
      <c r="C121" s="11">
        <v>53002688.767430991</v>
      </c>
      <c r="D121" s="11">
        <v>57893501.767430991</v>
      </c>
      <c r="E121" s="11">
        <v>60066036.767430991</v>
      </c>
      <c r="F121" s="11">
        <v>61082478.767430991</v>
      </c>
      <c r="G121" s="11">
        <v>65684573.767430991</v>
      </c>
      <c r="H121" s="11"/>
      <c r="I121" s="11"/>
      <c r="J121" s="11"/>
      <c r="K121" s="11"/>
      <c r="L121" s="11"/>
      <c r="AA121" s="7">
        <f t="shared" si="1"/>
        <v>12</v>
      </c>
    </row>
    <row r="122" spans="1:27" x14ac:dyDescent="0.2">
      <c r="A122" s="7">
        <v>1283</v>
      </c>
      <c r="B122" s="7" t="s">
        <v>119</v>
      </c>
      <c r="C122" s="11">
        <v>163987461.28384176</v>
      </c>
      <c r="D122" s="11">
        <v>177902058.28384176</v>
      </c>
      <c r="E122" s="11">
        <v>179780948.28384176</v>
      </c>
      <c r="F122" s="11">
        <v>183562849.28384176</v>
      </c>
      <c r="G122" s="11">
        <v>195001414.28384176</v>
      </c>
      <c r="H122" s="11"/>
      <c r="I122" s="11"/>
      <c r="J122" s="11"/>
      <c r="K122" s="11"/>
      <c r="L122" s="11"/>
      <c r="AA122" s="7">
        <f t="shared" si="1"/>
        <v>12</v>
      </c>
    </row>
    <row r="123" spans="1:27" x14ac:dyDescent="0.2">
      <c r="A123" s="7">
        <v>1284</v>
      </c>
      <c r="B123" s="7" t="s">
        <v>120</v>
      </c>
      <c r="C123" s="11">
        <v>31679888.874162022</v>
      </c>
      <c r="D123" s="11">
        <v>37503667.874162018</v>
      </c>
      <c r="E123" s="11">
        <v>38060961.874162018</v>
      </c>
      <c r="F123" s="11">
        <v>39313465.874162018</v>
      </c>
      <c r="G123" s="11">
        <v>43554897.874162018</v>
      </c>
      <c r="H123" s="11"/>
      <c r="I123" s="11"/>
      <c r="J123" s="11"/>
      <c r="K123" s="11"/>
      <c r="L123" s="11"/>
      <c r="AA123" s="7">
        <f t="shared" si="1"/>
        <v>12</v>
      </c>
    </row>
    <row r="124" spans="1:27" x14ac:dyDescent="0.2">
      <c r="A124" s="7">
        <v>1285</v>
      </c>
      <c r="B124" s="7" t="s">
        <v>121</v>
      </c>
      <c r="C124" s="11">
        <v>40293926.707870893</v>
      </c>
      <c r="D124" s="11">
        <v>46612014.707870893</v>
      </c>
      <c r="E124" s="11">
        <v>47664397.707870893</v>
      </c>
      <c r="F124" s="11">
        <v>48661799.707870893</v>
      </c>
      <c r="G124" s="11">
        <v>52499618.707870893</v>
      </c>
      <c r="H124" s="11"/>
      <c r="I124" s="11"/>
      <c r="J124" s="11"/>
      <c r="K124" s="11"/>
      <c r="L124" s="11"/>
      <c r="AA124" s="7">
        <f t="shared" si="1"/>
        <v>12</v>
      </c>
    </row>
    <row r="125" spans="1:27" x14ac:dyDescent="0.2">
      <c r="A125" s="7">
        <v>1286</v>
      </c>
      <c r="B125" s="7" t="s">
        <v>122</v>
      </c>
      <c r="C125" s="11">
        <v>36295162.311389528</v>
      </c>
      <c r="D125" s="11">
        <v>43918229.311389528</v>
      </c>
      <c r="E125" s="11">
        <v>46016867.311389528</v>
      </c>
      <c r="F125" s="11">
        <v>47265064.311389528</v>
      </c>
      <c r="G125" s="11">
        <v>51953918.311389528</v>
      </c>
      <c r="H125" s="11"/>
      <c r="I125" s="11"/>
      <c r="J125" s="11"/>
      <c r="K125" s="11"/>
      <c r="L125" s="11"/>
      <c r="AA125" s="7">
        <f t="shared" si="1"/>
        <v>12</v>
      </c>
    </row>
    <row r="126" spans="1:27" x14ac:dyDescent="0.2">
      <c r="A126" s="7">
        <v>1287</v>
      </c>
      <c r="B126" s="7" t="s">
        <v>123</v>
      </c>
      <c r="C126" s="11">
        <v>53753278.665652834</v>
      </c>
      <c r="D126" s="11">
        <v>62559441.665652834</v>
      </c>
      <c r="E126" s="11">
        <v>64049752.665652834</v>
      </c>
      <c r="F126" s="11">
        <v>65665727.665652834</v>
      </c>
      <c r="G126" s="11">
        <v>70862110.665652841</v>
      </c>
      <c r="H126" s="11"/>
      <c r="I126" s="11"/>
      <c r="J126" s="11"/>
      <c r="K126" s="11"/>
      <c r="L126" s="11"/>
      <c r="AA126" s="7">
        <f t="shared" si="1"/>
        <v>12</v>
      </c>
    </row>
    <row r="127" spans="1:27" x14ac:dyDescent="0.2">
      <c r="A127" s="7">
        <v>1290</v>
      </c>
      <c r="B127" s="7" t="s">
        <v>124</v>
      </c>
      <c r="C127" s="11">
        <v>101390104.09763448</v>
      </c>
      <c r="D127" s="11">
        <v>116784187.09763448</v>
      </c>
      <c r="E127" s="11">
        <v>119460807.09763448</v>
      </c>
      <c r="F127" s="11">
        <v>121684748.09763448</v>
      </c>
      <c r="G127" s="11">
        <v>134994572.09763449</v>
      </c>
      <c r="H127" s="11"/>
      <c r="I127" s="11"/>
      <c r="J127" s="11"/>
      <c r="K127" s="11"/>
      <c r="L127" s="11"/>
      <c r="AA127" s="7">
        <f t="shared" si="1"/>
        <v>12</v>
      </c>
    </row>
    <row r="128" spans="1:27" x14ac:dyDescent="0.2">
      <c r="A128" s="7">
        <v>1291</v>
      </c>
      <c r="B128" s="7" t="s">
        <v>125</v>
      </c>
      <c r="C128" s="11">
        <v>25433298.337646756</v>
      </c>
      <c r="D128" s="11">
        <v>32665952.337646756</v>
      </c>
      <c r="E128" s="11">
        <v>33893322.337646753</v>
      </c>
      <c r="F128" s="11">
        <v>34959726.337646753</v>
      </c>
      <c r="G128" s="11">
        <v>39844920.337646753</v>
      </c>
      <c r="H128" s="11"/>
      <c r="I128" s="11"/>
      <c r="J128" s="11"/>
      <c r="K128" s="11"/>
      <c r="L128" s="11"/>
      <c r="AA128" s="7">
        <f t="shared" si="1"/>
        <v>12</v>
      </c>
    </row>
    <row r="129" spans="1:27" x14ac:dyDescent="0.2">
      <c r="A129" s="7">
        <v>1292</v>
      </c>
      <c r="B129" s="7" t="s">
        <v>126</v>
      </c>
      <c r="C129" s="11">
        <v>50958612.950031742</v>
      </c>
      <c r="D129" s="11">
        <v>61103124.950031742</v>
      </c>
      <c r="E129" s="11">
        <v>62157444.950031742</v>
      </c>
      <c r="F129" s="11">
        <v>63851246.950031742</v>
      </c>
      <c r="G129" s="11">
        <v>69289247.950031742</v>
      </c>
      <c r="H129" s="11"/>
      <c r="I129" s="11"/>
      <c r="J129" s="11"/>
      <c r="K129" s="11"/>
      <c r="L129" s="11"/>
      <c r="AA129" s="7">
        <f t="shared" si="1"/>
        <v>12</v>
      </c>
    </row>
    <row r="130" spans="1:27" x14ac:dyDescent="0.2">
      <c r="A130" s="7">
        <v>1293</v>
      </c>
      <c r="B130" s="7" t="s">
        <v>127</v>
      </c>
      <c r="C130" s="11">
        <v>65360474.464775272</v>
      </c>
      <c r="D130" s="11">
        <v>77970361.464775264</v>
      </c>
      <c r="E130" s="11">
        <v>79578226.464775264</v>
      </c>
      <c r="F130" s="11">
        <v>81996265.464775264</v>
      </c>
      <c r="G130" s="11">
        <v>90709521.464775264</v>
      </c>
      <c r="H130" s="11"/>
      <c r="I130" s="11"/>
      <c r="J130" s="11"/>
      <c r="K130" s="11"/>
      <c r="L130" s="11"/>
      <c r="AA130" s="7">
        <f t="shared" si="1"/>
        <v>12</v>
      </c>
    </row>
    <row r="131" spans="1:27" x14ac:dyDescent="0.2">
      <c r="A131" s="7">
        <v>1315</v>
      </c>
      <c r="B131" s="7" t="s">
        <v>128</v>
      </c>
      <c r="C131" s="11">
        <v>13518505.277256524</v>
      </c>
      <c r="D131" s="11">
        <v>16185916.277256524</v>
      </c>
      <c r="E131" s="11">
        <v>16596563.277256524</v>
      </c>
      <c r="F131" s="11">
        <v>17278034.277256526</v>
      </c>
      <c r="G131" s="11">
        <v>18604301.277256526</v>
      </c>
      <c r="H131" s="11"/>
      <c r="I131" s="11"/>
      <c r="J131" s="11"/>
      <c r="K131" s="11"/>
      <c r="L131" s="11"/>
      <c r="AA131" s="7">
        <f t="shared" si="1"/>
        <v>13</v>
      </c>
    </row>
    <row r="132" spans="1:27" x14ac:dyDescent="0.2">
      <c r="A132" s="7">
        <v>1380</v>
      </c>
      <c r="B132" s="7" t="s">
        <v>129</v>
      </c>
      <c r="C132" s="11">
        <v>117858388.23935655</v>
      </c>
      <c r="D132" s="11">
        <v>134383048.23935655</v>
      </c>
      <c r="E132" s="11">
        <v>140218025.23935655</v>
      </c>
      <c r="F132" s="11">
        <v>142927993.23935655</v>
      </c>
      <c r="G132" s="11">
        <v>157477593.23935655</v>
      </c>
      <c r="H132" s="11"/>
      <c r="I132" s="11"/>
      <c r="J132" s="11"/>
      <c r="K132" s="11"/>
      <c r="L132" s="11"/>
      <c r="AA132" s="7">
        <f t="shared" ref="AA132:AA195" si="2">ROUNDDOWN(A132/100,0)</f>
        <v>13</v>
      </c>
    </row>
    <row r="133" spans="1:27" x14ac:dyDescent="0.2">
      <c r="A133" s="7">
        <v>1381</v>
      </c>
      <c r="B133" s="7" t="s">
        <v>130</v>
      </c>
      <c r="C133" s="11">
        <v>30452128.865511924</v>
      </c>
      <c r="D133" s="11">
        <v>39606892.865511924</v>
      </c>
      <c r="E133" s="11">
        <v>42512075.865511924</v>
      </c>
      <c r="F133" s="11">
        <v>43893940.865511924</v>
      </c>
      <c r="G133" s="11">
        <v>48718512.865511924</v>
      </c>
      <c r="H133" s="11"/>
      <c r="I133" s="11"/>
      <c r="J133" s="11"/>
      <c r="K133" s="11"/>
      <c r="L133" s="11"/>
      <c r="AA133" s="7">
        <f t="shared" si="2"/>
        <v>13</v>
      </c>
    </row>
    <row r="134" spans="1:27" x14ac:dyDescent="0.2">
      <c r="A134" s="7">
        <v>1382</v>
      </c>
      <c r="B134" s="7" t="s">
        <v>131</v>
      </c>
      <c r="C134" s="11">
        <v>52801567.481217429</v>
      </c>
      <c r="D134" s="11">
        <v>65188834.481217429</v>
      </c>
      <c r="E134" s="11">
        <v>67308279.481217429</v>
      </c>
      <c r="F134" s="11">
        <v>68807664.481217429</v>
      </c>
      <c r="G134" s="11">
        <v>76935955.481217429</v>
      </c>
      <c r="H134" s="11"/>
      <c r="I134" s="11"/>
      <c r="J134" s="11"/>
      <c r="K134" s="11"/>
      <c r="L134" s="11"/>
      <c r="AA134" s="7">
        <f t="shared" si="2"/>
        <v>13</v>
      </c>
    </row>
    <row r="135" spans="1:27" x14ac:dyDescent="0.2">
      <c r="A135" s="7">
        <v>1383</v>
      </c>
      <c r="B135" s="7" t="s">
        <v>132</v>
      </c>
      <c r="C135" s="11">
        <v>73703721.54711163</v>
      </c>
      <c r="D135" s="11">
        <v>84325919.54711163</v>
      </c>
      <c r="E135" s="11">
        <v>89418772.54711163</v>
      </c>
      <c r="F135" s="11">
        <v>91784691.54711163</v>
      </c>
      <c r="G135" s="11">
        <v>101345434.54711163</v>
      </c>
      <c r="H135" s="11"/>
      <c r="I135" s="11"/>
      <c r="J135" s="11"/>
      <c r="K135" s="11"/>
      <c r="L135" s="11"/>
      <c r="AA135" s="7">
        <f t="shared" si="2"/>
        <v>13</v>
      </c>
    </row>
    <row r="136" spans="1:27" x14ac:dyDescent="0.2">
      <c r="A136" s="7">
        <v>1384</v>
      </c>
      <c r="B136" s="7" t="s">
        <v>133</v>
      </c>
      <c r="C136" s="11">
        <v>94450762.464161396</v>
      </c>
      <c r="D136" s="11">
        <v>106135459.4641614</v>
      </c>
      <c r="E136" s="11">
        <v>109792329.4641614</v>
      </c>
      <c r="F136" s="11">
        <v>113918579.4641614</v>
      </c>
      <c r="G136" s="11">
        <v>124488125.4641614</v>
      </c>
      <c r="H136" s="11"/>
      <c r="I136" s="11"/>
      <c r="J136" s="11"/>
      <c r="K136" s="11"/>
      <c r="L136" s="11"/>
      <c r="AA136" s="7">
        <f t="shared" si="2"/>
        <v>13</v>
      </c>
    </row>
    <row r="137" spans="1:27" x14ac:dyDescent="0.2">
      <c r="A137" s="7">
        <v>1401</v>
      </c>
      <c r="B137" s="7" t="s">
        <v>134</v>
      </c>
      <c r="C137" s="11">
        <v>43168778.0343353</v>
      </c>
      <c r="D137" s="11">
        <v>49588403.0343353</v>
      </c>
      <c r="E137" s="11">
        <v>51097788.0343353</v>
      </c>
      <c r="F137" s="11">
        <v>52634982.0343353</v>
      </c>
      <c r="G137" s="11">
        <v>56891207.0343353</v>
      </c>
      <c r="H137" s="11"/>
      <c r="I137" s="11"/>
      <c r="J137" s="11"/>
      <c r="K137" s="11"/>
      <c r="L137" s="11"/>
      <c r="AA137" s="7">
        <f t="shared" si="2"/>
        <v>14</v>
      </c>
    </row>
    <row r="138" spans="1:27" x14ac:dyDescent="0.2">
      <c r="A138" s="7">
        <v>1402</v>
      </c>
      <c r="B138" s="7" t="s">
        <v>135</v>
      </c>
      <c r="C138" s="11">
        <v>44220392.602772214</v>
      </c>
      <c r="D138" s="11">
        <v>47194224.602772214</v>
      </c>
      <c r="E138" s="11">
        <v>47307679.602772214</v>
      </c>
      <c r="F138" s="11">
        <v>48529157.602772214</v>
      </c>
      <c r="G138" s="11">
        <v>51194999.602772214</v>
      </c>
      <c r="H138" s="11"/>
      <c r="I138" s="11"/>
      <c r="J138" s="11"/>
      <c r="K138" s="11"/>
      <c r="L138" s="11"/>
      <c r="AA138" s="7">
        <f t="shared" si="2"/>
        <v>14</v>
      </c>
    </row>
    <row r="139" spans="1:27" x14ac:dyDescent="0.2">
      <c r="A139" s="7">
        <v>1407</v>
      </c>
      <c r="B139" s="7" t="s">
        <v>136</v>
      </c>
      <c r="C139" s="11">
        <v>16112049.706664063</v>
      </c>
      <c r="D139" s="11">
        <v>18287792.706664063</v>
      </c>
      <c r="E139" s="11">
        <v>18537904.706664063</v>
      </c>
      <c r="F139" s="11">
        <v>19167581.706664063</v>
      </c>
      <c r="G139" s="11">
        <v>20829415.706664063</v>
      </c>
      <c r="H139" s="11"/>
      <c r="I139" s="11"/>
      <c r="J139" s="11"/>
      <c r="K139" s="11"/>
      <c r="L139" s="11"/>
      <c r="AA139" s="7">
        <f t="shared" si="2"/>
        <v>14</v>
      </c>
    </row>
    <row r="140" spans="1:27" x14ac:dyDescent="0.2">
      <c r="A140" s="7">
        <v>1415</v>
      </c>
      <c r="B140" s="7" t="s">
        <v>137</v>
      </c>
      <c r="C140" s="11">
        <v>30697943.770884052</v>
      </c>
      <c r="D140" s="11">
        <v>36137296.770884052</v>
      </c>
      <c r="E140" s="11">
        <v>36647552.770884052</v>
      </c>
      <c r="F140" s="11">
        <v>37718042.770884052</v>
      </c>
      <c r="G140" s="11">
        <v>40668809.770884052</v>
      </c>
      <c r="H140" s="11"/>
      <c r="I140" s="11"/>
      <c r="J140" s="11"/>
      <c r="K140" s="11"/>
      <c r="L140" s="11"/>
      <c r="AA140" s="7">
        <f t="shared" si="2"/>
        <v>14</v>
      </c>
    </row>
    <row r="141" spans="1:27" x14ac:dyDescent="0.2">
      <c r="A141" s="7">
        <v>1419</v>
      </c>
      <c r="B141" s="7" t="s">
        <v>138</v>
      </c>
      <c r="C141" s="11">
        <v>19611297.183137894</v>
      </c>
      <c r="D141" s="11">
        <v>26217215.183137894</v>
      </c>
      <c r="E141" s="11">
        <v>26691542.183137894</v>
      </c>
      <c r="F141" s="11">
        <v>27689473.183137894</v>
      </c>
      <c r="G141" s="11">
        <v>30855561.183137894</v>
      </c>
      <c r="H141" s="11"/>
      <c r="I141" s="11"/>
      <c r="J141" s="11"/>
      <c r="K141" s="11"/>
      <c r="L141" s="11"/>
      <c r="AA141" s="7">
        <f t="shared" si="2"/>
        <v>14</v>
      </c>
    </row>
    <row r="142" spans="1:27" x14ac:dyDescent="0.2">
      <c r="A142" s="7">
        <v>1421</v>
      </c>
      <c r="B142" s="7" t="s">
        <v>139</v>
      </c>
      <c r="C142" s="11">
        <v>20166023.867988363</v>
      </c>
      <c r="D142" s="11">
        <v>28726462.867988363</v>
      </c>
      <c r="E142" s="11">
        <v>29873612.867988363</v>
      </c>
      <c r="F142" s="11">
        <v>30957129.867988363</v>
      </c>
      <c r="G142" s="11">
        <v>34971965.867988363</v>
      </c>
      <c r="H142" s="11"/>
      <c r="I142" s="11"/>
      <c r="J142" s="11"/>
      <c r="K142" s="11"/>
      <c r="L142" s="11"/>
      <c r="AA142" s="7">
        <f t="shared" si="2"/>
        <v>14</v>
      </c>
    </row>
    <row r="143" spans="1:27" x14ac:dyDescent="0.2">
      <c r="A143" s="7">
        <v>1427</v>
      </c>
      <c r="B143" s="7" t="s">
        <v>140</v>
      </c>
      <c r="C143" s="11">
        <v>12205301.584920928</v>
      </c>
      <c r="D143" s="11">
        <v>17369956.584920928</v>
      </c>
      <c r="E143" s="11">
        <v>17911797.584920928</v>
      </c>
      <c r="F143" s="11">
        <v>18749865.584920928</v>
      </c>
      <c r="G143" s="11">
        <v>21444615.584920928</v>
      </c>
      <c r="H143" s="11"/>
      <c r="I143" s="11"/>
      <c r="J143" s="11"/>
      <c r="K143" s="11"/>
      <c r="L143" s="11"/>
      <c r="AA143" s="7">
        <f t="shared" si="2"/>
        <v>14</v>
      </c>
    </row>
    <row r="144" spans="1:27" x14ac:dyDescent="0.2">
      <c r="A144" s="7">
        <v>1430</v>
      </c>
      <c r="B144" s="7" t="s">
        <v>141</v>
      </c>
      <c r="C144" s="11">
        <v>13496158.467677239</v>
      </c>
      <c r="D144" s="11">
        <v>17248785.467677239</v>
      </c>
      <c r="E144" s="11">
        <v>17834623.467677239</v>
      </c>
      <c r="F144" s="11">
        <v>18101995.467677239</v>
      </c>
      <c r="G144" s="11">
        <v>19624436.467677239</v>
      </c>
      <c r="H144" s="11"/>
      <c r="I144" s="11"/>
      <c r="J144" s="11"/>
      <c r="K144" s="11"/>
      <c r="L144" s="11"/>
      <c r="AA144" s="7">
        <f t="shared" si="2"/>
        <v>14</v>
      </c>
    </row>
    <row r="145" spans="1:27" x14ac:dyDescent="0.2">
      <c r="A145" s="7">
        <v>1435</v>
      </c>
      <c r="B145" s="7" t="s">
        <v>142</v>
      </c>
      <c r="C145" s="11">
        <v>16129138.443401162</v>
      </c>
      <c r="D145" s="11">
        <v>21505332.443401162</v>
      </c>
      <c r="E145" s="11">
        <v>22372225.443401162</v>
      </c>
      <c r="F145" s="11">
        <v>23812708.443401162</v>
      </c>
      <c r="G145" s="11">
        <v>28464016.443401162</v>
      </c>
      <c r="H145" s="11"/>
      <c r="I145" s="11"/>
      <c r="J145" s="11"/>
      <c r="K145" s="11"/>
      <c r="L145" s="11"/>
      <c r="AA145" s="7">
        <f t="shared" si="2"/>
        <v>14</v>
      </c>
    </row>
    <row r="146" spans="1:27" x14ac:dyDescent="0.2">
      <c r="A146" s="7">
        <v>1438</v>
      </c>
      <c r="B146" s="7" t="s">
        <v>143</v>
      </c>
      <c r="C146" s="11">
        <v>6362268.1390433274</v>
      </c>
      <c r="D146" s="11">
        <v>7726650.1390433274</v>
      </c>
      <c r="E146" s="11">
        <v>8105955.1390433274</v>
      </c>
      <c r="F146" s="11">
        <v>8144171.1390433274</v>
      </c>
      <c r="G146" s="11">
        <v>9495150.1390433274</v>
      </c>
      <c r="H146" s="11"/>
      <c r="I146" s="11"/>
      <c r="J146" s="11"/>
      <c r="K146" s="11"/>
      <c r="L146" s="11"/>
      <c r="AA146" s="7">
        <f t="shared" si="2"/>
        <v>14</v>
      </c>
    </row>
    <row r="147" spans="1:27" x14ac:dyDescent="0.2">
      <c r="A147" s="7">
        <v>1439</v>
      </c>
      <c r="B147" s="7" t="s">
        <v>144</v>
      </c>
      <c r="C147" s="11">
        <v>8919006.0585555732</v>
      </c>
      <c r="D147" s="11">
        <v>9860108.0585555732</v>
      </c>
      <c r="E147" s="11">
        <v>10085832.058555573</v>
      </c>
      <c r="F147" s="11">
        <v>10568558.058555573</v>
      </c>
      <c r="G147" s="11">
        <v>11688526.058555573</v>
      </c>
      <c r="H147" s="11"/>
      <c r="I147" s="11"/>
      <c r="J147" s="11"/>
      <c r="K147" s="11"/>
      <c r="L147" s="11"/>
      <c r="AA147" s="7">
        <f t="shared" si="2"/>
        <v>14</v>
      </c>
    </row>
    <row r="148" spans="1:27" x14ac:dyDescent="0.2">
      <c r="A148" s="7">
        <v>1440</v>
      </c>
      <c r="B148" s="7" t="s">
        <v>145</v>
      </c>
      <c r="C148" s="11">
        <v>35528798.194641128</v>
      </c>
      <c r="D148" s="11">
        <v>39953307.194641128</v>
      </c>
      <c r="E148" s="11">
        <v>40701702.194641128</v>
      </c>
      <c r="F148" s="11">
        <v>41583635.194641128</v>
      </c>
      <c r="G148" s="11">
        <v>44425702.194641128</v>
      </c>
      <c r="H148" s="11"/>
      <c r="I148" s="11"/>
      <c r="J148" s="11"/>
      <c r="K148" s="11"/>
      <c r="L148" s="11"/>
      <c r="AA148" s="7">
        <f t="shared" si="2"/>
        <v>14</v>
      </c>
    </row>
    <row r="149" spans="1:27" x14ac:dyDescent="0.2">
      <c r="A149" s="7">
        <v>1441</v>
      </c>
      <c r="B149" s="7" t="s">
        <v>146</v>
      </c>
      <c r="C149" s="11">
        <v>49487667.072430603</v>
      </c>
      <c r="D149" s="11">
        <v>55950833.072430603</v>
      </c>
      <c r="E149" s="11">
        <v>56921014.072430603</v>
      </c>
      <c r="F149" s="11">
        <v>58459671.072430603</v>
      </c>
      <c r="G149" s="11">
        <v>63092293.072430603</v>
      </c>
      <c r="H149" s="11"/>
      <c r="I149" s="11"/>
      <c r="J149" s="11"/>
      <c r="K149" s="11"/>
      <c r="L149" s="11"/>
      <c r="AA149" s="7">
        <f t="shared" si="2"/>
        <v>14</v>
      </c>
    </row>
    <row r="150" spans="1:27" x14ac:dyDescent="0.2">
      <c r="A150" s="7">
        <v>1442</v>
      </c>
      <c r="B150" s="7" t="s">
        <v>147</v>
      </c>
      <c r="C150" s="11">
        <v>14390030.850848617</v>
      </c>
      <c r="D150" s="11">
        <v>16506377.850848617</v>
      </c>
      <c r="E150" s="11">
        <v>16962746.850848615</v>
      </c>
      <c r="F150" s="11">
        <v>17294639.850848615</v>
      </c>
      <c r="G150" s="11">
        <v>18448651.850848615</v>
      </c>
      <c r="H150" s="11"/>
      <c r="I150" s="11"/>
      <c r="J150" s="11"/>
      <c r="K150" s="11"/>
      <c r="L150" s="11"/>
      <c r="AA150" s="7">
        <f t="shared" si="2"/>
        <v>14</v>
      </c>
    </row>
    <row r="151" spans="1:27" x14ac:dyDescent="0.2">
      <c r="A151" s="7">
        <v>1443</v>
      </c>
      <c r="B151" s="7" t="s">
        <v>148</v>
      </c>
      <c r="C151" s="11">
        <v>10768533.180793995</v>
      </c>
      <c r="D151" s="11">
        <v>12477086.180793995</v>
      </c>
      <c r="E151" s="11">
        <v>12572510.180793995</v>
      </c>
      <c r="F151" s="11">
        <v>12984364.180793995</v>
      </c>
      <c r="G151" s="11">
        <v>13979097.180793995</v>
      </c>
      <c r="H151" s="11"/>
      <c r="I151" s="11"/>
      <c r="J151" s="11"/>
      <c r="K151" s="11"/>
      <c r="L151" s="11"/>
      <c r="AA151" s="7">
        <f t="shared" si="2"/>
        <v>14</v>
      </c>
    </row>
    <row r="152" spans="1:27" x14ac:dyDescent="0.2">
      <c r="A152" s="7">
        <v>1444</v>
      </c>
      <c r="B152" s="7" t="s">
        <v>149</v>
      </c>
      <c r="C152" s="11">
        <v>7675471.8313789228</v>
      </c>
      <c r="D152" s="11">
        <v>9142563.8313789219</v>
      </c>
      <c r="E152" s="11">
        <v>9287608.8313789219</v>
      </c>
      <c r="F152" s="11">
        <v>9800686.8313789219</v>
      </c>
      <c r="G152" s="11">
        <v>10276087.831378922</v>
      </c>
      <c r="H152" s="11"/>
      <c r="I152" s="11"/>
      <c r="J152" s="11"/>
      <c r="K152" s="11"/>
      <c r="L152" s="11"/>
      <c r="AA152" s="7">
        <f t="shared" si="2"/>
        <v>14</v>
      </c>
    </row>
    <row r="153" spans="1:27" x14ac:dyDescent="0.2">
      <c r="A153" s="7">
        <v>1445</v>
      </c>
      <c r="B153" s="7" t="s">
        <v>150</v>
      </c>
      <c r="C153" s="11">
        <v>7428342.4077962479</v>
      </c>
      <c r="D153" s="11">
        <v>8699509.4077962488</v>
      </c>
      <c r="E153" s="11">
        <v>8796329.4077962488</v>
      </c>
      <c r="F153" s="11">
        <v>9448134.4077962488</v>
      </c>
      <c r="G153" s="11">
        <v>9557478.4077962488</v>
      </c>
      <c r="H153" s="11"/>
      <c r="I153" s="11"/>
      <c r="J153" s="11"/>
      <c r="K153" s="11"/>
      <c r="L153" s="11"/>
      <c r="AA153" s="7">
        <f t="shared" si="2"/>
        <v>14</v>
      </c>
    </row>
    <row r="154" spans="1:27" x14ac:dyDescent="0.2">
      <c r="A154" s="7">
        <v>1446</v>
      </c>
      <c r="B154" s="7" t="s">
        <v>151</v>
      </c>
      <c r="C154" s="11">
        <v>9024167.5153992642</v>
      </c>
      <c r="D154" s="11">
        <v>12013373.515399264</v>
      </c>
      <c r="E154" s="11">
        <v>12456975.515399264</v>
      </c>
      <c r="F154" s="11">
        <v>12638816.515399264</v>
      </c>
      <c r="G154" s="11">
        <v>12556496.515399264</v>
      </c>
      <c r="H154" s="11"/>
      <c r="I154" s="11"/>
      <c r="J154" s="11"/>
      <c r="K154" s="11"/>
      <c r="L154" s="11"/>
      <c r="AA154" s="7">
        <f t="shared" si="2"/>
        <v>14</v>
      </c>
    </row>
    <row r="155" spans="1:27" x14ac:dyDescent="0.2">
      <c r="A155" s="7">
        <v>1447</v>
      </c>
      <c r="B155" s="7" t="s">
        <v>152</v>
      </c>
      <c r="C155" s="11">
        <v>7133890.3286339128</v>
      </c>
      <c r="D155" s="11">
        <v>8633275.3286339119</v>
      </c>
      <c r="E155" s="11">
        <v>8962410.3286339119</v>
      </c>
      <c r="F155" s="11">
        <v>9349904.3286339119</v>
      </c>
      <c r="G155" s="11">
        <v>9423434.3286339119</v>
      </c>
      <c r="H155" s="11"/>
      <c r="I155" s="11"/>
      <c r="J155" s="11"/>
      <c r="K155" s="11"/>
      <c r="L155" s="11"/>
      <c r="AA155" s="7">
        <f t="shared" si="2"/>
        <v>14</v>
      </c>
    </row>
    <row r="156" spans="1:27" x14ac:dyDescent="0.2">
      <c r="A156" s="7">
        <v>1452</v>
      </c>
      <c r="B156" s="7" t="s">
        <v>153</v>
      </c>
      <c r="C156" s="11">
        <v>15456105.119601537</v>
      </c>
      <c r="D156" s="11">
        <v>17759538.119601537</v>
      </c>
      <c r="E156" s="11">
        <v>18087570.119601537</v>
      </c>
      <c r="F156" s="11">
        <v>18294274.119601537</v>
      </c>
      <c r="G156" s="11">
        <v>19552767.119601537</v>
      </c>
      <c r="H156" s="11"/>
      <c r="I156" s="11"/>
      <c r="J156" s="11"/>
      <c r="K156" s="11"/>
      <c r="L156" s="11"/>
      <c r="AA156" s="7">
        <f t="shared" si="2"/>
        <v>14</v>
      </c>
    </row>
    <row r="157" spans="1:27" x14ac:dyDescent="0.2">
      <c r="A157" s="7">
        <v>1460</v>
      </c>
      <c r="B157" s="7" t="s">
        <v>154</v>
      </c>
      <c r="C157" s="11">
        <v>13135980.477987597</v>
      </c>
      <c r="D157" s="11">
        <v>16565329.477987597</v>
      </c>
      <c r="E157" s="11">
        <v>17547872.477987595</v>
      </c>
      <c r="F157" s="11">
        <v>17806631.477987595</v>
      </c>
      <c r="G157" s="11">
        <v>19883249.477987595</v>
      </c>
      <c r="H157" s="11"/>
      <c r="I157" s="11"/>
      <c r="J157" s="11"/>
      <c r="K157" s="11"/>
      <c r="L157" s="11"/>
      <c r="AA157" s="7">
        <f t="shared" si="2"/>
        <v>14</v>
      </c>
    </row>
    <row r="158" spans="1:27" x14ac:dyDescent="0.2">
      <c r="A158" s="7">
        <v>1461</v>
      </c>
      <c r="B158" s="7" t="s">
        <v>155</v>
      </c>
      <c r="C158" s="11">
        <v>12575995.720294939</v>
      </c>
      <c r="D158" s="11">
        <v>14732678.720294939</v>
      </c>
      <c r="E158" s="11">
        <v>15627048.720294939</v>
      </c>
      <c r="F158" s="11">
        <v>16015302.720294939</v>
      </c>
      <c r="G158" s="11">
        <v>16778849.720294937</v>
      </c>
      <c r="H158" s="11"/>
      <c r="I158" s="11"/>
      <c r="J158" s="11"/>
      <c r="K158" s="11"/>
      <c r="L158" s="11"/>
      <c r="AA158" s="7">
        <f t="shared" si="2"/>
        <v>14</v>
      </c>
    </row>
    <row r="159" spans="1:27" x14ac:dyDescent="0.2">
      <c r="A159" s="7">
        <v>1462</v>
      </c>
      <c r="B159" s="7" t="s">
        <v>156</v>
      </c>
      <c r="C159" s="11">
        <v>16866583.159517549</v>
      </c>
      <c r="D159" s="11">
        <v>21180012.159517549</v>
      </c>
      <c r="E159" s="11">
        <v>21649907.159517549</v>
      </c>
      <c r="F159" s="11">
        <v>21718764.159517549</v>
      </c>
      <c r="G159" s="11">
        <v>23853567.159517549</v>
      </c>
      <c r="H159" s="11"/>
      <c r="I159" s="11"/>
      <c r="J159" s="11"/>
      <c r="K159" s="11"/>
      <c r="L159" s="11"/>
      <c r="AA159" s="7">
        <f t="shared" si="2"/>
        <v>14</v>
      </c>
    </row>
    <row r="160" spans="1:27" x14ac:dyDescent="0.2">
      <c r="A160" s="7">
        <v>1463</v>
      </c>
      <c r="B160" s="7" t="s">
        <v>157</v>
      </c>
      <c r="C160" s="11">
        <v>44246682.96698314</v>
      </c>
      <c r="D160" s="11">
        <v>53070022.96698314</v>
      </c>
      <c r="E160" s="11">
        <v>54477899.96698314</v>
      </c>
      <c r="F160" s="11">
        <v>55645989.96698314</v>
      </c>
      <c r="G160" s="11">
        <v>59527681.96698314</v>
      </c>
      <c r="H160" s="11"/>
      <c r="I160" s="11"/>
      <c r="J160" s="11"/>
      <c r="K160" s="11"/>
      <c r="L160" s="11"/>
      <c r="AA160" s="7">
        <f t="shared" si="2"/>
        <v>14</v>
      </c>
    </row>
    <row r="161" spans="1:27" x14ac:dyDescent="0.2">
      <c r="A161" s="7">
        <v>1465</v>
      </c>
      <c r="B161" s="7" t="s">
        <v>158</v>
      </c>
      <c r="C161" s="11">
        <v>13703852.344943531</v>
      </c>
      <c r="D161" s="11">
        <v>16473288.344943531</v>
      </c>
      <c r="E161" s="11">
        <v>16952678.344943531</v>
      </c>
      <c r="F161" s="11">
        <v>17928464.344943531</v>
      </c>
      <c r="G161" s="11">
        <v>19193353.344943531</v>
      </c>
      <c r="H161" s="11"/>
      <c r="I161" s="11"/>
      <c r="J161" s="11"/>
      <c r="K161" s="11"/>
      <c r="L161" s="11"/>
      <c r="AA161" s="7">
        <f t="shared" si="2"/>
        <v>14</v>
      </c>
    </row>
    <row r="162" spans="1:27" x14ac:dyDescent="0.2">
      <c r="A162" s="7">
        <v>1466</v>
      </c>
      <c r="B162" s="7" t="s">
        <v>159</v>
      </c>
      <c r="C162" s="11">
        <v>12185583.811762735</v>
      </c>
      <c r="D162" s="11">
        <v>13911874.811762735</v>
      </c>
      <c r="E162" s="11">
        <v>14244954.811762735</v>
      </c>
      <c r="F162" s="11">
        <v>14663556.811762735</v>
      </c>
      <c r="G162" s="11">
        <v>15592990.811762735</v>
      </c>
      <c r="H162" s="11"/>
      <c r="I162" s="11"/>
      <c r="J162" s="11"/>
      <c r="K162" s="11"/>
      <c r="L162" s="11"/>
      <c r="AA162" s="7">
        <f t="shared" si="2"/>
        <v>14</v>
      </c>
    </row>
    <row r="163" spans="1:27" x14ac:dyDescent="0.2">
      <c r="A163" s="7">
        <v>1470</v>
      </c>
      <c r="B163" s="7" t="s">
        <v>160</v>
      </c>
      <c r="C163" s="11">
        <v>21033605.886948816</v>
      </c>
      <c r="D163" s="11">
        <v>24201764.886948816</v>
      </c>
      <c r="E163" s="11">
        <v>24702194.886948816</v>
      </c>
      <c r="F163" s="11">
        <v>24963943.886948816</v>
      </c>
      <c r="G163" s="11">
        <v>25396925.886948816</v>
      </c>
      <c r="H163" s="11"/>
      <c r="I163" s="11"/>
      <c r="J163" s="11"/>
      <c r="K163" s="11"/>
      <c r="L163" s="11"/>
      <c r="AA163" s="7">
        <f t="shared" si="2"/>
        <v>14</v>
      </c>
    </row>
    <row r="164" spans="1:27" x14ac:dyDescent="0.2">
      <c r="A164" s="7">
        <v>1471</v>
      </c>
      <c r="B164" s="7" t="s">
        <v>161</v>
      </c>
      <c r="C164" s="11">
        <v>17159720.720469337</v>
      </c>
      <c r="D164" s="11">
        <v>20814746.720469337</v>
      </c>
      <c r="E164" s="11">
        <v>21437601.720469337</v>
      </c>
      <c r="F164" s="11">
        <v>22295970.720469337</v>
      </c>
      <c r="G164" s="11">
        <v>24806504.720469337</v>
      </c>
      <c r="H164" s="11"/>
      <c r="I164" s="11"/>
      <c r="J164" s="11"/>
      <c r="K164" s="11"/>
      <c r="L164" s="11"/>
      <c r="AA164" s="7">
        <f t="shared" si="2"/>
        <v>14</v>
      </c>
    </row>
    <row r="165" spans="1:27" x14ac:dyDescent="0.2">
      <c r="A165" s="7">
        <v>1472</v>
      </c>
      <c r="B165" s="7" t="s">
        <v>162</v>
      </c>
      <c r="C165" s="11">
        <v>13937836.586420743</v>
      </c>
      <c r="D165" s="11">
        <v>17009515.586420745</v>
      </c>
      <c r="E165" s="11">
        <v>17464943.586420745</v>
      </c>
      <c r="F165" s="11">
        <v>17973920.586420745</v>
      </c>
      <c r="G165" s="11">
        <v>19471225.586420745</v>
      </c>
      <c r="H165" s="11"/>
      <c r="I165" s="11"/>
      <c r="J165" s="11"/>
      <c r="K165" s="11"/>
      <c r="L165" s="11"/>
      <c r="AA165" s="7">
        <f t="shared" si="2"/>
        <v>14</v>
      </c>
    </row>
    <row r="166" spans="1:27" x14ac:dyDescent="0.2">
      <c r="A166" s="7">
        <v>1473</v>
      </c>
      <c r="B166" s="7" t="s">
        <v>163</v>
      </c>
      <c r="C166" s="11">
        <v>12363043.770186465</v>
      </c>
      <c r="D166" s="11">
        <v>14009705.770186465</v>
      </c>
      <c r="E166" s="11">
        <v>14467193.770186465</v>
      </c>
      <c r="F166" s="11">
        <v>15131848.770186465</v>
      </c>
      <c r="G166" s="11">
        <v>15667658.770186465</v>
      </c>
      <c r="H166" s="11"/>
      <c r="I166" s="11"/>
      <c r="J166" s="11"/>
      <c r="K166" s="11"/>
      <c r="L166" s="11"/>
      <c r="AA166" s="7">
        <f t="shared" si="2"/>
        <v>14</v>
      </c>
    </row>
    <row r="167" spans="1:27" x14ac:dyDescent="0.2">
      <c r="A167" s="7">
        <v>1480</v>
      </c>
      <c r="B167" s="7" t="s">
        <v>164</v>
      </c>
      <c r="C167" s="11">
        <v>648382163.79725289</v>
      </c>
      <c r="D167" s="11">
        <v>678583029.79725289</v>
      </c>
      <c r="E167" s="11">
        <v>682793692.79725289</v>
      </c>
      <c r="F167" s="11">
        <v>696069572.79725289</v>
      </c>
      <c r="G167" s="11">
        <v>729052603.79725289</v>
      </c>
      <c r="H167" s="11"/>
      <c r="I167" s="11"/>
      <c r="J167" s="11"/>
      <c r="K167" s="11"/>
      <c r="L167" s="11"/>
      <c r="AA167" s="7">
        <f t="shared" si="2"/>
        <v>14</v>
      </c>
    </row>
    <row r="168" spans="1:27" x14ac:dyDescent="0.2">
      <c r="A168" s="7">
        <v>1481</v>
      </c>
      <c r="B168" s="7" t="s">
        <v>165</v>
      </c>
      <c r="C168" s="11">
        <v>77954873.440017864</v>
      </c>
      <c r="D168" s="11">
        <v>84434312.440017864</v>
      </c>
      <c r="E168" s="11">
        <v>85232575.440017864</v>
      </c>
      <c r="F168" s="11">
        <v>87540635.440017864</v>
      </c>
      <c r="G168" s="11">
        <v>93672420.440017864</v>
      </c>
      <c r="H168" s="11"/>
      <c r="I168" s="11"/>
      <c r="J168" s="11"/>
      <c r="K168" s="11"/>
      <c r="L168" s="11"/>
      <c r="AA168" s="7">
        <f t="shared" si="2"/>
        <v>14</v>
      </c>
    </row>
    <row r="169" spans="1:27" x14ac:dyDescent="0.2">
      <c r="A169" s="7">
        <v>1482</v>
      </c>
      <c r="B169" s="7" t="s">
        <v>166</v>
      </c>
      <c r="C169" s="11">
        <v>51998396.854573742</v>
      </c>
      <c r="D169" s="11">
        <v>59890953.854573742</v>
      </c>
      <c r="E169" s="11">
        <v>61569367.854573742</v>
      </c>
      <c r="F169" s="11">
        <v>63214428.854573742</v>
      </c>
      <c r="G169" s="11">
        <v>68465319.854573742</v>
      </c>
      <c r="H169" s="11"/>
      <c r="I169" s="11"/>
      <c r="J169" s="11"/>
      <c r="K169" s="11"/>
      <c r="L169" s="11"/>
      <c r="AA169" s="7">
        <f t="shared" si="2"/>
        <v>14</v>
      </c>
    </row>
    <row r="170" spans="1:27" x14ac:dyDescent="0.2">
      <c r="A170" s="7">
        <v>1484</v>
      </c>
      <c r="B170" s="7" t="s">
        <v>167</v>
      </c>
      <c r="C170" s="11">
        <v>19222199.792816233</v>
      </c>
      <c r="D170" s="11">
        <v>27870329.792816233</v>
      </c>
      <c r="E170" s="11">
        <v>28614106.792816233</v>
      </c>
      <c r="F170" s="11">
        <v>29590137.792816233</v>
      </c>
      <c r="G170" s="11">
        <v>31819982.792816233</v>
      </c>
      <c r="H170" s="11"/>
      <c r="I170" s="11"/>
      <c r="J170" s="11"/>
      <c r="K170" s="11"/>
      <c r="L170" s="11"/>
      <c r="AA170" s="7">
        <f t="shared" si="2"/>
        <v>14</v>
      </c>
    </row>
    <row r="171" spans="1:27" x14ac:dyDescent="0.2">
      <c r="A171" s="7">
        <v>1485</v>
      </c>
      <c r="B171" s="7" t="s">
        <v>168</v>
      </c>
      <c r="C171" s="11">
        <v>66868226.852271698</v>
      </c>
      <c r="D171" s="11">
        <v>79703084.852271706</v>
      </c>
      <c r="E171" s="11">
        <v>82198249.852271706</v>
      </c>
      <c r="F171" s="11">
        <v>83556399.852271706</v>
      </c>
      <c r="G171" s="11">
        <v>88908977.852271706</v>
      </c>
      <c r="H171" s="11"/>
      <c r="I171" s="11"/>
      <c r="J171" s="11"/>
      <c r="K171" s="11"/>
      <c r="L171" s="11"/>
      <c r="AA171" s="7">
        <f t="shared" si="2"/>
        <v>14</v>
      </c>
    </row>
    <row r="172" spans="1:27" x14ac:dyDescent="0.2">
      <c r="A172" s="7">
        <v>1486</v>
      </c>
      <c r="B172" s="7" t="s">
        <v>169</v>
      </c>
      <c r="C172" s="11">
        <v>15201088.586755585</v>
      </c>
      <c r="D172" s="11">
        <v>19555425.586755585</v>
      </c>
      <c r="E172" s="11">
        <v>20375913.586755585</v>
      </c>
      <c r="F172" s="11">
        <v>21846518.586755585</v>
      </c>
      <c r="G172" s="11">
        <v>25696249.586755585</v>
      </c>
      <c r="H172" s="11"/>
      <c r="I172" s="11"/>
      <c r="J172" s="11"/>
      <c r="K172" s="11"/>
      <c r="L172" s="11"/>
      <c r="AA172" s="7">
        <f t="shared" si="2"/>
        <v>14</v>
      </c>
    </row>
    <row r="173" spans="1:27" x14ac:dyDescent="0.2">
      <c r="A173" s="7">
        <v>1487</v>
      </c>
      <c r="B173" s="7" t="s">
        <v>170</v>
      </c>
      <c r="C173" s="11">
        <v>48517552.633047551</v>
      </c>
      <c r="D173" s="11">
        <v>57138542.633047551</v>
      </c>
      <c r="E173" s="11">
        <v>58615356.633047551</v>
      </c>
      <c r="F173" s="11">
        <v>59495904.633047551</v>
      </c>
      <c r="G173" s="11">
        <v>63144065.633047551</v>
      </c>
      <c r="H173" s="11"/>
      <c r="I173" s="11"/>
      <c r="J173" s="11"/>
      <c r="K173" s="11"/>
      <c r="L173" s="11"/>
      <c r="AA173" s="7">
        <f t="shared" si="2"/>
        <v>14</v>
      </c>
    </row>
    <row r="174" spans="1:27" x14ac:dyDescent="0.2">
      <c r="A174" s="7">
        <v>1488</v>
      </c>
      <c r="B174" s="7" t="s">
        <v>171</v>
      </c>
      <c r="C174" s="11">
        <v>71352048.468444586</v>
      </c>
      <c r="D174" s="11">
        <v>79908302.468444586</v>
      </c>
      <c r="E174" s="11">
        <v>82123043.468444586</v>
      </c>
      <c r="F174" s="11">
        <v>83431808.468444586</v>
      </c>
      <c r="G174" s="11">
        <v>87766644.468444586</v>
      </c>
      <c r="H174" s="11"/>
      <c r="I174" s="11"/>
      <c r="J174" s="11"/>
      <c r="K174" s="11"/>
      <c r="L174" s="11"/>
      <c r="AA174" s="7">
        <f t="shared" si="2"/>
        <v>14</v>
      </c>
    </row>
    <row r="175" spans="1:27" x14ac:dyDescent="0.2">
      <c r="A175" s="7">
        <v>1489</v>
      </c>
      <c r="B175" s="7" t="s">
        <v>172</v>
      </c>
      <c r="C175" s="11">
        <v>48246761.88167505</v>
      </c>
      <c r="D175" s="11">
        <v>53811004.88167505</v>
      </c>
      <c r="E175" s="11">
        <v>54833653.88167505</v>
      </c>
      <c r="F175" s="11">
        <v>56128739.88167505</v>
      </c>
      <c r="G175" s="11">
        <v>60749688.88167505</v>
      </c>
      <c r="H175" s="11"/>
      <c r="I175" s="11"/>
      <c r="J175" s="11"/>
      <c r="K175" s="11"/>
      <c r="L175" s="11"/>
      <c r="AA175" s="7">
        <f t="shared" si="2"/>
        <v>14</v>
      </c>
    </row>
    <row r="176" spans="1:27" x14ac:dyDescent="0.2">
      <c r="A176" s="7">
        <v>1490</v>
      </c>
      <c r="B176" s="7" t="s">
        <v>173</v>
      </c>
      <c r="C176" s="11">
        <v>132619113.22557917</v>
      </c>
      <c r="D176" s="11">
        <v>147425324.22557917</v>
      </c>
      <c r="E176" s="11">
        <v>151750781.22557917</v>
      </c>
      <c r="F176" s="11">
        <v>153826328.22557917</v>
      </c>
      <c r="G176" s="11">
        <v>163148154.22557917</v>
      </c>
      <c r="H176" s="11"/>
      <c r="I176" s="11"/>
      <c r="J176" s="11"/>
      <c r="K176" s="11"/>
      <c r="L176" s="11"/>
      <c r="AA176" s="7">
        <f t="shared" si="2"/>
        <v>14</v>
      </c>
    </row>
    <row r="177" spans="1:27" x14ac:dyDescent="0.2">
      <c r="A177" s="7">
        <v>1491</v>
      </c>
      <c r="B177" s="7" t="s">
        <v>174</v>
      </c>
      <c r="C177" s="11">
        <v>29583232.328340925</v>
      </c>
      <c r="D177" s="11">
        <v>33980803.328340925</v>
      </c>
      <c r="E177" s="11">
        <v>35121363.328340925</v>
      </c>
      <c r="F177" s="11">
        <v>35713862.328340925</v>
      </c>
      <c r="G177" s="11">
        <v>38118482.328340925</v>
      </c>
      <c r="H177" s="11"/>
      <c r="I177" s="11"/>
      <c r="J177" s="11"/>
      <c r="K177" s="11"/>
      <c r="L177" s="11"/>
      <c r="AA177" s="7">
        <f t="shared" si="2"/>
        <v>14</v>
      </c>
    </row>
    <row r="178" spans="1:27" x14ac:dyDescent="0.2">
      <c r="A178" s="7">
        <v>1492</v>
      </c>
      <c r="B178" s="7" t="s">
        <v>175</v>
      </c>
      <c r="C178" s="11">
        <v>16576074.63498685</v>
      </c>
      <c r="D178" s="11">
        <v>19138562.634986848</v>
      </c>
      <c r="E178" s="11">
        <v>19850870.634986848</v>
      </c>
      <c r="F178" s="11">
        <v>20121077.634986848</v>
      </c>
      <c r="G178" s="11">
        <v>23189251.634986848</v>
      </c>
      <c r="H178" s="11"/>
      <c r="I178" s="11"/>
      <c r="J178" s="11"/>
      <c r="K178" s="11"/>
      <c r="L178" s="11"/>
      <c r="AA178" s="7">
        <f t="shared" si="2"/>
        <v>14</v>
      </c>
    </row>
    <row r="179" spans="1:27" x14ac:dyDescent="0.2">
      <c r="A179" s="7">
        <v>1493</v>
      </c>
      <c r="B179" s="7" t="s">
        <v>176</v>
      </c>
      <c r="C179" s="11">
        <v>31373606.131104771</v>
      </c>
      <c r="D179" s="11">
        <v>37209790.131104767</v>
      </c>
      <c r="E179" s="11">
        <v>38963943.131104767</v>
      </c>
      <c r="F179" s="11">
        <v>39988590.131104767</v>
      </c>
      <c r="G179" s="11">
        <v>42557101.131104767</v>
      </c>
      <c r="H179" s="11"/>
      <c r="I179" s="11"/>
      <c r="J179" s="11"/>
      <c r="K179" s="11"/>
      <c r="L179" s="11"/>
      <c r="AA179" s="7">
        <f t="shared" si="2"/>
        <v>14</v>
      </c>
    </row>
    <row r="180" spans="1:27" x14ac:dyDescent="0.2">
      <c r="A180" s="7">
        <v>1494</v>
      </c>
      <c r="B180" s="7" t="s">
        <v>177</v>
      </c>
      <c r="C180" s="11">
        <v>49590199.492853209</v>
      </c>
      <c r="D180" s="11">
        <v>56876226.492853209</v>
      </c>
      <c r="E180" s="11">
        <v>59041948.492853209</v>
      </c>
      <c r="F180" s="11">
        <v>61568889.492853209</v>
      </c>
      <c r="G180" s="11">
        <v>65669239.492853209</v>
      </c>
      <c r="H180" s="11"/>
      <c r="I180" s="11"/>
      <c r="J180" s="11"/>
      <c r="K180" s="11"/>
      <c r="L180" s="11"/>
      <c r="AA180" s="7">
        <f t="shared" si="2"/>
        <v>14</v>
      </c>
    </row>
    <row r="181" spans="1:27" x14ac:dyDescent="0.2">
      <c r="A181" s="7">
        <v>1495</v>
      </c>
      <c r="B181" s="7" t="s">
        <v>178</v>
      </c>
      <c r="C181" s="11">
        <v>24404030.578789126</v>
      </c>
      <c r="D181" s="11">
        <v>29155380.578789126</v>
      </c>
      <c r="E181" s="11">
        <v>30130567.578789126</v>
      </c>
      <c r="F181" s="11">
        <v>31059014.578789126</v>
      </c>
      <c r="G181" s="11">
        <v>32295787.578789126</v>
      </c>
      <c r="H181" s="11"/>
      <c r="I181" s="11"/>
      <c r="J181" s="11"/>
      <c r="K181" s="11"/>
      <c r="L181" s="11"/>
      <c r="AA181" s="7">
        <f t="shared" si="2"/>
        <v>14</v>
      </c>
    </row>
    <row r="182" spans="1:27" x14ac:dyDescent="0.2">
      <c r="A182" s="7">
        <v>1496</v>
      </c>
      <c r="B182" s="7" t="s">
        <v>179</v>
      </c>
      <c r="C182" s="11">
        <v>66025620.679311618</v>
      </c>
      <c r="D182" s="11">
        <v>75613942.679311618</v>
      </c>
      <c r="E182" s="11">
        <v>77708969.679311618</v>
      </c>
      <c r="F182" s="11">
        <v>79465520.679311618</v>
      </c>
      <c r="G182" s="11">
        <v>83876935.679311618</v>
      </c>
      <c r="H182" s="11"/>
      <c r="I182" s="11"/>
      <c r="J182" s="11"/>
      <c r="K182" s="11"/>
      <c r="L182" s="11"/>
      <c r="AA182" s="7">
        <f t="shared" si="2"/>
        <v>14</v>
      </c>
    </row>
    <row r="183" spans="1:27" x14ac:dyDescent="0.2">
      <c r="A183" s="7">
        <v>1497</v>
      </c>
      <c r="B183" s="7" t="s">
        <v>180</v>
      </c>
      <c r="C183" s="11">
        <v>11613768.390175164</v>
      </c>
      <c r="D183" s="11">
        <v>14399135.390175164</v>
      </c>
      <c r="E183" s="11">
        <v>14875427.390175164</v>
      </c>
      <c r="F183" s="11">
        <v>15692240.390175164</v>
      </c>
      <c r="G183" s="11">
        <v>16227071.390175164</v>
      </c>
      <c r="H183" s="11"/>
      <c r="I183" s="11"/>
      <c r="J183" s="11"/>
      <c r="K183" s="11"/>
      <c r="L183" s="11"/>
      <c r="AA183" s="7">
        <f t="shared" si="2"/>
        <v>14</v>
      </c>
    </row>
    <row r="184" spans="1:27" x14ac:dyDescent="0.2">
      <c r="A184" s="7">
        <v>1498</v>
      </c>
      <c r="B184" s="7" t="s">
        <v>181</v>
      </c>
      <c r="C184" s="11">
        <v>16615510.181303235</v>
      </c>
      <c r="D184" s="11">
        <v>20259086.181303233</v>
      </c>
      <c r="E184" s="11">
        <v>20598324.181303233</v>
      </c>
      <c r="F184" s="11">
        <v>21211728.181303233</v>
      </c>
      <c r="G184" s="11">
        <v>21333615.181303233</v>
      </c>
      <c r="H184" s="11"/>
      <c r="I184" s="11"/>
      <c r="J184" s="11"/>
      <c r="K184" s="11"/>
      <c r="L184" s="11"/>
      <c r="AA184" s="7">
        <f t="shared" si="2"/>
        <v>14</v>
      </c>
    </row>
    <row r="185" spans="1:27" x14ac:dyDescent="0.2">
      <c r="A185" s="7">
        <v>1499</v>
      </c>
      <c r="B185" s="7" t="s">
        <v>182</v>
      </c>
      <c r="C185" s="11">
        <v>41141790.953673154</v>
      </c>
      <c r="D185" s="11">
        <v>48062825.953673154</v>
      </c>
      <c r="E185" s="11">
        <v>48855168.953673154</v>
      </c>
      <c r="F185" s="11">
        <v>50679580.953673154</v>
      </c>
      <c r="G185" s="11">
        <v>52543947.953673154</v>
      </c>
      <c r="H185" s="11"/>
      <c r="I185" s="11"/>
      <c r="J185" s="11"/>
      <c r="K185" s="11"/>
      <c r="L185" s="11"/>
      <c r="AA185" s="7">
        <f t="shared" si="2"/>
        <v>14</v>
      </c>
    </row>
    <row r="186" spans="1:27" x14ac:dyDescent="0.2">
      <c r="A186" s="7">
        <v>1715</v>
      </c>
      <c r="B186" s="7" t="s">
        <v>183</v>
      </c>
      <c r="C186" s="11">
        <v>15427185.718969522</v>
      </c>
      <c r="D186" s="11">
        <v>18995275.718969524</v>
      </c>
      <c r="E186" s="11">
        <v>19297072.718969524</v>
      </c>
      <c r="F186" s="11">
        <v>19604109.718969524</v>
      </c>
      <c r="G186" s="11">
        <v>21300262.718969524</v>
      </c>
      <c r="H186" s="11"/>
      <c r="I186" s="11"/>
      <c r="J186" s="11"/>
      <c r="K186" s="11"/>
      <c r="L186" s="11"/>
      <c r="AA186" s="7">
        <f t="shared" si="2"/>
        <v>17</v>
      </c>
    </row>
    <row r="187" spans="1:27" x14ac:dyDescent="0.2">
      <c r="A187" s="7">
        <v>1730</v>
      </c>
      <c r="B187" s="7" t="s">
        <v>184</v>
      </c>
      <c r="C187" s="11">
        <v>11371897.039434675</v>
      </c>
      <c r="D187" s="11">
        <v>14359694.039434675</v>
      </c>
      <c r="E187" s="11">
        <v>14809866.039434675</v>
      </c>
      <c r="F187" s="11">
        <v>15634874.039434675</v>
      </c>
      <c r="G187" s="11">
        <v>17071950.039434675</v>
      </c>
      <c r="H187" s="11"/>
      <c r="I187" s="11"/>
      <c r="J187" s="11"/>
      <c r="K187" s="11"/>
      <c r="L187" s="11"/>
      <c r="AA187" s="7">
        <f t="shared" si="2"/>
        <v>17</v>
      </c>
    </row>
    <row r="188" spans="1:27" x14ac:dyDescent="0.2">
      <c r="A188" s="7">
        <v>1737</v>
      </c>
      <c r="B188" s="7" t="s">
        <v>185</v>
      </c>
      <c r="C188" s="11">
        <v>16941510.697518677</v>
      </c>
      <c r="D188" s="11">
        <v>20021010.697518677</v>
      </c>
      <c r="E188" s="11">
        <v>21099996.697518677</v>
      </c>
      <c r="F188" s="11">
        <v>21393837.697518677</v>
      </c>
      <c r="G188" s="11">
        <v>23589376.697518677</v>
      </c>
      <c r="H188" s="11"/>
      <c r="I188" s="11"/>
      <c r="J188" s="11"/>
      <c r="K188" s="11"/>
      <c r="L188" s="11"/>
      <c r="AA188" s="7">
        <f t="shared" si="2"/>
        <v>17</v>
      </c>
    </row>
    <row r="189" spans="1:27" x14ac:dyDescent="0.2">
      <c r="A189" s="7">
        <v>1760</v>
      </c>
      <c r="B189" s="7" t="s">
        <v>186</v>
      </c>
      <c r="C189" s="11">
        <v>5907444.8381943619</v>
      </c>
      <c r="D189" s="11">
        <v>6596063.8381943619</v>
      </c>
      <c r="E189" s="11">
        <v>7074706.8381943619</v>
      </c>
      <c r="F189" s="11">
        <v>7013620.8381943619</v>
      </c>
      <c r="G189" s="11">
        <v>7534804.8381943619</v>
      </c>
      <c r="H189" s="11"/>
      <c r="I189" s="11"/>
      <c r="J189" s="11"/>
      <c r="K189" s="11"/>
      <c r="L189" s="11"/>
      <c r="AA189" s="7">
        <f t="shared" si="2"/>
        <v>17</v>
      </c>
    </row>
    <row r="190" spans="1:27" x14ac:dyDescent="0.2">
      <c r="A190" s="7">
        <v>1761</v>
      </c>
      <c r="B190" s="7" t="s">
        <v>187</v>
      </c>
      <c r="C190" s="11">
        <v>19136756.109130736</v>
      </c>
      <c r="D190" s="11">
        <v>21543176.109130736</v>
      </c>
      <c r="E190" s="11">
        <v>22516452.109130736</v>
      </c>
      <c r="F190" s="11">
        <v>23039398.109130736</v>
      </c>
      <c r="G190" s="11">
        <v>24778620.109130736</v>
      </c>
      <c r="H190" s="11"/>
      <c r="I190" s="11"/>
      <c r="J190" s="11"/>
      <c r="K190" s="11"/>
      <c r="L190" s="11"/>
      <c r="AA190" s="7">
        <f t="shared" si="2"/>
        <v>17</v>
      </c>
    </row>
    <row r="191" spans="1:27" x14ac:dyDescent="0.2">
      <c r="A191" s="7">
        <v>1762</v>
      </c>
      <c r="B191" s="7" t="s">
        <v>188</v>
      </c>
      <c r="C191" s="11">
        <v>5131879.0939721381</v>
      </c>
      <c r="D191" s="11">
        <v>5803773.0939721381</v>
      </c>
      <c r="E191" s="11">
        <v>6024020.0939721381</v>
      </c>
      <c r="F191" s="11">
        <v>6054952.0939721381</v>
      </c>
      <c r="G191" s="11">
        <v>6183413.0939721381</v>
      </c>
      <c r="H191" s="11"/>
      <c r="I191" s="11"/>
      <c r="J191" s="11"/>
      <c r="K191" s="11"/>
      <c r="L191" s="11"/>
      <c r="AA191" s="7">
        <f t="shared" si="2"/>
        <v>17</v>
      </c>
    </row>
    <row r="192" spans="1:27" x14ac:dyDescent="0.2">
      <c r="A192" s="7">
        <v>1763</v>
      </c>
      <c r="B192" s="7" t="s">
        <v>189</v>
      </c>
      <c r="C192" s="11">
        <v>15063064.17464824</v>
      </c>
      <c r="D192" s="11">
        <v>18114179.17464824</v>
      </c>
      <c r="E192" s="11">
        <v>18241237.17464824</v>
      </c>
      <c r="F192" s="11">
        <v>18389483.17464824</v>
      </c>
      <c r="G192" s="11">
        <v>19735327.17464824</v>
      </c>
      <c r="H192" s="11"/>
      <c r="I192" s="11"/>
      <c r="J192" s="11"/>
      <c r="K192" s="11"/>
      <c r="L192" s="11"/>
      <c r="AA192" s="7">
        <f t="shared" si="2"/>
        <v>17</v>
      </c>
    </row>
    <row r="193" spans="1:27" x14ac:dyDescent="0.2">
      <c r="A193" s="7">
        <v>1764</v>
      </c>
      <c r="B193" s="7" t="s">
        <v>190</v>
      </c>
      <c r="C193" s="11">
        <v>12255253.276921682</v>
      </c>
      <c r="D193" s="11">
        <v>13725129.276921682</v>
      </c>
      <c r="E193" s="11">
        <v>14248347.276921682</v>
      </c>
      <c r="F193" s="11">
        <v>14224740.276921682</v>
      </c>
      <c r="G193" s="11">
        <v>15883303.276921682</v>
      </c>
      <c r="H193" s="11"/>
      <c r="I193" s="11"/>
      <c r="J193" s="11"/>
      <c r="K193" s="11"/>
      <c r="L193" s="11"/>
      <c r="AA193" s="7">
        <f t="shared" si="2"/>
        <v>17</v>
      </c>
    </row>
    <row r="194" spans="1:27" x14ac:dyDescent="0.2">
      <c r="A194" s="7">
        <v>1765</v>
      </c>
      <c r="B194" s="7" t="s">
        <v>191</v>
      </c>
      <c r="C194" s="11">
        <v>12986125.401985336</v>
      </c>
      <c r="D194" s="11">
        <v>16213778.401985336</v>
      </c>
      <c r="E194" s="11">
        <v>17396002.401985336</v>
      </c>
      <c r="F194" s="11">
        <v>17558234.401985336</v>
      </c>
      <c r="G194" s="11">
        <v>19476616.401985336</v>
      </c>
      <c r="H194" s="11"/>
      <c r="I194" s="11"/>
      <c r="J194" s="11"/>
      <c r="K194" s="11"/>
      <c r="L194" s="11"/>
      <c r="AA194" s="7">
        <f t="shared" si="2"/>
        <v>17</v>
      </c>
    </row>
    <row r="195" spans="1:27" x14ac:dyDescent="0.2">
      <c r="A195" s="7">
        <v>1766</v>
      </c>
      <c r="B195" s="7" t="s">
        <v>192</v>
      </c>
      <c r="C195" s="11">
        <v>17819608.862163499</v>
      </c>
      <c r="D195" s="11">
        <v>21089230.862163499</v>
      </c>
      <c r="E195" s="11">
        <v>22193321.862163499</v>
      </c>
      <c r="F195" s="11">
        <v>23067348.862163499</v>
      </c>
      <c r="G195" s="11">
        <v>25232874.862163499</v>
      </c>
      <c r="H195" s="11"/>
      <c r="I195" s="11"/>
      <c r="J195" s="11"/>
      <c r="K195" s="11"/>
      <c r="L195" s="11"/>
      <c r="AA195" s="7">
        <f t="shared" si="2"/>
        <v>17</v>
      </c>
    </row>
    <row r="196" spans="1:27" x14ac:dyDescent="0.2">
      <c r="A196" s="7">
        <v>1780</v>
      </c>
      <c r="B196" s="7" t="s">
        <v>193</v>
      </c>
      <c r="C196" s="11">
        <v>109846399.74607781</v>
      </c>
      <c r="D196" s="11">
        <v>120499353.74607781</v>
      </c>
      <c r="E196" s="11">
        <v>124302512.74607781</v>
      </c>
      <c r="F196" s="11">
        <v>126392050.74607781</v>
      </c>
      <c r="G196" s="11">
        <v>134325639.74607781</v>
      </c>
      <c r="H196" s="11"/>
      <c r="I196" s="11"/>
      <c r="J196" s="11"/>
      <c r="K196" s="11"/>
      <c r="L196" s="11"/>
      <c r="AA196" s="7">
        <f t="shared" ref="AA196:AA259" si="3">ROUNDDOWN(A196/100,0)</f>
        <v>17</v>
      </c>
    </row>
    <row r="197" spans="1:27" x14ac:dyDescent="0.2">
      <c r="A197" s="7">
        <v>1781</v>
      </c>
      <c r="B197" s="7" t="s">
        <v>194</v>
      </c>
      <c r="C197" s="11">
        <v>31385436.794999685</v>
      </c>
      <c r="D197" s="11">
        <v>35713524.794999689</v>
      </c>
      <c r="E197" s="11">
        <v>36533922.794999689</v>
      </c>
      <c r="F197" s="11">
        <v>36840484.794999689</v>
      </c>
      <c r="G197" s="11">
        <v>39090931.794999689</v>
      </c>
      <c r="H197" s="11"/>
      <c r="I197" s="11"/>
      <c r="J197" s="11"/>
      <c r="K197" s="11"/>
      <c r="L197" s="11"/>
      <c r="AA197" s="7">
        <f t="shared" si="3"/>
        <v>17</v>
      </c>
    </row>
    <row r="198" spans="1:27" x14ac:dyDescent="0.2">
      <c r="A198" s="7">
        <v>1782</v>
      </c>
      <c r="B198" s="7" t="s">
        <v>195</v>
      </c>
      <c r="C198" s="11">
        <v>14194167.637477241</v>
      </c>
      <c r="D198" s="11">
        <v>14675863.637477241</v>
      </c>
      <c r="E198" s="11">
        <v>15211206.637477241</v>
      </c>
      <c r="F198" s="11">
        <v>15239235.637477241</v>
      </c>
      <c r="G198" s="11">
        <v>16144658.637477241</v>
      </c>
      <c r="H198" s="11"/>
      <c r="I198" s="11"/>
      <c r="J198" s="11"/>
      <c r="K198" s="11"/>
      <c r="L198" s="11"/>
      <c r="AA198" s="7">
        <f t="shared" si="3"/>
        <v>17</v>
      </c>
    </row>
    <row r="199" spans="1:27" x14ac:dyDescent="0.2">
      <c r="A199" s="7">
        <v>1783</v>
      </c>
      <c r="B199" s="7" t="s">
        <v>196</v>
      </c>
      <c r="C199" s="11">
        <v>17095309.328152575</v>
      </c>
      <c r="D199" s="11">
        <v>19859806.328152575</v>
      </c>
      <c r="E199" s="11">
        <v>20859535.328152575</v>
      </c>
      <c r="F199" s="11">
        <v>21144387.328152575</v>
      </c>
      <c r="G199" s="11">
        <v>21481277.328152575</v>
      </c>
      <c r="H199" s="11"/>
      <c r="I199" s="11"/>
      <c r="J199" s="11"/>
      <c r="K199" s="11"/>
      <c r="L199" s="11"/>
      <c r="AA199" s="7">
        <f t="shared" si="3"/>
        <v>17</v>
      </c>
    </row>
    <row r="200" spans="1:27" x14ac:dyDescent="0.2">
      <c r="A200" s="7">
        <v>1784</v>
      </c>
      <c r="B200" s="7" t="s">
        <v>197</v>
      </c>
      <c r="C200" s="11">
        <v>34508732.063257322</v>
      </c>
      <c r="D200" s="11">
        <v>43394261.063257322</v>
      </c>
      <c r="E200" s="11">
        <v>46469635.063257322</v>
      </c>
      <c r="F200" s="11">
        <v>47505128.063257322</v>
      </c>
      <c r="G200" s="11">
        <v>50293578.063257322</v>
      </c>
      <c r="H200" s="11"/>
      <c r="I200" s="11"/>
      <c r="J200" s="11"/>
      <c r="K200" s="11"/>
      <c r="L200" s="11"/>
      <c r="AA200" s="7">
        <f t="shared" si="3"/>
        <v>17</v>
      </c>
    </row>
    <row r="201" spans="1:27" x14ac:dyDescent="0.2">
      <c r="A201" s="7">
        <v>1785</v>
      </c>
      <c r="B201" s="7" t="s">
        <v>198</v>
      </c>
      <c r="C201" s="11">
        <v>20873234.665262189</v>
      </c>
      <c r="D201" s="11">
        <v>24497632.665262189</v>
      </c>
      <c r="E201" s="11">
        <v>25518084.665262189</v>
      </c>
      <c r="F201" s="11">
        <v>25861257.665262189</v>
      </c>
      <c r="G201" s="11">
        <v>27980303.665262189</v>
      </c>
      <c r="H201" s="11"/>
      <c r="I201" s="11"/>
      <c r="J201" s="11"/>
      <c r="K201" s="11"/>
      <c r="L201" s="11"/>
      <c r="AA201" s="7">
        <f t="shared" si="3"/>
        <v>17</v>
      </c>
    </row>
    <row r="202" spans="1:27" x14ac:dyDescent="0.2">
      <c r="A202" s="7">
        <v>1814</v>
      </c>
      <c r="B202" s="7" t="s">
        <v>199</v>
      </c>
      <c r="C202" s="11">
        <v>9329135.74024597</v>
      </c>
      <c r="D202" s="11">
        <v>11185320.74024597</v>
      </c>
      <c r="E202" s="11">
        <v>11584106.74024597</v>
      </c>
      <c r="F202" s="11">
        <v>11701860.74024597</v>
      </c>
      <c r="G202" s="11">
        <v>12990842.74024597</v>
      </c>
      <c r="H202" s="11"/>
      <c r="I202" s="11"/>
      <c r="J202" s="11"/>
      <c r="K202" s="11"/>
      <c r="L202" s="11"/>
      <c r="AA202" s="7">
        <f t="shared" si="3"/>
        <v>18</v>
      </c>
    </row>
    <row r="203" spans="1:27" x14ac:dyDescent="0.2">
      <c r="A203" s="7">
        <v>1860</v>
      </c>
      <c r="B203" s="7" t="s">
        <v>200</v>
      </c>
      <c r="C203" s="11">
        <v>7809552.6888546292</v>
      </c>
      <c r="D203" s="11">
        <v>8971500.6888546292</v>
      </c>
      <c r="E203" s="11">
        <v>9196023.6888546292</v>
      </c>
      <c r="F203" s="11">
        <v>9293724.6888546292</v>
      </c>
      <c r="G203" s="11">
        <v>9422373.6888546292</v>
      </c>
      <c r="H203" s="11"/>
      <c r="I203" s="11"/>
      <c r="J203" s="11"/>
      <c r="K203" s="11"/>
      <c r="L203" s="11"/>
      <c r="AA203" s="7">
        <f t="shared" si="3"/>
        <v>18</v>
      </c>
    </row>
    <row r="204" spans="1:27" x14ac:dyDescent="0.2">
      <c r="A204" s="7">
        <v>1861</v>
      </c>
      <c r="B204" s="7" t="s">
        <v>201</v>
      </c>
      <c r="C204" s="11">
        <v>20077951.147881772</v>
      </c>
      <c r="D204" s="11">
        <v>24132839.147881772</v>
      </c>
      <c r="E204" s="11">
        <v>24261064.147881772</v>
      </c>
      <c r="F204" s="11">
        <v>24739469.147881772</v>
      </c>
      <c r="G204" s="11">
        <v>25834200.147881772</v>
      </c>
      <c r="H204" s="11"/>
      <c r="I204" s="11"/>
      <c r="J204" s="11"/>
      <c r="K204" s="11"/>
      <c r="L204" s="11"/>
      <c r="AA204" s="7">
        <f t="shared" si="3"/>
        <v>18</v>
      </c>
    </row>
    <row r="205" spans="1:27" x14ac:dyDescent="0.2">
      <c r="A205" s="7">
        <v>1862</v>
      </c>
      <c r="B205" s="7" t="s">
        <v>202</v>
      </c>
      <c r="C205" s="11">
        <v>13046593.239670459</v>
      </c>
      <c r="D205" s="11">
        <v>13816846.239670459</v>
      </c>
      <c r="E205" s="11">
        <v>14068146.239670459</v>
      </c>
      <c r="F205" s="11">
        <v>14171833.239670459</v>
      </c>
      <c r="G205" s="11">
        <v>14890632.239670459</v>
      </c>
      <c r="H205" s="11"/>
      <c r="I205" s="11"/>
      <c r="J205" s="11"/>
      <c r="K205" s="11"/>
      <c r="L205" s="11"/>
      <c r="AA205" s="7">
        <f t="shared" si="3"/>
        <v>18</v>
      </c>
    </row>
    <row r="206" spans="1:27" x14ac:dyDescent="0.2">
      <c r="A206" s="7">
        <v>1863</v>
      </c>
      <c r="B206" s="7" t="s">
        <v>203</v>
      </c>
      <c r="C206" s="11">
        <v>9831281.6966745965</v>
      </c>
      <c r="D206" s="11">
        <v>10455016.696674597</v>
      </c>
      <c r="E206" s="11">
        <v>11296313.696674597</v>
      </c>
      <c r="F206" s="11">
        <v>11390773.696674597</v>
      </c>
      <c r="G206" s="11">
        <v>12449122.696674597</v>
      </c>
      <c r="H206" s="11"/>
      <c r="I206" s="11"/>
      <c r="J206" s="11"/>
      <c r="K206" s="11"/>
      <c r="L206" s="11"/>
      <c r="AA206" s="7">
        <f t="shared" si="3"/>
        <v>18</v>
      </c>
    </row>
    <row r="207" spans="1:27" x14ac:dyDescent="0.2">
      <c r="A207" s="7">
        <v>1864</v>
      </c>
      <c r="B207" s="7" t="s">
        <v>204</v>
      </c>
      <c r="C207" s="11">
        <v>6824978.5491555687</v>
      </c>
      <c r="D207" s="11">
        <v>7247107.5491555687</v>
      </c>
      <c r="E207" s="11">
        <v>7603227.5491555687</v>
      </c>
      <c r="F207" s="11">
        <v>7584623.5491555687</v>
      </c>
      <c r="G207" s="11">
        <v>8389332.5491555687</v>
      </c>
      <c r="H207" s="11"/>
      <c r="I207" s="11"/>
      <c r="J207" s="11"/>
      <c r="K207" s="11"/>
      <c r="L207" s="11"/>
      <c r="AA207" s="7">
        <f t="shared" si="3"/>
        <v>18</v>
      </c>
    </row>
    <row r="208" spans="1:27" x14ac:dyDescent="0.2">
      <c r="A208" s="7">
        <v>1880</v>
      </c>
      <c r="B208" s="7" t="s">
        <v>205</v>
      </c>
      <c r="C208" s="11">
        <v>171221254.99647719</v>
      </c>
      <c r="D208" s="11">
        <v>186655227.99647719</v>
      </c>
      <c r="E208" s="11">
        <v>190530871.99647719</v>
      </c>
      <c r="F208" s="11">
        <v>193485980.99647719</v>
      </c>
      <c r="G208" s="11">
        <v>204775715.99647719</v>
      </c>
      <c r="H208" s="11"/>
      <c r="I208" s="11"/>
      <c r="J208" s="11"/>
      <c r="K208" s="11"/>
      <c r="L208" s="11"/>
      <c r="AA208" s="7">
        <f t="shared" si="3"/>
        <v>18</v>
      </c>
    </row>
    <row r="209" spans="1:27" x14ac:dyDescent="0.2">
      <c r="A209" s="7">
        <v>1881</v>
      </c>
      <c r="B209" s="7" t="s">
        <v>206</v>
      </c>
      <c r="C209" s="11">
        <v>25985395.986076135</v>
      </c>
      <c r="D209" s="11">
        <v>31047935.986076135</v>
      </c>
      <c r="E209" s="11">
        <v>31938124.986076135</v>
      </c>
      <c r="F209" s="11">
        <v>32463238.986076135</v>
      </c>
      <c r="G209" s="11">
        <v>34166187.986076131</v>
      </c>
      <c r="H209" s="11"/>
      <c r="I209" s="11"/>
      <c r="J209" s="11"/>
      <c r="K209" s="11"/>
      <c r="L209" s="11"/>
      <c r="AA209" s="7">
        <f t="shared" si="3"/>
        <v>18</v>
      </c>
    </row>
    <row r="210" spans="1:27" x14ac:dyDescent="0.2">
      <c r="A210" s="7">
        <v>1882</v>
      </c>
      <c r="B210" s="7" t="s">
        <v>207</v>
      </c>
      <c r="C210" s="11">
        <v>14990765.673068203</v>
      </c>
      <c r="D210" s="11">
        <v>19225302.673068203</v>
      </c>
      <c r="E210" s="11">
        <v>19954735.673068203</v>
      </c>
      <c r="F210" s="11">
        <v>21017793.673068203</v>
      </c>
      <c r="G210" s="11">
        <v>23185994.673068203</v>
      </c>
      <c r="H210" s="11"/>
      <c r="I210" s="11"/>
      <c r="J210" s="11"/>
      <c r="K210" s="11"/>
      <c r="L210" s="11"/>
      <c r="AA210" s="7">
        <f t="shared" si="3"/>
        <v>18</v>
      </c>
    </row>
    <row r="211" spans="1:27" x14ac:dyDescent="0.2">
      <c r="A211" s="7">
        <v>1883</v>
      </c>
      <c r="B211" s="7" t="s">
        <v>208</v>
      </c>
      <c r="C211" s="11">
        <v>39419772.097857706</v>
      </c>
      <c r="D211" s="11">
        <v>43897927.097857706</v>
      </c>
      <c r="E211" s="11">
        <v>44441841.097857706</v>
      </c>
      <c r="F211" s="11">
        <v>44681454.097857706</v>
      </c>
      <c r="G211" s="11">
        <v>47379819.097857706</v>
      </c>
      <c r="H211" s="11"/>
      <c r="I211" s="11"/>
      <c r="J211" s="11"/>
      <c r="K211" s="11"/>
      <c r="L211" s="11"/>
      <c r="AA211" s="7">
        <f t="shared" si="3"/>
        <v>18</v>
      </c>
    </row>
    <row r="212" spans="1:27" x14ac:dyDescent="0.2">
      <c r="A212" s="7">
        <v>1884</v>
      </c>
      <c r="B212" s="7" t="s">
        <v>209</v>
      </c>
      <c r="C212" s="11">
        <v>13741973.373049369</v>
      </c>
      <c r="D212" s="11">
        <v>16197636.373049369</v>
      </c>
      <c r="E212" s="11">
        <v>16724396.373049369</v>
      </c>
      <c r="F212" s="11">
        <v>16686913.373049369</v>
      </c>
      <c r="G212" s="11">
        <v>18255942.373049371</v>
      </c>
      <c r="H212" s="11"/>
      <c r="I212" s="11"/>
      <c r="J212" s="11"/>
      <c r="K212" s="11"/>
      <c r="L212" s="11"/>
      <c r="AA212" s="7">
        <f t="shared" si="3"/>
        <v>18</v>
      </c>
    </row>
    <row r="213" spans="1:27" x14ac:dyDescent="0.2">
      <c r="A213" s="7">
        <v>1885</v>
      </c>
      <c r="B213" s="7" t="s">
        <v>210</v>
      </c>
      <c r="C213" s="11">
        <v>30332507.708352227</v>
      </c>
      <c r="D213" s="11">
        <v>34957237.708352223</v>
      </c>
      <c r="E213" s="11">
        <v>35952558.708352223</v>
      </c>
      <c r="F213" s="11">
        <v>36753655.708352223</v>
      </c>
      <c r="G213" s="11">
        <v>39389991.708352223</v>
      </c>
      <c r="H213" s="11"/>
      <c r="I213" s="11"/>
      <c r="J213" s="11"/>
      <c r="K213" s="11"/>
      <c r="L213" s="11"/>
      <c r="AA213" s="7">
        <f t="shared" si="3"/>
        <v>18</v>
      </c>
    </row>
    <row r="214" spans="1:27" x14ac:dyDescent="0.2">
      <c r="A214" s="7">
        <v>1904</v>
      </c>
      <c r="B214" s="7" t="s">
        <v>211</v>
      </c>
      <c r="C214" s="11">
        <v>6190066.2534617828</v>
      </c>
      <c r="D214" s="11">
        <v>6936052.2534617828</v>
      </c>
      <c r="E214" s="11">
        <v>7295862.2534617828</v>
      </c>
      <c r="F214" s="11">
        <v>7406730.2534617828</v>
      </c>
      <c r="G214" s="11">
        <v>8146082.2534617828</v>
      </c>
      <c r="H214" s="11"/>
      <c r="I214" s="11"/>
      <c r="J214" s="11"/>
      <c r="K214" s="11"/>
      <c r="L214" s="11"/>
      <c r="AA214" s="7">
        <f t="shared" si="3"/>
        <v>19</v>
      </c>
    </row>
    <row r="215" spans="1:27" x14ac:dyDescent="0.2">
      <c r="A215" s="7">
        <v>1907</v>
      </c>
      <c r="B215" s="7" t="s">
        <v>212</v>
      </c>
      <c r="C215" s="11">
        <v>13274004.890094941</v>
      </c>
      <c r="D215" s="11">
        <v>16476295.890094941</v>
      </c>
      <c r="E215" s="11">
        <v>16901365.890094943</v>
      </c>
      <c r="F215" s="11">
        <v>17008629.890094943</v>
      </c>
      <c r="G215" s="11">
        <v>17942841.890094943</v>
      </c>
      <c r="H215" s="11"/>
      <c r="I215" s="11"/>
      <c r="J215" s="11"/>
      <c r="K215" s="11"/>
      <c r="L215" s="11"/>
      <c r="AA215" s="7">
        <f t="shared" si="3"/>
        <v>19</v>
      </c>
    </row>
    <row r="216" spans="1:27" x14ac:dyDescent="0.2">
      <c r="A216" s="7">
        <v>1960</v>
      </c>
      <c r="B216" s="7" t="s">
        <v>213</v>
      </c>
      <c r="C216" s="11">
        <v>10829001.018479118</v>
      </c>
      <c r="D216" s="11">
        <v>12790330.018479118</v>
      </c>
      <c r="E216" s="11">
        <v>13041005.018479118</v>
      </c>
      <c r="F216" s="11">
        <v>13329626.018479118</v>
      </c>
      <c r="G216" s="11">
        <v>13693986.018479118</v>
      </c>
      <c r="H216" s="11"/>
      <c r="I216" s="11"/>
      <c r="J216" s="11"/>
      <c r="K216" s="11"/>
      <c r="L216" s="11"/>
      <c r="AA216" s="7">
        <f t="shared" si="3"/>
        <v>19</v>
      </c>
    </row>
    <row r="217" spans="1:27" x14ac:dyDescent="0.2">
      <c r="A217" s="7">
        <v>1961</v>
      </c>
      <c r="B217" s="7" t="s">
        <v>214</v>
      </c>
      <c r="C217" s="11">
        <v>19795329.732614353</v>
      </c>
      <c r="D217" s="11">
        <v>23590508.732614353</v>
      </c>
      <c r="E217" s="11">
        <v>24628647.732614353</v>
      </c>
      <c r="F217" s="11">
        <v>24905004.732614353</v>
      </c>
      <c r="G217" s="11">
        <v>25406921.732614353</v>
      </c>
      <c r="H217" s="11"/>
      <c r="I217" s="11"/>
      <c r="J217" s="11"/>
      <c r="K217" s="11"/>
      <c r="L217" s="11"/>
      <c r="AA217" s="7">
        <f t="shared" si="3"/>
        <v>19</v>
      </c>
    </row>
    <row r="218" spans="1:27" x14ac:dyDescent="0.2">
      <c r="A218" s="7">
        <v>1962</v>
      </c>
      <c r="B218" s="7" t="s">
        <v>215</v>
      </c>
      <c r="C218" s="11">
        <v>7611060.4390621623</v>
      </c>
      <c r="D218" s="11">
        <v>8467161.4390621632</v>
      </c>
      <c r="E218" s="11">
        <v>8490901.4390621632</v>
      </c>
      <c r="F218" s="11">
        <v>8468730.4390621632</v>
      </c>
      <c r="G218" s="11">
        <v>8383886.4390621632</v>
      </c>
      <c r="H218" s="11"/>
      <c r="I218" s="11"/>
      <c r="J218" s="11"/>
      <c r="K218" s="11"/>
      <c r="L218" s="11"/>
      <c r="AA218" s="7">
        <f t="shared" si="3"/>
        <v>19</v>
      </c>
    </row>
    <row r="219" spans="1:27" x14ac:dyDescent="0.2">
      <c r="A219" s="7">
        <v>1980</v>
      </c>
      <c r="B219" s="7" t="s">
        <v>216</v>
      </c>
      <c r="C219" s="11">
        <v>175724794.38580826</v>
      </c>
      <c r="D219" s="11">
        <v>191497883.38580826</v>
      </c>
      <c r="E219" s="11">
        <v>193985852.38580826</v>
      </c>
      <c r="F219" s="11">
        <v>197996650.38580826</v>
      </c>
      <c r="G219" s="11">
        <v>210313663.38580826</v>
      </c>
      <c r="H219" s="11"/>
      <c r="I219" s="11"/>
      <c r="J219" s="11"/>
      <c r="K219" s="11"/>
      <c r="L219" s="11"/>
      <c r="AA219" s="7">
        <f t="shared" si="3"/>
        <v>19</v>
      </c>
    </row>
    <row r="220" spans="1:27" x14ac:dyDescent="0.2">
      <c r="A220" s="7">
        <v>1981</v>
      </c>
      <c r="B220" s="7" t="s">
        <v>217</v>
      </c>
      <c r="C220" s="11">
        <v>28133318.742108531</v>
      </c>
      <c r="D220" s="11">
        <v>33754603.742108531</v>
      </c>
      <c r="E220" s="11">
        <v>34960301.742108531</v>
      </c>
      <c r="F220" s="11">
        <v>35740165.742108531</v>
      </c>
      <c r="G220" s="11">
        <v>37281405.742108531</v>
      </c>
      <c r="H220" s="11"/>
      <c r="I220" s="11"/>
      <c r="J220" s="11"/>
      <c r="K220" s="11"/>
      <c r="L220" s="11"/>
      <c r="AA220" s="7">
        <f t="shared" si="3"/>
        <v>19</v>
      </c>
    </row>
    <row r="221" spans="1:27" x14ac:dyDescent="0.2">
      <c r="A221" s="7">
        <v>1982</v>
      </c>
      <c r="B221" s="7" t="s">
        <v>218</v>
      </c>
      <c r="C221" s="11">
        <v>16001630.176978186</v>
      </c>
      <c r="D221" s="11">
        <v>18288228.176978186</v>
      </c>
      <c r="E221" s="11">
        <v>18763845.176978186</v>
      </c>
      <c r="F221" s="11">
        <v>18862426.176978186</v>
      </c>
      <c r="G221" s="11">
        <v>19515829.176978186</v>
      </c>
      <c r="H221" s="11"/>
      <c r="I221" s="11"/>
      <c r="J221" s="11"/>
      <c r="K221" s="11"/>
      <c r="L221" s="11"/>
      <c r="AA221" s="7">
        <f t="shared" si="3"/>
        <v>19</v>
      </c>
    </row>
    <row r="222" spans="1:27" x14ac:dyDescent="0.2">
      <c r="A222" s="7">
        <v>1983</v>
      </c>
      <c r="B222" s="7" t="s">
        <v>219</v>
      </c>
      <c r="C222" s="11">
        <v>32384470.635014754</v>
      </c>
      <c r="D222" s="11">
        <v>36920871.635014758</v>
      </c>
      <c r="E222" s="11">
        <v>38806087.635014758</v>
      </c>
      <c r="F222" s="11">
        <v>39236813.635014758</v>
      </c>
      <c r="G222" s="11">
        <v>41462465.635014758</v>
      </c>
      <c r="H222" s="11"/>
      <c r="I222" s="11"/>
      <c r="J222" s="11"/>
      <c r="K222" s="11"/>
      <c r="L222" s="11"/>
      <c r="AA222" s="7">
        <f t="shared" si="3"/>
        <v>19</v>
      </c>
    </row>
    <row r="223" spans="1:27" x14ac:dyDescent="0.2">
      <c r="A223" s="7">
        <v>1984</v>
      </c>
      <c r="B223" s="7" t="s">
        <v>220</v>
      </c>
      <c r="C223" s="11">
        <v>17551447.147212088</v>
      </c>
      <c r="D223" s="11">
        <v>20642038.147212088</v>
      </c>
      <c r="E223" s="11">
        <v>21700760.147212088</v>
      </c>
      <c r="F223" s="11">
        <v>21574666.147212088</v>
      </c>
      <c r="G223" s="11">
        <v>22145530.147212088</v>
      </c>
      <c r="H223" s="11"/>
      <c r="I223" s="11"/>
      <c r="J223" s="11"/>
      <c r="K223" s="11"/>
      <c r="L223" s="11"/>
      <c r="AA223" s="7">
        <f t="shared" si="3"/>
        <v>19</v>
      </c>
    </row>
    <row r="224" spans="1:27" x14ac:dyDescent="0.2">
      <c r="A224" s="7">
        <v>2021</v>
      </c>
      <c r="B224" s="7" t="s">
        <v>221</v>
      </c>
      <c r="C224" s="11">
        <v>9154304.8182433322</v>
      </c>
      <c r="D224" s="11">
        <v>9678411.8182433322</v>
      </c>
      <c r="E224" s="11">
        <v>10307555.818243332</v>
      </c>
      <c r="F224" s="11">
        <v>10483785.818243332</v>
      </c>
      <c r="G224" s="11">
        <v>12144911.818243332</v>
      </c>
      <c r="H224" s="11"/>
      <c r="I224" s="11"/>
      <c r="J224" s="11"/>
      <c r="K224" s="11"/>
      <c r="L224" s="11"/>
      <c r="AA224" s="7">
        <f t="shared" si="3"/>
        <v>20</v>
      </c>
    </row>
    <row r="225" spans="1:27" x14ac:dyDescent="0.2">
      <c r="A225" s="7">
        <v>2023</v>
      </c>
      <c r="B225" s="7" t="s">
        <v>222</v>
      </c>
      <c r="C225" s="11">
        <v>13697279.753890799</v>
      </c>
      <c r="D225" s="11">
        <v>20876872.753890797</v>
      </c>
      <c r="E225" s="11">
        <v>22964349.753890797</v>
      </c>
      <c r="F225" s="11">
        <v>23762717.753890797</v>
      </c>
      <c r="G225" s="11">
        <v>29594524.753890797</v>
      </c>
      <c r="H225" s="11"/>
      <c r="I225" s="11"/>
      <c r="J225" s="11"/>
      <c r="K225" s="11"/>
      <c r="L225" s="11"/>
      <c r="AA225" s="7">
        <f t="shared" si="3"/>
        <v>20</v>
      </c>
    </row>
    <row r="226" spans="1:27" x14ac:dyDescent="0.2">
      <c r="A226" s="7">
        <v>2026</v>
      </c>
      <c r="B226" s="7" t="s">
        <v>223</v>
      </c>
      <c r="C226" s="11">
        <v>13238512.898410195</v>
      </c>
      <c r="D226" s="11">
        <v>15525462.898410195</v>
      </c>
      <c r="E226" s="11">
        <v>16766306.898410195</v>
      </c>
      <c r="F226" s="11">
        <v>16934618.898410194</v>
      </c>
      <c r="G226" s="11">
        <v>20558590.898410194</v>
      </c>
      <c r="H226" s="11"/>
      <c r="I226" s="11"/>
      <c r="J226" s="11"/>
      <c r="K226" s="11"/>
      <c r="L226" s="11"/>
      <c r="AA226" s="7">
        <f t="shared" si="3"/>
        <v>20</v>
      </c>
    </row>
    <row r="227" spans="1:27" x14ac:dyDescent="0.2">
      <c r="A227" s="7">
        <v>2029</v>
      </c>
      <c r="B227" s="7" t="s">
        <v>224</v>
      </c>
      <c r="C227" s="11">
        <v>20204144.896094203</v>
      </c>
      <c r="D227" s="11">
        <v>25754328.896094203</v>
      </c>
      <c r="E227" s="11">
        <v>27693146.896094203</v>
      </c>
      <c r="F227" s="11">
        <v>28841954.896094203</v>
      </c>
      <c r="G227" s="11">
        <v>32300175.896094203</v>
      </c>
      <c r="H227" s="11"/>
      <c r="I227" s="11"/>
      <c r="J227" s="11"/>
      <c r="K227" s="11"/>
      <c r="L227" s="11"/>
      <c r="AA227" s="7">
        <f t="shared" si="3"/>
        <v>20</v>
      </c>
    </row>
    <row r="228" spans="1:27" x14ac:dyDescent="0.2">
      <c r="A228" s="7">
        <v>2031</v>
      </c>
      <c r="B228" s="7" t="s">
        <v>225</v>
      </c>
      <c r="C228" s="11">
        <v>14311159.758215848</v>
      </c>
      <c r="D228" s="11">
        <v>18380634.758215848</v>
      </c>
      <c r="E228" s="11">
        <v>19459828.758215848</v>
      </c>
      <c r="F228" s="11">
        <v>20368625.758215848</v>
      </c>
      <c r="G228" s="11">
        <v>23607297.758215848</v>
      </c>
      <c r="H228" s="11"/>
      <c r="I228" s="11"/>
      <c r="J228" s="11"/>
      <c r="K228" s="11"/>
      <c r="L228" s="11"/>
      <c r="AA228" s="7">
        <f t="shared" si="3"/>
        <v>20</v>
      </c>
    </row>
    <row r="229" spans="1:27" x14ac:dyDescent="0.2">
      <c r="A229" s="7">
        <v>2034</v>
      </c>
      <c r="B229" s="7" t="s">
        <v>226</v>
      </c>
      <c r="C229" s="11">
        <v>9263409.8297186624</v>
      </c>
      <c r="D229" s="11">
        <v>11485239.829718662</v>
      </c>
      <c r="E229" s="11">
        <v>12044524.829718662</v>
      </c>
      <c r="F229" s="11">
        <v>12671364.829718662</v>
      </c>
      <c r="G229" s="11">
        <v>14475984.829718662</v>
      </c>
      <c r="H229" s="11"/>
      <c r="I229" s="11"/>
      <c r="J229" s="11"/>
      <c r="K229" s="11"/>
      <c r="L229" s="11"/>
      <c r="AA229" s="7">
        <f t="shared" si="3"/>
        <v>20</v>
      </c>
    </row>
    <row r="230" spans="1:27" x14ac:dyDescent="0.2">
      <c r="A230" s="7">
        <v>2039</v>
      </c>
      <c r="B230" s="7" t="s">
        <v>227</v>
      </c>
      <c r="C230" s="11">
        <v>9694571.802777797</v>
      </c>
      <c r="D230" s="11">
        <v>12876307.802777797</v>
      </c>
      <c r="E230" s="11">
        <v>14357676.802777797</v>
      </c>
      <c r="F230" s="11">
        <v>14617054.802777797</v>
      </c>
      <c r="G230" s="11">
        <v>17807650.802777797</v>
      </c>
      <c r="H230" s="11"/>
      <c r="I230" s="11"/>
      <c r="J230" s="11"/>
      <c r="K230" s="11"/>
      <c r="L230" s="11"/>
      <c r="AA230" s="7">
        <f t="shared" si="3"/>
        <v>20</v>
      </c>
    </row>
    <row r="231" spans="1:27" x14ac:dyDescent="0.2">
      <c r="A231" s="7">
        <v>2061</v>
      </c>
      <c r="B231" s="7" t="s">
        <v>228</v>
      </c>
      <c r="C231" s="11">
        <v>14102151.362739012</v>
      </c>
      <c r="D231" s="11">
        <v>16143944.362739012</v>
      </c>
      <c r="E231" s="11">
        <v>17086060.362739012</v>
      </c>
      <c r="F231" s="11">
        <v>17413503.362739012</v>
      </c>
      <c r="G231" s="11">
        <v>19826370.362739012</v>
      </c>
      <c r="H231" s="11"/>
      <c r="I231" s="11"/>
      <c r="J231" s="11"/>
      <c r="K231" s="11"/>
      <c r="L231" s="11"/>
      <c r="AA231" s="7">
        <f t="shared" si="3"/>
        <v>20</v>
      </c>
    </row>
    <row r="232" spans="1:27" x14ac:dyDescent="0.2">
      <c r="A232" s="7">
        <v>2062</v>
      </c>
      <c r="B232" s="7" t="s">
        <v>229</v>
      </c>
      <c r="C232" s="11">
        <v>26462566.096504383</v>
      </c>
      <c r="D232" s="11">
        <v>33913859.096504383</v>
      </c>
      <c r="E232" s="11">
        <v>36678568.096504383</v>
      </c>
      <c r="F232" s="11">
        <v>37284848.096504383</v>
      </c>
      <c r="G232" s="11">
        <v>42651112.096504383</v>
      </c>
      <c r="H232" s="11"/>
      <c r="I232" s="11"/>
      <c r="J232" s="11"/>
      <c r="K232" s="11"/>
      <c r="L232" s="11"/>
      <c r="AA232" s="7">
        <f t="shared" si="3"/>
        <v>20</v>
      </c>
    </row>
    <row r="233" spans="1:27" x14ac:dyDescent="0.2">
      <c r="A233" s="7">
        <v>2080</v>
      </c>
      <c r="B233" s="7" t="s">
        <v>230</v>
      </c>
      <c r="C233" s="11">
        <v>72600840.768463418</v>
      </c>
      <c r="D233" s="11">
        <v>83107545.768463418</v>
      </c>
      <c r="E233" s="11">
        <v>87783876.768463418</v>
      </c>
      <c r="F233" s="11">
        <v>89546621.768463418</v>
      </c>
      <c r="G233" s="11">
        <v>98764985.768463418</v>
      </c>
      <c r="H233" s="11"/>
      <c r="I233" s="11"/>
      <c r="J233" s="11"/>
      <c r="K233" s="11"/>
      <c r="L233" s="11"/>
      <c r="AA233" s="7">
        <f t="shared" si="3"/>
        <v>20</v>
      </c>
    </row>
    <row r="234" spans="1:27" x14ac:dyDescent="0.2">
      <c r="A234" s="7">
        <v>2081</v>
      </c>
      <c r="B234" s="7" t="s">
        <v>231</v>
      </c>
      <c r="C234" s="11">
        <v>62724865.452630259</v>
      </c>
      <c r="D234" s="11">
        <v>73801252.452630252</v>
      </c>
      <c r="E234" s="11">
        <v>77519017.452630252</v>
      </c>
      <c r="F234" s="11">
        <v>78557404.452630252</v>
      </c>
      <c r="G234" s="11">
        <v>85918548.452630252</v>
      </c>
      <c r="H234" s="11"/>
      <c r="I234" s="11"/>
      <c r="J234" s="11"/>
      <c r="K234" s="11"/>
      <c r="L234" s="11"/>
      <c r="AA234" s="7">
        <f t="shared" si="3"/>
        <v>20</v>
      </c>
    </row>
    <row r="235" spans="1:27" x14ac:dyDescent="0.2">
      <c r="A235" s="7">
        <v>2082</v>
      </c>
      <c r="B235" s="7" t="s">
        <v>232</v>
      </c>
      <c r="C235" s="11">
        <v>14436038.988217732</v>
      </c>
      <c r="D235" s="11">
        <v>17545308.988217734</v>
      </c>
      <c r="E235" s="11">
        <v>18451044.988217734</v>
      </c>
      <c r="F235" s="11">
        <v>19066787.988217734</v>
      </c>
      <c r="G235" s="11">
        <v>21823070.988217734</v>
      </c>
      <c r="H235" s="11"/>
      <c r="I235" s="11"/>
      <c r="J235" s="11"/>
      <c r="K235" s="11"/>
      <c r="L235" s="11"/>
      <c r="AA235" s="7">
        <f t="shared" si="3"/>
        <v>20</v>
      </c>
    </row>
    <row r="236" spans="1:27" x14ac:dyDescent="0.2">
      <c r="A236" s="7">
        <v>2083</v>
      </c>
      <c r="B236" s="7" t="s">
        <v>233</v>
      </c>
      <c r="C236" s="11">
        <v>20138418.985566895</v>
      </c>
      <c r="D236" s="11">
        <v>23066862.985566895</v>
      </c>
      <c r="E236" s="11">
        <v>23826496.985566895</v>
      </c>
      <c r="F236" s="11">
        <v>24207927.985566895</v>
      </c>
      <c r="G236" s="11">
        <v>27036765.985566895</v>
      </c>
      <c r="H236" s="11"/>
      <c r="I236" s="11"/>
      <c r="J236" s="11"/>
      <c r="K236" s="11"/>
      <c r="L236" s="11"/>
      <c r="AA236" s="7">
        <f t="shared" si="3"/>
        <v>20</v>
      </c>
    </row>
    <row r="237" spans="1:27" x14ac:dyDescent="0.2">
      <c r="A237" s="7">
        <v>2084</v>
      </c>
      <c r="B237" s="7" t="s">
        <v>234</v>
      </c>
      <c r="C237" s="11">
        <v>28801093.993065972</v>
      </c>
      <c r="D237" s="11">
        <v>32565773.993065972</v>
      </c>
      <c r="E237" s="11">
        <v>33977594.993065968</v>
      </c>
      <c r="F237" s="11">
        <v>34619883.993065968</v>
      </c>
      <c r="G237" s="11">
        <v>37154282.993065968</v>
      </c>
      <c r="H237" s="11"/>
      <c r="I237" s="11"/>
      <c r="J237" s="11"/>
      <c r="K237" s="11"/>
      <c r="L237" s="11"/>
      <c r="AA237" s="7">
        <f t="shared" si="3"/>
        <v>20</v>
      </c>
    </row>
    <row r="238" spans="1:27" x14ac:dyDescent="0.2">
      <c r="A238" s="7">
        <v>2085</v>
      </c>
      <c r="B238" s="7" t="s">
        <v>235</v>
      </c>
      <c r="C238" s="11">
        <v>33388762.547872007</v>
      </c>
      <c r="D238" s="11">
        <v>37648979.547872007</v>
      </c>
      <c r="E238" s="11">
        <v>39115281.547872007</v>
      </c>
      <c r="F238" s="11">
        <v>39609254.547872007</v>
      </c>
      <c r="G238" s="11">
        <v>43848958.547872007</v>
      </c>
      <c r="H238" s="11"/>
      <c r="I238" s="11"/>
      <c r="J238" s="11"/>
      <c r="K238" s="11"/>
      <c r="L238" s="11"/>
      <c r="AA238" s="7">
        <f t="shared" si="3"/>
        <v>20</v>
      </c>
    </row>
    <row r="239" spans="1:27" x14ac:dyDescent="0.2">
      <c r="A239" s="7">
        <v>2101</v>
      </c>
      <c r="B239" s="7" t="s">
        <v>236</v>
      </c>
      <c r="C239" s="11">
        <v>7854246.308013198</v>
      </c>
      <c r="D239" s="11">
        <v>10043673.308013197</v>
      </c>
      <c r="E239" s="11">
        <v>10681353.308013197</v>
      </c>
      <c r="F239" s="11">
        <v>10906698.308013197</v>
      </c>
      <c r="G239" s="11">
        <v>11017612.308013197</v>
      </c>
      <c r="H239" s="11"/>
      <c r="I239" s="11"/>
      <c r="J239" s="11"/>
      <c r="K239" s="11"/>
      <c r="L239" s="11"/>
      <c r="AA239" s="7">
        <f t="shared" si="3"/>
        <v>21</v>
      </c>
    </row>
    <row r="240" spans="1:27" x14ac:dyDescent="0.2">
      <c r="A240" s="7">
        <v>2104</v>
      </c>
      <c r="B240" s="7" t="s">
        <v>237</v>
      </c>
      <c r="C240" s="11">
        <v>13217480.607041458</v>
      </c>
      <c r="D240" s="11">
        <v>15314802.607041458</v>
      </c>
      <c r="E240" s="11">
        <v>15862711.607041458</v>
      </c>
      <c r="F240" s="11">
        <v>16006490.607041458</v>
      </c>
      <c r="G240" s="11">
        <v>17112555.607041456</v>
      </c>
      <c r="H240" s="11"/>
      <c r="I240" s="11"/>
      <c r="J240" s="11"/>
      <c r="K240" s="11"/>
      <c r="L240" s="11"/>
      <c r="AA240" s="7">
        <f t="shared" si="3"/>
        <v>21</v>
      </c>
    </row>
    <row r="241" spans="1:27" x14ac:dyDescent="0.2">
      <c r="A241" s="7">
        <v>2121</v>
      </c>
      <c r="B241" s="7" t="s">
        <v>238</v>
      </c>
      <c r="C241" s="11">
        <v>15486339.038444098</v>
      </c>
      <c r="D241" s="11">
        <v>17208679.038444098</v>
      </c>
      <c r="E241" s="11">
        <v>17780049.038444098</v>
      </c>
      <c r="F241" s="11">
        <v>17990869.038444098</v>
      </c>
      <c r="G241" s="11">
        <v>18838714.038444098</v>
      </c>
      <c r="H241" s="11"/>
      <c r="I241" s="11"/>
      <c r="J241" s="11"/>
      <c r="K241" s="11"/>
      <c r="L241" s="11"/>
      <c r="AA241" s="7">
        <f t="shared" si="3"/>
        <v>21</v>
      </c>
    </row>
    <row r="242" spans="1:27" x14ac:dyDescent="0.2">
      <c r="A242" s="7">
        <v>2132</v>
      </c>
      <c r="B242" s="7" t="s">
        <v>239</v>
      </c>
      <c r="C242" s="11">
        <v>12911197.863984207</v>
      </c>
      <c r="D242" s="11">
        <v>14967172.863984207</v>
      </c>
      <c r="E242" s="11">
        <v>15588371.863984207</v>
      </c>
      <c r="F242" s="11">
        <v>16199759.863984207</v>
      </c>
      <c r="G242" s="11">
        <v>18261194.863984205</v>
      </c>
      <c r="H242" s="11"/>
      <c r="I242" s="11"/>
      <c r="J242" s="11"/>
      <c r="K242" s="11"/>
      <c r="L242" s="11"/>
      <c r="AA242" s="7">
        <f t="shared" si="3"/>
        <v>21</v>
      </c>
    </row>
    <row r="243" spans="1:27" x14ac:dyDescent="0.2">
      <c r="A243" s="7">
        <v>2161</v>
      </c>
      <c r="B243" s="7" t="s">
        <v>240</v>
      </c>
      <c r="C243" s="11">
        <v>25224289.94216992</v>
      </c>
      <c r="D243" s="11">
        <v>28015297.94216992</v>
      </c>
      <c r="E243" s="11">
        <v>29543496.94216992</v>
      </c>
      <c r="F243" s="11">
        <v>30204738.94216992</v>
      </c>
      <c r="G243" s="11">
        <v>32392518.94216992</v>
      </c>
      <c r="H243" s="11"/>
      <c r="I243" s="11"/>
      <c r="J243" s="11"/>
      <c r="K243" s="11"/>
      <c r="L243" s="11"/>
      <c r="AA243" s="7">
        <f t="shared" si="3"/>
        <v>21</v>
      </c>
    </row>
    <row r="244" spans="1:27" x14ac:dyDescent="0.2">
      <c r="A244" s="7">
        <v>2180</v>
      </c>
      <c r="B244" s="7" t="s">
        <v>241</v>
      </c>
      <c r="C244" s="11">
        <v>121782225.09783678</v>
      </c>
      <c r="D244" s="11">
        <v>139562714.09783679</v>
      </c>
      <c r="E244" s="11">
        <v>142946408.09783679</v>
      </c>
      <c r="F244" s="11">
        <v>144535750.09783679</v>
      </c>
      <c r="G244" s="11">
        <v>154215068.09783679</v>
      </c>
      <c r="H244" s="11"/>
      <c r="I244" s="11"/>
      <c r="J244" s="11"/>
      <c r="K244" s="11"/>
      <c r="L244" s="11"/>
      <c r="AA244" s="7">
        <f t="shared" si="3"/>
        <v>21</v>
      </c>
    </row>
    <row r="245" spans="1:27" x14ac:dyDescent="0.2">
      <c r="A245" s="7">
        <v>2181</v>
      </c>
      <c r="B245" s="7" t="s">
        <v>242</v>
      </c>
      <c r="C245" s="11">
        <v>48367697.557045296</v>
      </c>
      <c r="D245" s="11">
        <v>56983636.557045296</v>
      </c>
      <c r="E245" s="11">
        <v>60380709.557045296</v>
      </c>
      <c r="F245" s="11">
        <v>60899062.557045296</v>
      </c>
      <c r="G245" s="11">
        <v>64971276.557045296</v>
      </c>
      <c r="H245" s="11"/>
      <c r="I245" s="11"/>
      <c r="J245" s="11"/>
      <c r="K245" s="11"/>
      <c r="L245" s="11"/>
      <c r="AA245" s="7">
        <f t="shared" si="3"/>
        <v>21</v>
      </c>
    </row>
    <row r="246" spans="1:27" x14ac:dyDescent="0.2">
      <c r="A246" s="7">
        <v>2182</v>
      </c>
      <c r="B246" s="7" t="s">
        <v>243</v>
      </c>
      <c r="C246" s="11">
        <v>34343102.768728502</v>
      </c>
      <c r="D246" s="11">
        <v>41826631.768728502</v>
      </c>
      <c r="E246" s="11">
        <v>45199224.768728502</v>
      </c>
      <c r="F246" s="11">
        <v>44754015.768728502</v>
      </c>
      <c r="G246" s="11">
        <v>48067779.768728502</v>
      </c>
      <c r="H246" s="11"/>
      <c r="I246" s="11"/>
      <c r="J246" s="11"/>
      <c r="K246" s="11"/>
      <c r="L246" s="11"/>
      <c r="AA246" s="7">
        <f t="shared" si="3"/>
        <v>21</v>
      </c>
    </row>
    <row r="247" spans="1:27" x14ac:dyDescent="0.2">
      <c r="A247" s="7">
        <v>2183</v>
      </c>
      <c r="B247" s="7" t="s">
        <v>244</v>
      </c>
      <c r="C247" s="11">
        <v>34436433.561677285</v>
      </c>
      <c r="D247" s="11">
        <v>40451982.561677285</v>
      </c>
      <c r="E247" s="11">
        <v>42481792.561677285</v>
      </c>
      <c r="F247" s="11">
        <v>43111134.561677285</v>
      </c>
      <c r="G247" s="11">
        <v>47386076.561677285</v>
      </c>
      <c r="H247" s="11"/>
      <c r="I247" s="11"/>
      <c r="J247" s="11"/>
      <c r="K247" s="11"/>
      <c r="L247" s="11"/>
      <c r="AA247" s="7">
        <f t="shared" si="3"/>
        <v>21</v>
      </c>
    </row>
    <row r="248" spans="1:27" x14ac:dyDescent="0.2">
      <c r="A248" s="7">
        <v>2184</v>
      </c>
      <c r="B248" s="7" t="s">
        <v>245</v>
      </c>
      <c r="C248" s="11">
        <v>48553044.624732301</v>
      </c>
      <c r="D248" s="11">
        <v>57756225.624732301</v>
      </c>
      <c r="E248" s="11">
        <v>61667517.624732301</v>
      </c>
      <c r="F248" s="11">
        <v>62680240.624732301</v>
      </c>
      <c r="G248" s="11">
        <v>69424045.624732301</v>
      </c>
      <c r="H248" s="11"/>
      <c r="I248" s="11"/>
      <c r="J248" s="11"/>
      <c r="K248" s="11"/>
      <c r="L248" s="11"/>
      <c r="AA248" s="7">
        <f t="shared" si="3"/>
        <v>21</v>
      </c>
    </row>
    <row r="249" spans="1:27" x14ac:dyDescent="0.2">
      <c r="A249" s="7">
        <v>2260</v>
      </c>
      <c r="B249" s="7" t="s">
        <v>246</v>
      </c>
      <c r="C249" s="11">
        <v>13739344.336628275</v>
      </c>
      <c r="D249" s="11">
        <v>14054461.336628275</v>
      </c>
      <c r="E249" s="11">
        <v>14413453.336628275</v>
      </c>
      <c r="F249" s="11">
        <v>14622379.336628275</v>
      </c>
      <c r="G249" s="11">
        <v>15063812.336628275</v>
      </c>
      <c r="H249" s="11"/>
      <c r="I249" s="11"/>
      <c r="J249" s="11"/>
      <c r="K249" s="11"/>
      <c r="L249" s="11"/>
      <c r="AA249" s="7">
        <f t="shared" si="3"/>
        <v>22</v>
      </c>
    </row>
    <row r="250" spans="1:27" x14ac:dyDescent="0.2">
      <c r="A250" s="7">
        <v>2262</v>
      </c>
      <c r="B250" s="7" t="s">
        <v>247</v>
      </c>
      <c r="C250" s="11">
        <v>23445746.803300988</v>
      </c>
      <c r="D250" s="11">
        <v>27399624.803300988</v>
      </c>
      <c r="E250" s="11">
        <v>28367568.803300988</v>
      </c>
      <c r="F250" s="11">
        <v>28794384.803300988</v>
      </c>
      <c r="G250" s="11">
        <v>30363342.803300988</v>
      </c>
      <c r="H250" s="11"/>
      <c r="I250" s="11"/>
      <c r="J250" s="11"/>
      <c r="K250" s="11"/>
      <c r="L250" s="11"/>
      <c r="AA250" s="7">
        <f t="shared" si="3"/>
        <v>22</v>
      </c>
    </row>
    <row r="251" spans="1:27" x14ac:dyDescent="0.2">
      <c r="A251" s="7">
        <v>2280</v>
      </c>
      <c r="B251" s="7" t="s">
        <v>248</v>
      </c>
      <c r="C251" s="11">
        <v>32778826.098178595</v>
      </c>
      <c r="D251" s="11">
        <v>37721803.098178595</v>
      </c>
      <c r="E251" s="11">
        <v>39488968.098178595</v>
      </c>
      <c r="F251" s="11">
        <v>40148929.098178595</v>
      </c>
      <c r="G251" s="11">
        <v>42481102.098178595</v>
      </c>
      <c r="H251" s="11"/>
      <c r="I251" s="11"/>
      <c r="J251" s="11"/>
      <c r="K251" s="11"/>
      <c r="L251" s="11"/>
      <c r="AA251" s="7">
        <f t="shared" si="3"/>
        <v>22</v>
      </c>
    </row>
    <row r="252" spans="1:27" x14ac:dyDescent="0.2">
      <c r="A252" s="7">
        <v>2281</v>
      </c>
      <c r="B252" s="7" t="s">
        <v>249</v>
      </c>
      <c r="C252" s="11">
        <v>124340277.53555956</v>
      </c>
      <c r="D252" s="11">
        <v>141828705.53555956</v>
      </c>
      <c r="E252" s="11">
        <v>147065633.53555956</v>
      </c>
      <c r="F252" s="11">
        <v>149051065.53555956</v>
      </c>
      <c r="G252" s="11">
        <v>160234865.53555956</v>
      </c>
      <c r="H252" s="11"/>
      <c r="I252" s="11"/>
      <c r="J252" s="11"/>
      <c r="K252" s="11"/>
      <c r="L252" s="11"/>
      <c r="AA252" s="7">
        <f t="shared" si="3"/>
        <v>22</v>
      </c>
    </row>
    <row r="253" spans="1:27" x14ac:dyDescent="0.2">
      <c r="A253" s="7">
        <v>2282</v>
      </c>
      <c r="B253" s="7" t="s">
        <v>250</v>
      </c>
      <c r="C253" s="11">
        <v>25847371.57396879</v>
      </c>
      <c r="D253" s="11">
        <v>29399114.57396879</v>
      </c>
      <c r="E253" s="11">
        <v>30600063.57396879</v>
      </c>
      <c r="F253" s="11">
        <v>31103707.57396879</v>
      </c>
      <c r="G253" s="11">
        <v>32922233.57396879</v>
      </c>
      <c r="H253" s="11"/>
      <c r="I253" s="11"/>
      <c r="J253" s="11"/>
      <c r="K253" s="11"/>
      <c r="L253" s="11"/>
      <c r="AA253" s="7">
        <f t="shared" si="3"/>
        <v>22</v>
      </c>
    </row>
    <row r="254" spans="1:27" x14ac:dyDescent="0.2">
      <c r="A254" s="7">
        <v>2283</v>
      </c>
      <c r="B254" s="7" t="s">
        <v>251</v>
      </c>
      <c r="C254" s="11">
        <v>27214470.512936778</v>
      </c>
      <c r="D254" s="11">
        <v>28926578.512936778</v>
      </c>
      <c r="E254" s="11">
        <v>29670980.512936778</v>
      </c>
      <c r="F254" s="11">
        <v>29937555.512936778</v>
      </c>
      <c r="G254" s="11">
        <v>30525149.512936778</v>
      </c>
      <c r="H254" s="11"/>
      <c r="I254" s="11"/>
      <c r="J254" s="11"/>
      <c r="K254" s="11"/>
      <c r="L254" s="11"/>
      <c r="AA254" s="7">
        <f t="shared" si="3"/>
        <v>22</v>
      </c>
    </row>
    <row r="255" spans="1:27" x14ac:dyDescent="0.2">
      <c r="A255" s="7">
        <v>2284</v>
      </c>
      <c r="B255" s="7" t="s">
        <v>252</v>
      </c>
      <c r="C255" s="11">
        <v>72654736.015095815</v>
      </c>
      <c r="D255" s="11">
        <v>89440000.015095815</v>
      </c>
      <c r="E255" s="11">
        <v>92346271.015095815</v>
      </c>
      <c r="F255" s="11">
        <v>93953424.015095815</v>
      </c>
      <c r="G255" s="11">
        <v>100484162.01509582</v>
      </c>
      <c r="H255" s="11"/>
      <c r="I255" s="11"/>
      <c r="J255" s="11"/>
      <c r="K255" s="11"/>
      <c r="L255" s="11"/>
      <c r="AA255" s="7">
        <f t="shared" si="3"/>
        <v>22</v>
      </c>
    </row>
    <row r="256" spans="1:27" x14ac:dyDescent="0.2">
      <c r="A256" s="7">
        <v>2303</v>
      </c>
      <c r="B256" s="7" t="s">
        <v>253</v>
      </c>
      <c r="C256" s="11">
        <v>7580826.5202196008</v>
      </c>
      <c r="D256" s="11">
        <v>7805661.5202196008</v>
      </c>
      <c r="E256" s="11">
        <v>7987034.5202196008</v>
      </c>
      <c r="F256" s="11">
        <v>8276735.5202196008</v>
      </c>
      <c r="G256" s="11">
        <v>8221505.5202196008</v>
      </c>
      <c r="H256" s="11"/>
      <c r="I256" s="11"/>
      <c r="J256" s="11"/>
      <c r="K256" s="11"/>
      <c r="L256" s="11"/>
      <c r="AA256" s="7">
        <f t="shared" si="3"/>
        <v>23</v>
      </c>
    </row>
    <row r="257" spans="1:27" x14ac:dyDescent="0.2">
      <c r="A257" s="7">
        <v>2305</v>
      </c>
      <c r="B257" s="7" t="s">
        <v>254</v>
      </c>
      <c r="C257" s="11">
        <v>9365942.2501412611</v>
      </c>
      <c r="D257" s="11">
        <v>9548171.2501412611</v>
      </c>
      <c r="E257" s="11">
        <v>10020460.250141261</v>
      </c>
      <c r="F257" s="11">
        <v>10306105.250141261</v>
      </c>
      <c r="G257" s="11">
        <v>10998830.250141261</v>
      </c>
      <c r="H257" s="11"/>
      <c r="I257" s="11"/>
      <c r="J257" s="11"/>
      <c r="K257" s="11"/>
      <c r="L257" s="11"/>
      <c r="AA257" s="7">
        <f t="shared" si="3"/>
        <v>23</v>
      </c>
    </row>
    <row r="258" spans="1:27" x14ac:dyDescent="0.2">
      <c r="A258" s="7">
        <v>2309</v>
      </c>
      <c r="B258" s="7" t="s">
        <v>255</v>
      </c>
      <c r="C258" s="11">
        <v>18794981.374388739</v>
      </c>
      <c r="D258" s="11">
        <v>21204155.374388739</v>
      </c>
      <c r="E258" s="11">
        <v>22213211.374388739</v>
      </c>
      <c r="F258" s="11">
        <v>23582590.374388739</v>
      </c>
      <c r="G258" s="11">
        <v>26796592.374388739</v>
      </c>
      <c r="H258" s="11"/>
      <c r="I258" s="11"/>
      <c r="J258" s="11"/>
      <c r="K258" s="11"/>
      <c r="L258" s="11"/>
      <c r="AA258" s="7">
        <f t="shared" si="3"/>
        <v>23</v>
      </c>
    </row>
    <row r="259" spans="1:27" x14ac:dyDescent="0.2">
      <c r="A259" s="7">
        <v>2313</v>
      </c>
      <c r="B259" s="7" t="s">
        <v>256</v>
      </c>
      <c r="C259" s="11">
        <v>16666776.391514534</v>
      </c>
      <c r="D259" s="11">
        <v>17443774.391514532</v>
      </c>
      <c r="E259" s="11">
        <v>18265392.391514532</v>
      </c>
      <c r="F259" s="11">
        <v>18777320.391514532</v>
      </c>
      <c r="G259" s="11">
        <v>19619350.391514532</v>
      </c>
      <c r="H259" s="11"/>
      <c r="I259" s="11"/>
      <c r="J259" s="11"/>
      <c r="K259" s="11"/>
      <c r="L259" s="11"/>
      <c r="AA259" s="7">
        <f t="shared" si="3"/>
        <v>23</v>
      </c>
    </row>
    <row r="260" spans="1:27" x14ac:dyDescent="0.2">
      <c r="A260" s="7">
        <v>2321</v>
      </c>
      <c r="B260" s="7" t="s">
        <v>257</v>
      </c>
      <c r="C260" s="11">
        <v>13287150.072200403</v>
      </c>
      <c r="D260" s="11">
        <v>20032481.072200403</v>
      </c>
      <c r="E260" s="11">
        <v>22025790.072200403</v>
      </c>
      <c r="F260" s="11">
        <v>22912263.072200403</v>
      </c>
      <c r="G260" s="11">
        <v>27100691.072200403</v>
      </c>
      <c r="H260" s="11"/>
      <c r="I260" s="11"/>
      <c r="J260" s="11"/>
      <c r="K260" s="11"/>
      <c r="L260" s="11"/>
      <c r="AA260" s="7">
        <f t="shared" ref="AA260:AA292" si="4">ROUNDDOWN(A260/100,0)</f>
        <v>23</v>
      </c>
    </row>
    <row r="261" spans="1:27" x14ac:dyDescent="0.2">
      <c r="A261" s="7">
        <v>2326</v>
      </c>
      <c r="B261" s="7" t="s">
        <v>258</v>
      </c>
      <c r="C261" s="11">
        <v>9981136.7726768553</v>
      </c>
      <c r="D261" s="11">
        <v>12483963.772676855</v>
      </c>
      <c r="E261" s="11">
        <v>13108408.772676855</v>
      </c>
      <c r="F261" s="11">
        <v>14059145.772676855</v>
      </c>
      <c r="G261" s="11">
        <v>17378051.772676855</v>
      </c>
      <c r="H261" s="11"/>
      <c r="I261" s="11"/>
      <c r="J261" s="11"/>
      <c r="K261" s="11"/>
      <c r="L261" s="11"/>
      <c r="AA261" s="7">
        <f t="shared" si="4"/>
        <v>23</v>
      </c>
    </row>
    <row r="262" spans="1:27" x14ac:dyDescent="0.2">
      <c r="A262" s="7">
        <v>2361</v>
      </c>
      <c r="B262" s="7" t="s">
        <v>259</v>
      </c>
      <c r="C262" s="11">
        <v>14067973.889264811</v>
      </c>
      <c r="D262" s="11">
        <v>21411165.889264811</v>
      </c>
      <c r="E262" s="11">
        <v>23594694.889264811</v>
      </c>
      <c r="F262" s="11">
        <v>24685702.889264811</v>
      </c>
      <c r="G262" s="11">
        <v>32885474.889264811</v>
      </c>
      <c r="H262" s="11"/>
      <c r="I262" s="11"/>
      <c r="J262" s="11"/>
      <c r="K262" s="11"/>
      <c r="L262" s="11"/>
      <c r="AA262" s="7">
        <f t="shared" si="4"/>
        <v>23</v>
      </c>
    </row>
    <row r="263" spans="1:27" x14ac:dyDescent="0.2">
      <c r="A263" s="7">
        <v>2380</v>
      </c>
      <c r="B263" s="7" t="s">
        <v>260</v>
      </c>
      <c r="C263" s="11">
        <v>77141186.6676898</v>
      </c>
      <c r="D263" s="11">
        <v>85711966.6676898</v>
      </c>
      <c r="E263" s="11">
        <v>88954809.6676898</v>
      </c>
      <c r="F263" s="11">
        <v>90792031.6676898</v>
      </c>
      <c r="G263" s="11">
        <v>97102060.6676898</v>
      </c>
      <c r="H263" s="11"/>
      <c r="I263" s="11"/>
      <c r="J263" s="11"/>
      <c r="K263" s="11"/>
      <c r="L263" s="11"/>
      <c r="AA263" s="7">
        <f t="shared" si="4"/>
        <v>23</v>
      </c>
    </row>
    <row r="264" spans="1:27" x14ac:dyDescent="0.2">
      <c r="A264" s="7">
        <v>2401</v>
      </c>
      <c r="B264" s="7" t="s">
        <v>261</v>
      </c>
      <c r="C264" s="11">
        <v>9712975.0577254426</v>
      </c>
      <c r="D264" s="11">
        <v>11537719.057725443</v>
      </c>
      <c r="E264" s="11">
        <v>12281997.057725443</v>
      </c>
      <c r="F264" s="11">
        <v>12281112.057725443</v>
      </c>
      <c r="G264" s="11">
        <v>12651522.057725443</v>
      </c>
      <c r="H264" s="11"/>
      <c r="I264" s="11"/>
      <c r="J264" s="11"/>
      <c r="K264" s="11"/>
      <c r="L264" s="11"/>
      <c r="AA264" s="7">
        <f t="shared" si="4"/>
        <v>24</v>
      </c>
    </row>
    <row r="265" spans="1:27" x14ac:dyDescent="0.2">
      <c r="A265" s="7">
        <v>2403</v>
      </c>
      <c r="B265" s="7" t="s">
        <v>262</v>
      </c>
      <c r="C265" s="11">
        <v>3354650.4733137544</v>
      </c>
      <c r="D265" s="11">
        <v>3465460.4733137544</v>
      </c>
      <c r="E265" s="11">
        <v>3597951.4733137544</v>
      </c>
      <c r="F265" s="11">
        <v>3588238.4733137544</v>
      </c>
      <c r="G265" s="11">
        <v>3721777.4733137544</v>
      </c>
      <c r="H265" s="11"/>
      <c r="I265" s="11"/>
      <c r="J265" s="11"/>
      <c r="K265" s="11"/>
      <c r="L265" s="11"/>
      <c r="AA265" s="7">
        <f t="shared" si="4"/>
        <v>24</v>
      </c>
    </row>
    <row r="266" spans="1:27" x14ac:dyDescent="0.2">
      <c r="A266" s="7">
        <v>2404</v>
      </c>
      <c r="B266" s="7" t="s">
        <v>263</v>
      </c>
      <c r="C266" s="11">
        <v>7430971.444217341</v>
      </c>
      <c r="D266" s="11">
        <v>7536227.444217341</v>
      </c>
      <c r="E266" s="11">
        <v>7882826.444217341</v>
      </c>
      <c r="F266" s="11">
        <v>7859737.444217341</v>
      </c>
      <c r="G266" s="11">
        <v>8077283.444217341</v>
      </c>
      <c r="H266" s="11"/>
      <c r="I266" s="11"/>
      <c r="J266" s="11"/>
      <c r="K266" s="11"/>
      <c r="L266" s="11"/>
      <c r="AA266" s="7">
        <f t="shared" si="4"/>
        <v>24</v>
      </c>
    </row>
    <row r="267" spans="1:27" x14ac:dyDescent="0.2">
      <c r="A267" s="7">
        <v>2409</v>
      </c>
      <c r="B267" s="7" t="s">
        <v>264</v>
      </c>
      <c r="C267" s="11">
        <v>9113554.7537164018</v>
      </c>
      <c r="D267" s="11">
        <v>10539131.753716402</v>
      </c>
      <c r="E267" s="11">
        <v>10921203.753716402</v>
      </c>
      <c r="F267" s="11">
        <v>11024694.753716402</v>
      </c>
      <c r="G267" s="11">
        <v>12038575.753716402</v>
      </c>
      <c r="H267" s="11"/>
      <c r="I267" s="11"/>
      <c r="J267" s="11"/>
      <c r="K267" s="11"/>
      <c r="L267" s="11"/>
      <c r="AA267" s="7">
        <f t="shared" si="4"/>
        <v>24</v>
      </c>
    </row>
    <row r="268" spans="1:27" x14ac:dyDescent="0.2">
      <c r="A268" s="7">
        <v>2417</v>
      </c>
      <c r="B268" s="7" t="s">
        <v>265</v>
      </c>
      <c r="C268" s="11">
        <v>5783880.1264030244</v>
      </c>
      <c r="D268" s="11">
        <v>5744663.1264030244</v>
      </c>
      <c r="E268" s="11">
        <v>5822556.1264030244</v>
      </c>
      <c r="F268" s="11">
        <v>5859265.1264030244</v>
      </c>
      <c r="G268" s="11">
        <v>5993870.1264030244</v>
      </c>
      <c r="H268" s="11"/>
      <c r="I268" s="11"/>
      <c r="J268" s="11"/>
      <c r="K268" s="11"/>
      <c r="L268" s="11"/>
      <c r="AA268" s="7">
        <f t="shared" si="4"/>
        <v>24</v>
      </c>
    </row>
    <row r="269" spans="1:27" x14ac:dyDescent="0.2">
      <c r="A269" s="7">
        <v>2418</v>
      </c>
      <c r="B269" s="7" t="s">
        <v>266</v>
      </c>
      <c r="C269" s="11">
        <v>4382603.7139608376</v>
      </c>
      <c r="D269" s="11">
        <v>4550566.7139608376</v>
      </c>
      <c r="E269" s="11">
        <v>4549983.7139608376</v>
      </c>
      <c r="F269" s="11">
        <v>4558744.7139608376</v>
      </c>
      <c r="G269" s="11">
        <v>4748791.7139608376</v>
      </c>
      <c r="H269" s="11"/>
      <c r="I269" s="11"/>
      <c r="J269" s="11"/>
      <c r="K269" s="11"/>
      <c r="L269" s="11"/>
      <c r="AA269" s="7">
        <f t="shared" si="4"/>
        <v>24</v>
      </c>
    </row>
    <row r="270" spans="1:27" x14ac:dyDescent="0.2">
      <c r="A270" s="7">
        <v>2421</v>
      </c>
      <c r="B270" s="7" t="s">
        <v>267</v>
      </c>
      <c r="C270" s="11">
        <v>8401085.8836003933</v>
      </c>
      <c r="D270" s="11">
        <v>10311685.883600393</v>
      </c>
      <c r="E270" s="11">
        <v>10866995.883600393</v>
      </c>
      <c r="F270" s="11">
        <v>10992926.883600393</v>
      </c>
      <c r="G270" s="11">
        <v>14644119.883600393</v>
      </c>
      <c r="H270" s="11"/>
      <c r="I270" s="11"/>
      <c r="J270" s="11"/>
      <c r="K270" s="11"/>
      <c r="L270" s="11"/>
      <c r="AA270" s="7">
        <f t="shared" si="4"/>
        <v>24</v>
      </c>
    </row>
    <row r="271" spans="1:27" x14ac:dyDescent="0.2">
      <c r="A271" s="7">
        <v>2422</v>
      </c>
      <c r="B271" s="7" t="s">
        <v>268</v>
      </c>
      <c r="C271" s="11">
        <v>3718772.0176350358</v>
      </c>
      <c r="D271" s="11">
        <v>3900893.0176350358</v>
      </c>
      <c r="E271" s="11">
        <v>4029651.0176350358</v>
      </c>
      <c r="F271" s="11">
        <v>4080011.0176350358</v>
      </c>
      <c r="G271" s="11">
        <v>4327322.0176350363</v>
      </c>
      <c r="H271" s="11"/>
      <c r="I271" s="11"/>
      <c r="J271" s="11"/>
      <c r="K271" s="11"/>
      <c r="L271" s="11"/>
      <c r="AA271" s="7">
        <f t="shared" si="4"/>
        <v>24</v>
      </c>
    </row>
    <row r="272" spans="1:27" x14ac:dyDescent="0.2">
      <c r="A272" s="7">
        <v>2425</v>
      </c>
      <c r="B272" s="7" t="s">
        <v>269</v>
      </c>
      <c r="C272" s="11">
        <v>3950127.2226911564</v>
      </c>
      <c r="D272" s="11">
        <v>4121383.2226911564</v>
      </c>
      <c r="E272" s="11">
        <v>4169766.2226911564</v>
      </c>
      <c r="F272" s="11">
        <v>4155149.2226911564</v>
      </c>
      <c r="G272" s="11">
        <v>4540077.222691156</v>
      </c>
      <c r="H272" s="11"/>
      <c r="I272" s="11"/>
      <c r="J272" s="11"/>
      <c r="K272" s="11"/>
      <c r="L272" s="11"/>
      <c r="AA272" s="7">
        <f t="shared" si="4"/>
        <v>24</v>
      </c>
    </row>
    <row r="273" spans="1:27" x14ac:dyDescent="0.2">
      <c r="A273" s="7">
        <v>2460</v>
      </c>
      <c r="B273" s="7" t="s">
        <v>270</v>
      </c>
      <c r="C273" s="11">
        <v>10970968.9852181</v>
      </c>
      <c r="D273" s="11">
        <v>11923720.9852181</v>
      </c>
      <c r="E273" s="11">
        <v>12376998.9852181</v>
      </c>
      <c r="F273" s="11">
        <v>12553384.9852181</v>
      </c>
      <c r="G273" s="11">
        <v>13724774.9852181</v>
      </c>
      <c r="H273" s="11"/>
      <c r="I273" s="11"/>
      <c r="J273" s="11"/>
      <c r="K273" s="11"/>
      <c r="L273" s="11"/>
      <c r="AA273" s="7">
        <f t="shared" si="4"/>
        <v>24</v>
      </c>
    </row>
    <row r="274" spans="1:27" x14ac:dyDescent="0.2">
      <c r="A274" s="7">
        <v>2462</v>
      </c>
      <c r="B274" s="7" t="s">
        <v>271</v>
      </c>
      <c r="C274" s="11">
        <v>9524998.9536173455</v>
      </c>
      <c r="D274" s="11">
        <v>10329092.953617346</v>
      </c>
      <c r="E274" s="11">
        <v>10760486.953617346</v>
      </c>
      <c r="F274" s="11">
        <v>10892784.953617346</v>
      </c>
      <c r="G274" s="11">
        <v>12729333.953617346</v>
      </c>
      <c r="H274" s="11"/>
      <c r="I274" s="11"/>
      <c r="J274" s="11"/>
      <c r="K274" s="11"/>
      <c r="L274" s="11"/>
      <c r="AA274" s="7">
        <f t="shared" si="4"/>
        <v>24</v>
      </c>
    </row>
    <row r="275" spans="1:27" x14ac:dyDescent="0.2">
      <c r="A275" s="7">
        <v>2463</v>
      </c>
      <c r="B275" s="7" t="s">
        <v>272</v>
      </c>
      <c r="C275" s="11">
        <v>4302418.1031175228</v>
      </c>
      <c r="D275" s="11">
        <v>4354791.1031175228</v>
      </c>
      <c r="E275" s="11">
        <v>4489069.1031175228</v>
      </c>
      <c r="F275" s="11">
        <v>4571596.1031175228</v>
      </c>
      <c r="G275" s="11">
        <v>4750157.1031175228</v>
      </c>
      <c r="H275" s="11"/>
      <c r="I275" s="11"/>
      <c r="J275" s="11"/>
      <c r="K275" s="11"/>
      <c r="L275" s="11"/>
      <c r="AA275" s="7">
        <f t="shared" si="4"/>
        <v>24</v>
      </c>
    </row>
    <row r="276" spans="1:27" x14ac:dyDescent="0.2">
      <c r="A276" s="7">
        <v>2480</v>
      </c>
      <c r="B276" s="7" t="s">
        <v>273</v>
      </c>
      <c r="C276" s="11">
        <v>146865861.59147826</v>
      </c>
      <c r="D276" s="11">
        <v>163258540.59147826</v>
      </c>
      <c r="E276" s="11">
        <v>170153601.59147826</v>
      </c>
      <c r="F276" s="11">
        <v>173212910.59147826</v>
      </c>
      <c r="G276" s="11">
        <v>184688168.59147826</v>
      </c>
      <c r="H276" s="11"/>
      <c r="I276" s="11"/>
      <c r="J276" s="11"/>
      <c r="K276" s="11"/>
      <c r="L276" s="11"/>
      <c r="AA276" s="7">
        <f t="shared" si="4"/>
        <v>24</v>
      </c>
    </row>
    <row r="277" spans="1:27" x14ac:dyDescent="0.2">
      <c r="A277" s="7">
        <v>2481</v>
      </c>
      <c r="B277" s="7" t="s">
        <v>274</v>
      </c>
      <c r="C277" s="11">
        <v>16485372.878459167</v>
      </c>
      <c r="D277" s="11">
        <v>17199009.878459167</v>
      </c>
      <c r="E277" s="11">
        <v>17319040.878459167</v>
      </c>
      <c r="F277" s="11">
        <v>17395109.878459167</v>
      </c>
      <c r="G277" s="11">
        <v>19920502.878459167</v>
      </c>
      <c r="H277" s="11"/>
      <c r="I277" s="11"/>
      <c r="J277" s="11"/>
      <c r="K277" s="11"/>
      <c r="L277" s="11"/>
      <c r="AA277" s="7">
        <f t="shared" si="4"/>
        <v>24</v>
      </c>
    </row>
    <row r="278" spans="1:27" x14ac:dyDescent="0.2">
      <c r="A278" s="7">
        <v>2482</v>
      </c>
      <c r="B278" s="7" t="s">
        <v>275</v>
      </c>
      <c r="C278" s="11">
        <v>94700520.924165159</v>
      </c>
      <c r="D278" s="11">
        <v>107448005.92416516</v>
      </c>
      <c r="E278" s="11">
        <v>112141125.92416516</v>
      </c>
      <c r="F278" s="11">
        <v>113004273.92416516</v>
      </c>
      <c r="G278" s="11">
        <v>120435740.92416516</v>
      </c>
      <c r="H278" s="11"/>
      <c r="I278" s="11"/>
      <c r="J278" s="11"/>
      <c r="K278" s="11"/>
      <c r="L278" s="11"/>
      <c r="AA278" s="7">
        <f t="shared" si="4"/>
        <v>24</v>
      </c>
    </row>
    <row r="279" spans="1:27" x14ac:dyDescent="0.2">
      <c r="A279" s="7">
        <v>2505</v>
      </c>
      <c r="B279" s="7" t="s">
        <v>276</v>
      </c>
      <c r="C279" s="11">
        <v>8862481.7755020894</v>
      </c>
      <c r="D279" s="11">
        <v>9570948.7755020894</v>
      </c>
      <c r="E279" s="11">
        <v>9841133.7755020894</v>
      </c>
      <c r="F279" s="11">
        <v>9890834.7755020894</v>
      </c>
      <c r="G279" s="11">
        <v>10476807.775502089</v>
      </c>
      <c r="H279" s="11"/>
      <c r="I279" s="11"/>
      <c r="J279" s="11"/>
      <c r="K279" s="11"/>
      <c r="L279" s="11"/>
      <c r="AA279" s="7">
        <f t="shared" si="4"/>
        <v>25</v>
      </c>
    </row>
    <row r="280" spans="1:27" x14ac:dyDescent="0.2">
      <c r="A280" s="7">
        <v>2506</v>
      </c>
      <c r="B280" s="7" t="s">
        <v>277</v>
      </c>
      <c r="C280" s="11">
        <v>4064490.3070086711</v>
      </c>
      <c r="D280" s="11">
        <v>4782526.3070086706</v>
      </c>
      <c r="E280" s="11">
        <v>5139083.3070086706</v>
      </c>
      <c r="F280" s="11">
        <v>5232687.3070086706</v>
      </c>
      <c r="G280" s="11">
        <v>5790475.3070086706</v>
      </c>
      <c r="H280" s="11"/>
      <c r="I280" s="11"/>
      <c r="J280" s="11"/>
      <c r="K280" s="11"/>
      <c r="L280" s="11"/>
      <c r="AA280" s="7">
        <f t="shared" si="4"/>
        <v>25</v>
      </c>
    </row>
    <row r="281" spans="1:27" x14ac:dyDescent="0.2">
      <c r="A281" s="7">
        <v>2510</v>
      </c>
      <c r="B281" s="7" t="s">
        <v>278</v>
      </c>
      <c r="C281" s="11">
        <v>7129946.7740022745</v>
      </c>
      <c r="D281" s="11">
        <v>7307699.7740022745</v>
      </c>
      <c r="E281" s="11">
        <v>7563823.7740022745</v>
      </c>
      <c r="F281" s="11">
        <v>7548975.7740022745</v>
      </c>
      <c r="G281" s="11">
        <v>7852217.7740022745</v>
      </c>
      <c r="H281" s="11"/>
      <c r="I281" s="11"/>
      <c r="J281" s="11"/>
      <c r="K281" s="11"/>
      <c r="L281" s="11"/>
      <c r="AA281" s="7">
        <f t="shared" si="4"/>
        <v>25</v>
      </c>
    </row>
    <row r="282" spans="1:27" x14ac:dyDescent="0.2">
      <c r="A282" s="7">
        <v>2513</v>
      </c>
      <c r="B282" s="7" t="s">
        <v>279</v>
      </c>
      <c r="C282" s="11">
        <v>5017516.0096546235</v>
      </c>
      <c r="D282" s="11">
        <v>5001544.0096546235</v>
      </c>
      <c r="E282" s="11">
        <v>5026733.0096546235</v>
      </c>
      <c r="F282" s="11">
        <v>5061732.0096546235</v>
      </c>
      <c r="G282" s="11">
        <v>5147968.0096546235</v>
      </c>
      <c r="H282" s="11"/>
      <c r="I282" s="11"/>
      <c r="J282" s="11"/>
      <c r="K282" s="11"/>
      <c r="L282" s="11"/>
      <c r="AA282" s="7">
        <f t="shared" si="4"/>
        <v>25</v>
      </c>
    </row>
    <row r="283" spans="1:27" x14ac:dyDescent="0.2">
      <c r="A283" s="7">
        <v>2514</v>
      </c>
      <c r="B283" s="7" t="s">
        <v>280</v>
      </c>
      <c r="C283" s="11">
        <v>22709616.605395149</v>
      </c>
      <c r="D283" s="11">
        <v>24981652.605395149</v>
      </c>
      <c r="E283" s="11">
        <v>25901079.605395149</v>
      </c>
      <c r="F283" s="11">
        <v>26130002.605395149</v>
      </c>
      <c r="G283" s="11">
        <v>26510978.605395149</v>
      </c>
      <c r="H283" s="11"/>
      <c r="I283" s="11"/>
      <c r="J283" s="11"/>
      <c r="K283" s="11"/>
      <c r="L283" s="11"/>
      <c r="AA283" s="7">
        <f t="shared" si="4"/>
        <v>25</v>
      </c>
    </row>
    <row r="284" spans="1:27" x14ac:dyDescent="0.2">
      <c r="A284" s="7">
        <v>2518</v>
      </c>
      <c r="B284" s="7" t="s">
        <v>281</v>
      </c>
      <c r="C284" s="11">
        <v>6690897.6916798623</v>
      </c>
      <c r="D284" s="11">
        <v>7050880.6916798623</v>
      </c>
      <c r="E284" s="11">
        <v>7182499.6916798623</v>
      </c>
      <c r="F284" s="11">
        <v>7116495.6916798623</v>
      </c>
      <c r="G284" s="11">
        <v>6930662.6916798623</v>
      </c>
      <c r="H284" s="11"/>
      <c r="I284" s="11"/>
      <c r="J284" s="11"/>
      <c r="K284" s="11"/>
      <c r="L284" s="11"/>
      <c r="AA284" s="7">
        <f t="shared" si="4"/>
        <v>25</v>
      </c>
    </row>
    <row r="285" spans="1:27" x14ac:dyDescent="0.2">
      <c r="A285" s="7">
        <v>2521</v>
      </c>
      <c r="B285" s="7" t="s">
        <v>282</v>
      </c>
      <c r="C285" s="11">
        <v>8571973.2509713918</v>
      </c>
      <c r="D285" s="11">
        <v>8854513.2509713918</v>
      </c>
      <c r="E285" s="11">
        <v>9190269.2509713918</v>
      </c>
      <c r="F285" s="11">
        <v>9126775.2509713918</v>
      </c>
      <c r="G285" s="11">
        <v>10247780.250971392</v>
      </c>
      <c r="H285" s="11"/>
      <c r="I285" s="11"/>
      <c r="J285" s="11"/>
      <c r="K285" s="11"/>
      <c r="L285" s="11"/>
      <c r="AA285" s="7">
        <f t="shared" si="4"/>
        <v>25</v>
      </c>
    </row>
    <row r="286" spans="1:27" x14ac:dyDescent="0.2">
      <c r="A286" s="7">
        <v>2523</v>
      </c>
      <c r="B286" s="7" t="s">
        <v>283</v>
      </c>
      <c r="C286" s="11">
        <v>24794442.487321328</v>
      </c>
      <c r="D286" s="11">
        <v>28319401.487321328</v>
      </c>
      <c r="E286" s="11">
        <v>29633595.487321328</v>
      </c>
      <c r="F286" s="11">
        <v>29512541.487321328</v>
      </c>
      <c r="G286" s="11">
        <v>32687443.487321328</v>
      </c>
      <c r="H286" s="11"/>
      <c r="I286" s="11"/>
      <c r="J286" s="11"/>
      <c r="K286" s="11"/>
      <c r="L286" s="11"/>
      <c r="AA286" s="7">
        <f t="shared" si="4"/>
        <v>25</v>
      </c>
    </row>
    <row r="287" spans="1:27" x14ac:dyDescent="0.2">
      <c r="A287" s="7">
        <v>2560</v>
      </c>
      <c r="B287" s="7" t="s">
        <v>284</v>
      </c>
      <c r="C287" s="11">
        <v>11266735.582590982</v>
      </c>
      <c r="D287" s="11">
        <v>11626398.582590982</v>
      </c>
      <c r="E287" s="11">
        <v>11894607.582590982</v>
      </c>
      <c r="F287" s="11">
        <v>12037665.582590982</v>
      </c>
      <c r="G287" s="11">
        <v>12935610.582590982</v>
      </c>
      <c r="H287" s="11"/>
      <c r="I287" s="11"/>
      <c r="J287" s="11"/>
      <c r="K287" s="11"/>
      <c r="L287" s="11"/>
      <c r="AA287" s="7">
        <f t="shared" si="4"/>
        <v>25</v>
      </c>
    </row>
    <row r="288" spans="1:27" x14ac:dyDescent="0.2">
      <c r="A288" s="7">
        <v>2580</v>
      </c>
      <c r="B288" s="7" t="s">
        <v>285</v>
      </c>
      <c r="C288" s="11">
        <v>96196442.647766665</v>
      </c>
      <c r="D288" s="11">
        <v>107937267.64776666</v>
      </c>
      <c r="E288" s="11">
        <v>111454782.64776666</v>
      </c>
      <c r="F288" s="11">
        <v>112288507.64776666</v>
      </c>
      <c r="G288" s="11">
        <v>121095696.64776666</v>
      </c>
      <c r="H288" s="11"/>
      <c r="I288" s="11"/>
      <c r="J288" s="11"/>
      <c r="K288" s="11"/>
      <c r="L288" s="11"/>
      <c r="AA288" s="7">
        <f t="shared" si="4"/>
        <v>25</v>
      </c>
    </row>
    <row r="289" spans="1:27" x14ac:dyDescent="0.2">
      <c r="A289" s="7">
        <v>2581</v>
      </c>
      <c r="B289" s="7" t="s">
        <v>286</v>
      </c>
      <c r="C289" s="11">
        <v>53863698.195338711</v>
      </c>
      <c r="D289" s="11">
        <v>62032862.195338711</v>
      </c>
      <c r="E289" s="11">
        <v>64128576.195338711</v>
      </c>
      <c r="F289" s="11">
        <v>64730744.195338711</v>
      </c>
      <c r="G289" s="11">
        <v>69347768.195338711</v>
      </c>
      <c r="H289" s="11"/>
      <c r="I289" s="11"/>
      <c r="J289" s="11"/>
      <c r="K289" s="11"/>
      <c r="L289" s="11"/>
      <c r="AA289" s="7">
        <f t="shared" si="4"/>
        <v>25</v>
      </c>
    </row>
    <row r="290" spans="1:27" x14ac:dyDescent="0.2">
      <c r="A290" s="7">
        <v>2582</v>
      </c>
      <c r="B290" s="7" t="s">
        <v>287</v>
      </c>
      <c r="C290" s="11">
        <v>36564638.544551484</v>
      </c>
      <c r="D290" s="11">
        <v>40810631.544551484</v>
      </c>
      <c r="E290" s="11">
        <v>41585806.544551484</v>
      </c>
      <c r="F290" s="11">
        <v>41856063.544551484</v>
      </c>
      <c r="G290" s="11">
        <v>45838643.544551484</v>
      </c>
      <c r="H290" s="11"/>
      <c r="I290" s="11"/>
      <c r="J290" s="11"/>
      <c r="K290" s="11"/>
      <c r="L290" s="11"/>
      <c r="AA290" s="7">
        <f t="shared" si="4"/>
        <v>25</v>
      </c>
    </row>
    <row r="291" spans="1:27" x14ac:dyDescent="0.2">
      <c r="A291" s="7">
        <v>2583</v>
      </c>
      <c r="B291" s="7" t="s">
        <v>288</v>
      </c>
      <c r="C291" s="11">
        <v>13433061.593571024</v>
      </c>
      <c r="D291" s="11">
        <v>16217740.593571024</v>
      </c>
      <c r="E291" s="11">
        <v>16803670.593571022</v>
      </c>
      <c r="F291" s="11">
        <v>16865360.593571022</v>
      </c>
      <c r="G291" s="11">
        <v>16900448.593571022</v>
      </c>
      <c r="H291" s="11"/>
      <c r="I291" s="11"/>
      <c r="J291" s="11"/>
      <c r="K291" s="11"/>
      <c r="L291" s="11"/>
      <c r="AA291" s="7">
        <f t="shared" si="4"/>
        <v>25</v>
      </c>
    </row>
    <row r="292" spans="1:27" x14ac:dyDescent="0.2">
      <c r="A292" s="7">
        <v>2584</v>
      </c>
      <c r="B292" s="7" t="s">
        <v>289</v>
      </c>
      <c r="C292" s="11">
        <v>30349596.445089325</v>
      </c>
      <c r="D292" s="11">
        <v>36551383.445089325</v>
      </c>
      <c r="E292" s="11">
        <v>38995654.445089325</v>
      </c>
      <c r="F292" s="11">
        <v>39305144.445089325</v>
      </c>
      <c r="G292" s="11">
        <v>42826120.445089325</v>
      </c>
      <c r="H292" s="11"/>
      <c r="I292" s="11"/>
      <c r="J292" s="11"/>
      <c r="K292" s="11"/>
      <c r="L292" s="11"/>
      <c r="AA292" s="7">
        <f t="shared" si="4"/>
        <v>25</v>
      </c>
    </row>
    <row r="293" spans="1:27" x14ac:dyDescent="0.2">
      <c r="B293" s="9" t="s">
        <v>296</v>
      </c>
      <c r="C293" s="14">
        <f>SUM(C3:C292)</f>
        <v>12060000000.000013</v>
      </c>
      <c r="D293" s="14">
        <f t="shared" ref="D293:F293" si="5">SUM(D3:D292)</f>
        <v>13576731122.000013</v>
      </c>
      <c r="E293" s="14">
        <f t="shared" si="5"/>
        <v>13907155458.000013</v>
      </c>
      <c r="F293" s="14">
        <f t="shared" si="5"/>
        <v>14199210190.000017</v>
      </c>
      <c r="G293" s="14">
        <f>SUM(G3:G292)</f>
        <v>15247980913.000015</v>
      </c>
      <c r="H293" s="14"/>
      <c r="I293" s="14"/>
      <c r="J293" s="14"/>
      <c r="K293" s="14"/>
      <c r="L293" s="14"/>
    </row>
    <row r="295" spans="1:27" x14ac:dyDescent="0.2">
      <c r="B295" s="9"/>
      <c r="C295" s="11">
        <v>2</v>
      </c>
      <c r="D295" s="11">
        <v>3</v>
      </c>
      <c r="E295" s="11">
        <v>4</v>
      </c>
      <c r="F295" s="11">
        <v>5</v>
      </c>
      <c r="G295" s="11">
        <v>6</v>
      </c>
      <c r="H295" s="11"/>
      <c r="I295" s="11"/>
      <c r="J295" s="11"/>
      <c r="K295" s="11"/>
      <c r="L295" s="11"/>
      <c r="M295" s="14"/>
    </row>
    <row r="296" spans="1:27" x14ac:dyDescent="0.2"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27" x14ac:dyDescent="0.2">
      <c r="G297" s="13"/>
      <c r="M297" s="17"/>
    </row>
    <row r="298" spans="1:27" x14ac:dyDescent="0.2">
      <c r="M298" s="17"/>
    </row>
    <row r="299" spans="1:27" x14ac:dyDescent="0.2">
      <c r="M299" s="17"/>
    </row>
  </sheetData>
  <sheetProtection password="FFB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6" sqref="I16"/>
    </sheetView>
  </sheetViews>
  <sheetFormatPr defaultRowHeight="12.75" x14ac:dyDescent="0.2"/>
  <cols>
    <col min="1" max="1" width="5.5703125" style="7" bestFit="1" customWidth="1"/>
    <col min="2" max="12" width="15.42578125" style="7" bestFit="1" customWidth="1"/>
    <col min="13" max="13" width="10.140625" style="7" bestFit="1" customWidth="1"/>
    <col min="14" max="16384" width="9.140625" style="7"/>
  </cols>
  <sheetData>
    <row r="1" spans="1:19" x14ac:dyDescent="0.2">
      <c r="C1" s="8" t="s">
        <v>312</v>
      </c>
      <c r="D1" s="8" t="s">
        <v>312</v>
      </c>
      <c r="E1" s="8" t="s">
        <v>312</v>
      </c>
      <c r="F1" s="8" t="s">
        <v>312</v>
      </c>
      <c r="G1" s="8" t="s">
        <v>312</v>
      </c>
      <c r="H1" s="8"/>
      <c r="I1" s="8"/>
      <c r="J1" s="8"/>
      <c r="K1" s="8"/>
      <c r="L1" s="8"/>
    </row>
    <row r="2" spans="1:19" x14ac:dyDescent="0.2">
      <c r="C2" s="9">
        <v>2008</v>
      </c>
      <c r="D2" s="9">
        <v>2009</v>
      </c>
      <c r="E2" s="9">
        <v>2010</v>
      </c>
      <c r="F2" s="9">
        <v>2011</v>
      </c>
      <c r="G2" s="9">
        <v>2012</v>
      </c>
      <c r="H2" s="9"/>
      <c r="I2" s="9"/>
      <c r="J2" s="9"/>
      <c r="K2" s="9"/>
      <c r="L2" s="9"/>
    </row>
    <row r="3" spans="1:19" x14ac:dyDescent="0.2">
      <c r="A3" s="7">
        <v>114</v>
      </c>
      <c r="B3" s="7" t="s">
        <v>0</v>
      </c>
      <c r="C3" s="11">
        <v>45889174</v>
      </c>
      <c r="D3" s="11">
        <v>49394137</v>
      </c>
      <c r="E3" s="11">
        <v>49977344</v>
      </c>
      <c r="F3" s="11">
        <v>51097881</v>
      </c>
      <c r="G3" s="11">
        <v>53862309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">
      <c r="A4" s="7">
        <v>115</v>
      </c>
      <c r="B4" s="7" t="s">
        <v>1</v>
      </c>
      <c r="C4" s="11">
        <v>45084315</v>
      </c>
      <c r="D4" s="11">
        <v>49572001</v>
      </c>
      <c r="E4" s="11">
        <v>50363302</v>
      </c>
      <c r="F4" s="11">
        <v>51821492.999999993</v>
      </c>
      <c r="G4" s="11">
        <v>54991245.999999993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x14ac:dyDescent="0.2">
      <c r="A5" s="7">
        <v>117</v>
      </c>
      <c r="B5" s="7" t="s">
        <v>2</v>
      </c>
      <c r="C5" s="11">
        <v>91081228</v>
      </c>
      <c r="D5" s="11">
        <v>99330933</v>
      </c>
      <c r="E5" s="11">
        <v>102039752</v>
      </c>
      <c r="F5" s="11">
        <v>104630975.99999999</v>
      </c>
      <c r="G5" s="11">
        <v>112199130.99999999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2">
      <c r="A6" s="7">
        <v>120</v>
      </c>
      <c r="B6" s="7" t="s">
        <v>3</v>
      </c>
      <c r="C6" s="11">
        <v>125548069</v>
      </c>
      <c r="D6" s="11">
        <v>136421581</v>
      </c>
      <c r="E6" s="11">
        <v>140959248</v>
      </c>
      <c r="F6" s="11">
        <v>144940685</v>
      </c>
      <c r="G6" s="11">
        <v>154869013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2">
      <c r="A7" s="7">
        <v>123</v>
      </c>
      <c r="B7" s="7" t="s">
        <v>4</v>
      </c>
      <c r="C7" s="11">
        <v>78854403</v>
      </c>
      <c r="D7" s="11">
        <v>84975705</v>
      </c>
      <c r="E7" s="11">
        <v>85860599</v>
      </c>
      <c r="F7" s="11">
        <v>87183775.999999985</v>
      </c>
      <c r="G7" s="11">
        <v>93186740.999999985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x14ac:dyDescent="0.2">
      <c r="A8" s="7">
        <v>125</v>
      </c>
      <c r="B8" s="7" t="s">
        <v>5</v>
      </c>
      <c r="C8" s="11">
        <v>50226211</v>
      </c>
      <c r="D8" s="11">
        <v>55484251</v>
      </c>
      <c r="E8" s="11">
        <v>57449153</v>
      </c>
      <c r="F8" s="11">
        <v>59184026.999999993</v>
      </c>
      <c r="G8" s="11">
        <v>63227226.999999993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x14ac:dyDescent="0.2">
      <c r="A9" s="7">
        <v>126</v>
      </c>
      <c r="B9" s="7" t="s">
        <v>6</v>
      </c>
      <c r="C9" s="11">
        <v>122861314</v>
      </c>
      <c r="D9" s="11">
        <v>132211731</v>
      </c>
      <c r="E9" s="11">
        <v>136443613</v>
      </c>
      <c r="F9" s="11">
        <v>140223068</v>
      </c>
      <c r="G9" s="11">
        <v>148858126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x14ac:dyDescent="0.2">
      <c r="A10" s="7">
        <v>127</v>
      </c>
      <c r="B10" s="7" t="s">
        <v>7</v>
      </c>
      <c r="C10" s="11">
        <v>89276423</v>
      </c>
      <c r="D10" s="11">
        <v>95433966</v>
      </c>
      <c r="E10" s="11">
        <v>97474634</v>
      </c>
      <c r="F10" s="11">
        <v>100171030</v>
      </c>
      <c r="G10" s="11">
        <v>106225264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">
      <c r="A11" s="7">
        <v>128</v>
      </c>
      <c r="B11" s="7" t="s">
        <v>8</v>
      </c>
      <c r="C11" s="11">
        <v>21371996</v>
      </c>
      <c r="D11" s="11">
        <v>23228672</v>
      </c>
      <c r="E11" s="11">
        <v>23379796</v>
      </c>
      <c r="F11" s="11">
        <v>23985981</v>
      </c>
      <c r="G11" s="11">
        <v>25841954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2">
      <c r="A12" s="7">
        <v>136</v>
      </c>
      <c r="B12" s="7" t="s">
        <v>9</v>
      </c>
      <c r="C12" s="11">
        <v>120349888</v>
      </c>
      <c r="D12" s="11">
        <v>130211902</v>
      </c>
      <c r="E12" s="11">
        <v>133502587</v>
      </c>
      <c r="F12" s="11">
        <v>136531965</v>
      </c>
      <c r="G12" s="11">
        <v>145296662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x14ac:dyDescent="0.2">
      <c r="A13" s="7">
        <v>138</v>
      </c>
      <c r="B13" s="7" t="s">
        <v>10</v>
      </c>
      <c r="C13" s="11">
        <v>63647108</v>
      </c>
      <c r="D13" s="11">
        <v>67878787</v>
      </c>
      <c r="E13" s="11">
        <v>68447097</v>
      </c>
      <c r="F13" s="11">
        <v>70082159</v>
      </c>
      <c r="G13" s="11">
        <v>73914269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2">
      <c r="A14" s="7">
        <v>139</v>
      </c>
      <c r="B14" s="7" t="s">
        <v>11</v>
      </c>
      <c r="C14" s="11">
        <v>32859354</v>
      </c>
      <c r="D14" s="11">
        <v>35569230</v>
      </c>
      <c r="E14" s="11">
        <v>35822853</v>
      </c>
      <c r="F14" s="11">
        <v>36657056.999999993</v>
      </c>
      <c r="G14" s="11">
        <v>39065557.999999993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">
      <c r="A15" s="7">
        <v>140</v>
      </c>
      <c r="B15" s="7" t="s">
        <v>12</v>
      </c>
      <c r="C15" s="11">
        <v>16340353</v>
      </c>
      <c r="D15" s="11">
        <v>17568570</v>
      </c>
      <c r="E15" s="11">
        <v>17734018</v>
      </c>
      <c r="F15" s="11">
        <v>18243286</v>
      </c>
      <c r="G15" s="11">
        <v>19623239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">
      <c r="A16" s="7">
        <v>160</v>
      </c>
      <c r="B16" s="7" t="s">
        <v>13</v>
      </c>
      <c r="C16" s="11">
        <v>92743940</v>
      </c>
      <c r="D16" s="11">
        <v>98636477</v>
      </c>
      <c r="E16" s="11">
        <v>98782321</v>
      </c>
      <c r="F16" s="11">
        <v>100474914</v>
      </c>
      <c r="G16" s="11">
        <v>106705882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x14ac:dyDescent="0.2">
      <c r="A17" s="7">
        <v>162</v>
      </c>
      <c r="B17" s="7" t="s">
        <v>14</v>
      </c>
      <c r="C17" s="11">
        <v>46383691</v>
      </c>
      <c r="D17" s="11">
        <v>49074530</v>
      </c>
      <c r="E17" s="11">
        <v>49221732</v>
      </c>
      <c r="F17" s="11">
        <v>50254769</v>
      </c>
      <c r="G17" s="11">
        <v>53112488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">
      <c r="A18" s="7">
        <v>163</v>
      </c>
      <c r="B18" s="7" t="s">
        <v>15</v>
      </c>
      <c r="C18" s="11">
        <v>84843326</v>
      </c>
      <c r="D18" s="11">
        <v>89900560</v>
      </c>
      <c r="E18" s="11">
        <v>90987126</v>
      </c>
      <c r="F18" s="11">
        <v>93303475</v>
      </c>
      <c r="G18" s="11">
        <v>98998052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2">
      <c r="A19" s="7">
        <v>180</v>
      </c>
      <c r="B19" s="7" t="s">
        <v>16</v>
      </c>
      <c r="C19" s="11">
        <v>722693525</v>
      </c>
      <c r="D19" s="11">
        <v>751155000</v>
      </c>
      <c r="E19" s="11">
        <v>734467796</v>
      </c>
      <c r="F19" s="11">
        <v>751581404</v>
      </c>
      <c r="G19" s="11">
        <v>786713727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2">
      <c r="A20" s="7">
        <v>181</v>
      </c>
      <c r="B20" s="7" t="s">
        <v>17</v>
      </c>
      <c r="C20" s="11">
        <v>99217256</v>
      </c>
      <c r="D20" s="11">
        <v>106475298</v>
      </c>
      <c r="E20" s="11">
        <v>109560856</v>
      </c>
      <c r="F20" s="11">
        <v>112073183</v>
      </c>
      <c r="G20" s="11">
        <v>120209238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2">
      <c r="A21" s="7">
        <v>182</v>
      </c>
      <c r="B21" s="7" t="s">
        <v>18</v>
      </c>
      <c r="C21" s="11">
        <v>108760262</v>
      </c>
      <c r="D21" s="11">
        <v>115137460</v>
      </c>
      <c r="E21" s="11">
        <v>116985542</v>
      </c>
      <c r="F21" s="11">
        <v>120568819.99999999</v>
      </c>
      <c r="G21" s="11">
        <v>128020591.99999999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">
      <c r="A22" s="7">
        <v>183</v>
      </c>
      <c r="B22" s="7" t="s">
        <v>19</v>
      </c>
      <c r="C22" s="11">
        <v>25403548</v>
      </c>
      <c r="D22" s="11">
        <v>26853320</v>
      </c>
      <c r="E22" s="11">
        <v>27225895</v>
      </c>
      <c r="F22" s="11">
        <v>27850062.999999993</v>
      </c>
      <c r="G22" s="11">
        <v>29184777.999999993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">
      <c r="A23" s="7">
        <v>184</v>
      </c>
      <c r="B23" s="7" t="s">
        <v>20</v>
      </c>
      <c r="C23" s="11">
        <v>44135492</v>
      </c>
      <c r="D23" s="11">
        <v>45761767</v>
      </c>
      <c r="E23" s="11">
        <v>43760651</v>
      </c>
      <c r="F23" s="11">
        <v>45367699</v>
      </c>
      <c r="G23" s="11">
        <v>47855013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">
      <c r="A24" s="7">
        <v>186</v>
      </c>
      <c r="B24" s="7" t="s">
        <v>21</v>
      </c>
      <c r="C24" s="11">
        <v>55394570</v>
      </c>
      <c r="D24" s="11">
        <v>57989169</v>
      </c>
      <c r="E24" s="11">
        <v>58276931</v>
      </c>
      <c r="F24" s="11">
        <v>60953575.999999993</v>
      </c>
      <c r="G24" s="11">
        <v>64608099.999999993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">
      <c r="A25" s="7">
        <v>187</v>
      </c>
      <c r="B25" s="7" t="s">
        <v>22</v>
      </c>
      <c r="C25" s="11">
        <v>24416233</v>
      </c>
      <c r="D25" s="11">
        <v>26425034</v>
      </c>
      <c r="E25" s="11">
        <v>27069801</v>
      </c>
      <c r="F25" s="11">
        <v>26732995</v>
      </c>
      <c r="G25" s="11">
        <v>28564639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">
      <c r="A26" s="7">
        <v>188</v>
      </c>
      <c r="B26" s="7" t="s">
        <v>23</v>
      </c>
      <c r="C26" s="11">
        <v>183013183</v>
      </c>
      <c r="D26" s="11">
        <v>212564481</v>
      </c>
      <c r="E26" s="11">
        <v>218467147</v>
      </c>
      <c r="F26" s="11">
        <v>222060815</v>
      </c>
      <c r="G26" s="11">
        <v>240855342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">
      <c r="A27" s="7">
        <v>191</v>
      </c>
      <c r="B27" s="7" t="s">
        <v>24</v>
      </c>
      <c r="C27" s="11">
        <v>45808014</v>
      </c>
      <c r="D27" s="11">
        <v>49748936</v>
      </c>
      <c r="E27" s="11">
        <v>50932880</v>
      </c>
      <c r="F27" s="11">
        <v>52168572</v>
      </c>
      <c r="G27" s="11">
        <v>56113408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">
      <c r="A28" s="7">
        <v>192</v>
      </c>
      <c r="B28" s="7" t="s">
        <v>25</v>
      </c>
      <c r="C28" s="11">
        <v>49559963</v>
      </c>
      <c r="D28" s="11">
        <v>54231245</v>
      </c>
      <c r="E28" s="11">
        <v>55912629</v>
      </c>
      <c r="F28" s="11">
        <v>57170156.999999993</v>
      </c>
      <c r="G28" s="11">
        <v>60512201.999999993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">
      <c r="A29" s="7">
        <v>305</v>
      </c>
      <c r="B29" s="7" t="s">
        <v>26</v>
      </c>
      <c r="C29" s="11">
        <v>34065745</v>
      </c>
      <c r="D29" s="11">
        <v>37253354</v>
      </c>
      <c r="E29" s="11">
        <v>37973429</v>
      </c>
      <c r="F29" s="11">
        <v>38754564</v>
      </c>
      <c r="G29" s="11">
        <v>40967888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">
      <c r="A30" s="7">
        <v>319</v>
      </c>
      <c r="B30" s="7" t="s">
        <v>27</v>
      </c>
      <c r="C30" s="11">
        <v>12709446</v>
      </c>
      <c r="D30" s="11">
        <v>14977506</v>
      </c>
      <c r="E30" s="11">
        <v>15458024</v>
      </c>
      <c r="F30" s="11">
        <v>15479524.000000002</v>
      </c>
      <c r="G30" s="11">
        <v>16941896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">
      <c r="A31" s="7">
        <v>330</v>
      </c>
      <c r="B31" s="7" t="s">
        <v>28</v>
      </c>
      <c r="C31" s="11">
        <v>22181651</v>
      </c>
      <c r="D31" s="11">
        <v>24699262</v>
      </c>
      <c r="E31" s="11">
        <v>25352135</v>
      </c>
      <c r="F31" s="11">
        <v>26201537</v>
      </c>
      <c r="G31" s="11">
        <v>28467561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">
      <c r="A32" s="7">
        <v>331</v>
      </c>
      <c r="B32" s="7" t="s">
        <v>29</v>
      </c>
      <c r="C32" s="11">
        <v>20882770</v>
      </c>
      <c r="D32" s="11">
        <v>24278233</v>
      </c>
      <c r="E32" s="11">
        <v>25097523</v>
      </c>
      <c r="F32" s="11">
        <v>25244672</v>
      </c>
      <c r="G32" s="11">
        <v>27573775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">
      <c r="A33" s="7">
        <v>360</v>
      </c>
      <c r="B33" s="7" t="s">
        <v>30</v>
      </c>
      <c r="C33" s="11">
        <v>30962335</v>
      </c>
      <c r="D33" s="11">
        <v>36939024</v>
      </c>
      <c r="E33" s="11">
        <v>38220451</v>
      </c>
      <c r="F33" s="11">
        <v>38703013.000000007</v>
      </c>
      <c r="G33" s="11">
        <v>42055523.000000007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">
      <c r="A34" s="7">
        <v>380</v>
      </c>
      <c r="B34" s="7" t="s">
        <v>31</v>
      </c>
      <c r="C34" s="11">
        <v>222274928</v>
      </c>
      <c r="D34" s="11">
        <v>238206987</v>
      </c>
      <c r="E34" s="11">
        <v>240988644</v>
      </c>
      <c r="F34" s="11">
        <v>245780610.00000003</v>
      </c>
      <c r="G34" s="11">
        <v>261142261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">
      <c r="A35" s="7">
        <v>381</v>
      </c>
      <c r="B35" s="7" t="s">
        <v>32</v>
      </c>
      <c r="C35" s="11">
        <v>65999140</v>
      </c>
      <c r="D35" s="11">
        <v>72866891</v>
      </c>
      <c r="E35" s="11">
        <v>73921183</v>
      </c>
      <c r="F35" s="11">
        <v>74904752</v>
      </c>
      <c r="G35" s="11">
        <v>79898594.999999985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">
      <c r="A36" s="7">
        <v>382</v>
      </c>
      <c r="B36" s="7" t="s">
        <v>33</v>
      </c>
      <c r="C36" s="11">
        <v>50987211</v>
      </c>
      <c r="D36" s="11">
        <v>59617382</v>
      </c>
      <c r="E36" s="11">
        <v>61120413</v>
      </c>
      <c r="F36" s="11">
        <v>61354327.999999993</v>
      </c>
      <c r="G36" s="11">
        <v>66729984.999999993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">
      <c r="A37" s="7">
        <v>428</v>
      </c>
      <c r="B37" s="7" t="s">
        <v>34</v>
      </c>
      <c r="C37" s="11">
        <v>13660676</v>
      </c>
      <c r="D37" s="11">
        <v>16196269</v>
      </c>
      <c r="E37" s="11">
        <v>16831637</v>
      </c>
      <c r="F37" s="11">
        <v>16737435.000000002</v>
      </c>
      <c r="G37" s="11">
        <v>18229654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">
      <c r="A38" s="7">
        <v>461</v>
      </c>
      <c r="B38" s="7" t="s">
        <v>35</v>
      </c>
      <c r="C38" s="11">
        <v>23441892</v>
      </c>
      <c r="D38" s="11">
        <v>26669237</v>
      </c>
      <c r="E38" s="11">
        <v>27243740</v>
      </c>
      <c r="F38" s="11">
        <v>27690377</v>
      </c>
      <c r="G38" s="11">
        <v>29400459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">
      <c r="A39" s="7">
        <v>480</v>
      </c>
      <c r="B39" s="7" t="s">
        <v>36</v>
      </c>
      <c r="C39" s="11">
        <v>78054671</v>
      </c>
      <c r="D39" s="11">
        <v>88171351</v>
      </c>
      <c r="E39" s="11">
        <v>89639575</v>
      </c>
      <c r="F39" s="11">
        <v>91287854.000000015</v>
      </c>
      <c r="G39" s="11">
        <v>98004143.000000015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">
      <c r="A40" s="7">
        <v>481</v>
      </c>
      <c r="B40" s="7" t="s">
        <v>37</v>
      </c>
      <c r="C40" s="11">
        <v>17508914</v>
      </c>
      <c r="D40" s="11">
        <v>19302343</v>
      </c>
      <c r="E40" s="11">
        <v>21058227</v>
      </c>
      <c r="F40" s="11">
        <v>21359640</v>
      </c>
      <c r="G40" s="11">
        <v>22453576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">
      <c r="A41" s="7">
        <v>482</v>
      </c>
      <c r="B41" s="7" t="s">
        <v>38</v>
      </c>
      <c r="C41" s="11">
        <v>31381929</v>
      </c>
      <c r="D41" s="11">
        <v>36012834</v>
      </c>
      <c r="E41" s="11">
        <v>37211086</v>
      </c>
      <c r="F41" s="11">
        <v>37215834</v>
      </c>
      <c r="G41" s="11">
        <v>39250951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">
      <c r="A42" s="7">
        <v>483</v>
      </c>
      <c r="B42" s="7" t="s">
        <v>39</v>
      </c>
      <c r="C42" s="11">
        <v>47309628</v>
      </c>
      <c r="D42" s="11">
        <v>52702371</v>
      </c>
      <c r="E42" s="11">
        <v>55000461</v>
      </c>
      <c r="F42" s="11">
        <v>55111844</v>
      </c>
      <c r="G42" s="11">
        <v>57929647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">
      <c r="A43" s="7">
        <v>484</v>
      </c>
      <c r="B43" s="7" t="s">
        <v>40</v>
      </c>
      <c r="C43" s="11">
        <v>123807422</v>
      </c>
      <c r="D43" s="11">
        <v>136323732</v>
      </c>
      <c r="E43" s="11">
        <v>141098854</v>
      </c>
      <c r="F43" s="11">
        <v>143686991</v>
      </c>
      <c r="G43" s="11">
        <v>153418387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">
      <c r="A44" s="7">
        <v>486</v>
      </c>
      <c r="B44" s="7" t="s">
        <v>41</v>
      </c>
      <c r="C44" s="11">
        <v>57764764</v>
      </c>
      <c r="D44" s="11">
        <v>65176413</v>
      </c>
      <c r="E44" s="11">
        <v>66645810</v>
      </c>
      <c r="F44" s="11">
        <v>67515269</v>
      </c>
      <c r="G44" s="11">
        <v>72061258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">
      <c r="A45" s="7">
        <v>488</v>
      </c>
      <c r="B45" s="7" t="s">
        <v>42</v>
      </c>
      <c r="C45" s="11">
        <v>25727697</v>
      </c>
      <c r="D45" s="11">
        <v>28371896</v>
      </c>
      <c r="E45" s="11">
        <v>29076115</v>
      </c>
      <c r="F45" s="11">
        <v>29808653</v>
      </c>
      <c r="G45" s="11">
        <v>31922242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">
      <c r="A46" s="7">
        <v>509</v>
      </c>
      <c r="B46" s="7" t="s">
        <v>43</v>
      </c>
      <c r="C46" s="11">
        <v>6773364</v>
      </c>
      <c r="D46" s="11">
        <v>8379493</v>
      </c>
      <c r="E46" s="11">
        <v>8760431</v>
      </c>
      <c r="F46" s="11">
        <v>8905170</v>
      </c>
      <c r="G46" s="11">
        <v>8813564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">
      <c r="A47" s="7">
        <v>512</v>
      </c>
      <c r="B47" s="7" t="s">
        <v>44</v>
      </c>
      <c r="C47" s="11">
        <v>6499713</v>
      </c>
      <c r="D47" s="11">
        <v>7606567</v>
      </c>
      <c r="E47" s="11">
        <v>7991690</v>
      </c>
      <c r="F47" s="11">
        <v>7936161.9999999991</v>
      </c>
      <c r="G47" s="11">
        <v>8339465.9999999991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">
      <c r="A48" s="7">
        <v>513</v>
      </c>
      <c r="B48" s="7" t="s">
        <v>45</v>
      </c>
      <c r="C48" s="11">
        <v>15667722</v>
      </c>
      <c r="D48" s="11">
        <v>20031490</v>
      </c>
      <c r="E48" s="11">
        <v>21137159</v>
      </c>
      <c r="F48" s="11">
        <v>22543903</v>
      </c>
      <c r="G48" s="11">
        <v>22758515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">
      <c r="A49" s="7">
        <v>560</v>
      </c>
      <c r="B49" s="7" t="s">
        <v>46</v>
      </c>
      <c r="C49" s="11">
        <v>7453107</v>
      </c>
      <c r="D49" s="11">
        <v>10267249</v>
      </c>
      <c r="E49" s="11">
        <v>11112212</v>
      </c>
      <c r="F49" s="11">
        <v>11446813</v>
      </c>
      <c r="G49" s="11">
        <v>12035596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">
      <c r="A50" s="7">
        <v>561</v>
      </c>
      <c r="B50" s="7" t="s">
        <v>47</v>
      </c>
      <c r="C50" s="11">
        <v>16801801</v>
      </c>
      <c r="D50" s="11">
        <v>19207036</v>
      </c>
      <c r="E50" s="11">
        <v>20079561</v>
      </c>
      <c r="F50" s="11">
        <v>20436481</v>
      </c>
      <c r="G50" s="11">
        <v>20967647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">
      <c r="A51" s="7">
        <v>562</v>
      </c>
      <c r="B51" s="7" t="s">
        <v>48</v>
      </c>
      <c r="C51" s="11">
        <v>26760974</v>
      </c>
      <c r="D51" s="11">
        <v>31286579</v>
      </c>
      <c r="E51" s="11">
        <v>33110710</v>
      </c>
      <c r="F51" s="11">
        <v>33677036</v>
      </c>
      <c r="G51" s="11">
        <v>36541070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">
      <c r="A52" s="7">
        <v>563</v>
      </c>
      <c r="B52" s="7" t="s">
        <v>49</v>
      </c>
      <c r="C52" s="11">
        <v>18311965</v>
      </c>
      <c r="D52" s="11">
        <v>22886306</v>
      </c>
      <c r="E52" s="11">
        <v>23874106</v>
      </c>
      <c r="F52" s="11">
        <v>24546153.000000004</v>
      </c>
      <c r="G52" s="11">
        <v>26561906.000000004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A53" s="7">
        <v>580</v>
      </c>
      <c r="B53" s="7" t="s">
        <v>50</v>
      </c>
      <c r="C53" s="11">
        <v>182456585</v>
      </c>
      <c r="D53" s="11">
        <v>198555148</v>
      </c>
      <c r="E53" s="11">
        <v>201404972</v>
      </c>
      <c r="F53" s="11">
        <v>205244525.00000003</v>
      </c>
      <c r="G53" s="11">
        <v>216774145.00000003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7">
        <v>581</v>
      </c>
      <c r="B54" s="7" t="s">
        <v>51</v>
      </c>
      <c r="C54" s="11">
        <v>161030310</v>
      </c>
      <c r="D54" s="11">
        <v>183316032</v>
      </c>
      <c r="E54" s="11">
        <v>187630811</v>
      </c>
      <c r="F54" s="11">
        <v>191647563</v>
      </c>
      <c r="G54" s="11">
        <v>204218790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7">
        <v>582</v>
      </c>
      <c r="B55" s="7" t="s">
        <v>52</v>
      </c>
      <c r="C55" s="11">
        <v>28353112</v>
      </c>
      <c r="D55" s="11">
        <v>32916201</v>
      </c>
      <c r="E55" s="11">
        <v>34137518</v>
      </c>
      <c r="F55" s="11">
        <v>35209457</v>
      </c>
      <c r="G55" s="11">
        <v>37401829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7">
        <v>583</v>
      </c>
      <c r="B56" s="7" t="s">
        <v>53</v>
      </c>
      <c r="C56" s="11">
        <v>59819837</v>
      </c>
      <c r="D56" s="11">
        <v>68108947</v>
      </c>
      <c r="E56" s="11">
        <v>70149472</v>
      </c>
      <c r="F56" s="11">
        <v>70978546</v>
      </c>
      <c r="G56" s="11">
        <v>75192851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">
      <c r="A57" s="7">
        <v>584</v>
      </c>
      <c r="B57" s="7" t="s">
        <v>54</v>
      </c>
      <c r="C57" s="11">
        <v>11709607</v>
      </c>
      <c r="D57" s="11">
        <v>13331408</v>
      </c>
      <c r="E57" s="11">
        <v>13584667</v>
      </c>
      <c r="F57" s="11">
        <v>13855170</v>
      </c>
      <c r="G57" s="11">
        <v>14732783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x14ac:dyDescent="0.2">
      <c r="A58" s="7">
        <v>586</v>
      </c>
      <c r="B58" s="7" t="s">
        <v>55</v>
      </c>
      <c r="C58" s="11">
        <v>33461409</v>
      </c>
      <c r="D58" s="11">
        <v>39408591</v>
      </c>
      <c r="E58" s="11">
        <v>41527362</v>
      </c>
      <c r="F58" s="11">
        <v>42921475.000000007</v>
      </c>
      <c r="G58" s="11">
        <v>44620724.000000007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x14ac:dyDescent="0.2">
      <c r="A59" s="7">
        <v>604</v>
      </c>
      <c r="B59" s="7" t="s">
        <v>56</v>
      </c>
      <c r="C59" s="11">
        <v>7813885</v>
      </c>
      <c r="D59" s="11">
        <v>9336326</v>
      </c>
      <c r="E59" s="11">
        <v>9736482</v>
      </c>
      <c r="F59" s="11">
        <v>9878774</v>
      </c>
      <c r="G59" s="11">
        <v>10935861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">
      <c r="A60" s="7">
        <v>617</v>
      </c>
      <c r="B60" s="7" t="s">
        <v>57</v>
      </c>
      <c r="C60" s="11">
        <v>12489627</v>
      </c>
      <c r="D60" s="11">
        <v>14269727</v>
      </c>
      <c r="E60" s="11">
        <v>14492347</v>
      </c>
      <c r="F60" s="11">
        <v>14534265.999999998</v>
      </c>
      <c r="G60" s="11">
        <v>15123641.999999998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">
      <c r="A61" s="7">
        <v>642</v>
      </c>
      <c r="B61" s="7" t="s">
        <v>58</v>
      </c>
      <c r="C61" s="11">
        <v>9116296</v>
      </c>
      <c r="D61" s="11">
        <v>11334182</v>
      </c>
      <c r="E61" s="11">
        <v>11645068</v>
      </c>
      <c r="F61" s="11">
        <v>11813484.000000002</v>
      </c>
      <c r="G61" s="11">
        <v>13670112.000000002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">
      <c r="A62" s="7">
        <v>643</v>
      </c>
      <c r="B62" s="7" t="s">
        <v>59</v>
      </c>
      <c r="C62" s="11">
        <v>14967680</v>
      </c>
      <c r="D62" s="11">
        <v>17654653</v>
      </c>
      <c r="E62" s="11">
        <v>18081931</v>
      </c>
      <c r="F62" s="11">
        <v>18605942</v>
      </c>
      <c r="G62" s="11">
        <v>20922683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">
      <c r="A63" s="7">
        <v>662</v>
      </c>
      <c r="B63" s="7" t="s">
        <v>60</v>
      </c>
      <c r="C63" s="11">
        <v>42092621</v>
      </c>
      <c r="D63" s="11">
        <v>46253980</v>
      </c>
      <c r="E63" s="11">
        <v>46935828</v>
      </c>
      <c r="F63" s="11">
        <v>47635919.999999993</v>
      </c>
      <c r="G63" s="11">
        <v>49536462.999999993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">
      <c r="A64" s="7">
        <v>665</v>
      </c>
      <c r="B64" s="7" t="s">
        <v>61</v>
      </c>
      <c r="C64" s="11">
        <v>17095623</v>
      </c>
      <c r="D64" s="11">
        <v>20353254</v>
      </c>
      <c r="E64" s="11">
        <v>20957718</v>
      </c>
      <c r="F64" s="11">
        <v>21265540.000000004</v>
      </c>
      <c r="G64" s="11">
        <v>23372096.000000004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">
      <c r="A65" s="7">
        <v>680</v>
      </c>
      <c r="B65" s="7" t="s">
        <v>62</v>
      </c>
      <c r="C65" s="11">
        <v>164885050</v>
      </c>
      <c r="D65" s="11">
        <v>180294266</v>
      </c>
      <c r="E65" s="11">
        <v>184372221</v>
      </c>
      <c r="F65" s="11">
        <v>189238223.00000003</v>
      </c>
      <c r="G65" s="11">
        <v>203267157.00000003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">
      <c r="A66" s="7">
        <v>682</v>
      </c>
      <c r="B66" s="7" t="s">
        <v>63</v>
      </c>
      <c r="C66" s="11">
        <v>35461983</v>
      </c>
      <c r="D66" s="11">
        <v>41300893</v>
      </c>
      <c r="E66" s="11">
        <v>42580054</v>
      </c>
      <c r="F66" s="11">
        <v>42828810.000000007</v>
      </c>
      <c r="G66" s="11">
        <v>46536432.000000007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">
      <c r="A67" s="7">
        <v>683</v>
      </c>
      <c r="B67" s="7" t="s">
        <v>64</v>
      </c>
      <c r="C67" s="11">
        <v>45804608</v>
      </c>
      <c r="D67" s="11">
        <v>52070013</v>
      </c>
      <c r="E67" s="11">
        <v>53364670</v>
      </c>
      <c r="F67" s="11">
        <v>54927148.999999993</v>
      </c>
      <c r="G67" s="11">
        <v>57314409.999999993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">
      <c r="A68" s="7">
        <v>684</v>
      </c>
      <c r="B68" s="7" t="s">
        <v>65</v>
      </c>
      <c r="C68" s="11">
        <v>11284878</v>
      </c>
      <c r="D68" s="11">
        <v>12472494</v>
      </c>
      <c r="E68" s="11">
        <v>12865746</v>
      </c>
      <c r="F68" s="11">
        <v>13546369</v>
      </c>
      <c r="G68" s="11">
        <v>14381849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">
      <c r="A69" s="7">
        <v>685</v>
      </c>
      <c r="B69" s="7" t="s">
        <v>66</v>
      </c>
      <c r="C69" s="11">
        <v>31852542</v>
      </c>
      <c r="D69" s="11">
        <v>38128520</v>
      </c>
      <c r="E69" s="11">
        <v>39497554</v>
      </c>
      <c r="F69" s="11">
        <v>40616163</v>
      </c>
      <c r="G69" s="11">
        <v>43971566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">
      <c r="A70" s="7">
        <v>686</v>
      </c>
      <c r="B70" s="7" t="s">
        <v>67</v>
      </c>
      <c r="C70" s="11">
        <v>21020012</v>
      </c>
      <c r="D70" s="11">
        <v>24312569</v>
      </c>
      <c r="E70" s="11">
        <v>25484600</v>
      </c>
      <c r="F70" s="11">
        <v>26032819.000000004</v>
      </c>
      <c r="G70" s="11">
        <v>28841540.000000004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">
      <c r="A71" s="7">
        <v>687</v>
      </c>
      <c r="B71" s="7" t="s">
        <v>68</v>
      </c>
      <c r="C71" s="11">
        <v>22163604</v>
      </c>
      <c r="D71" s="11">
        <v>25220463</v>
      </c>
      <c r="E71" s="11">
        <v>25962784</v>
      </c>
      <c r="F71" s="11">
        <v>26165547</v>
      </c>
      <c r="G71" s="11">
        <v>27851010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x14ac:dyDescent="0.2">
      <c r="A72" s="7">
        <v>760</v>
      </c>
      <c r="B72" s="7" t="s">
        <v>69</v>
      </c>
      <c r="C72" s="11">
        <v>10358339</v>
      </c>
      <c r="D72" s="11">
        <v>12323520</v>
      </c>
      <c r="E72" s="11">
        <v>12801925</v>
      </c>
      <c r="F72" s="11">
        <v>13208422.000000002</v>
      </c>
      <c r="G72" s="11">
        <v>14907142.000000002</v>
      </c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">
      <c r="A73" s="7">
        <v>761</v>
      </c>
      <c r="B73" s="7" t="s">
        <v>70</v>
      </c>
      <c r="C73" s="11">
        <v>8098097</v>
      </c>
      <c r="D73" s="11">
        <v>9900616</v>
      </c>
      <c r="E73" s="11">
        <v>10140547</v>
      </c>
      <c r="F73" s="11">
        <v>10301716.000000002</v>
      </c>
      <c r="G73" s="11">
        <v>11293758.000000002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x14ac:dyDescent="0.2">
      <c r="A74" s="7">
        <v>763</v>
      </c>
      <c r="B74" s="7" t="s">
        <v>71</v>
      </c>
      <c r="C74" s="11">
        <v>20657703</v>
      </c>
      <c r="D74" s="11">
        <v>23501525</v>
      </c>
      <c r="E74" s="11">
        <v>24090505</v>
      </c>
      <c r="F74" s="11">
        <v>24703871.999999996</v>
      </c>
      <c r="G74" s="11">
        <v>26656389.999999996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2">
      <c r="A75" s="7">
        <v>764</v>
      </c>
      <c r="B75" s="7" t="s">
        <v>72</v>
      </c>
      <c r="C75" s="11">
        <v>26360074</v>
      </c>
      <c r="D75" s="11">
        <v>31293064</v>
      </c>
      <c r="E75" s="11">
        <v>31832535</v>
      </c>
      <c r="F75" s="11">
        <v>32609140.000000004</v>
      </c>
      <c r="G75" s="11">
        <v>33791131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x14ac:dyDescent="0.2">
      <c r="A76" s="7">
        <v>765</v>
      </c>
      <c r="B76" s="7" t="s">
        <v>73</v>
      </c>
      <c r="C76" s="11">
        <v>24501865</v>
      </c>
      <c r="D76" s="11">
        <v>29017299</v>
      </c>
      <c r="E76" s="11">
        <v>29534426</v>
      </c>
      <c r="F76" s="11">
        <v>30475004</v>
      </c>
      <c r="G76" s="11">
        <v>31906110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2">
      <c r="A77" s="7">
        <v>767</v>
      </c>
      <c r="B77" s="7" t="s">
        <v>74</v>
      </c>
      <c r="C77" s="11">
        <v>13244653</v>
      </c>
      <c r="D77" s="11">
        <v>16625997</v>
      </c>
      <c r="E77" s="11">
        <v>16882340</v>
      </c>
      <c r="F77" s="11">
        <v>17059966</v>
      </c>
      <c r="G77" s="11">
        <v>17894125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x14ac:dyDescent="0.2">
      <c r="A78" s="7">
        <v>780</v>
      </c>
      <c r="B78" s="7" t="s">
        <v>75</v>
      </c>
      <c r="C78" s="11">
        <v>106224878</v>
      </c>
      <c r="D78" s="11">
        <v>119907400</v>
      </c>
      <c r="E78" s="11">
        <v>121875333</v>
      </c>
      <c r="F78" s="11">
        <v>125025082</v>
      </c>
      <c r="G78" s="11">
        <v>133719884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x14ac:dyDescent="0.2">
      <c r="A79" s="7">
        <v>781</v>
      </c>
      <c r="B79" s="7" t="s">
        <v>76</v>
      </c>
      <c r="C79" s="11">
        <v>47040006</v>
      </c>
      <c r="D79" s="11">
        <v>53425458</v>
      </c>
      <c r="E79" s="11">
        <v>54697738</v>
      </c>
      <c r="F79" s="11">
        <v>55071098.999999993</v>
      </c>
      <c r="G79" s="11">
        <v>57904523.999999993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x14ac:dyDescent="0.2">
      <c r="A80" s="7">
        <v>821</v>
      </c>
      <c r="B80" s="7" t="s">
        <v>77</v>
      </c>
      <c r="C80" s="11">
        <v>6818398</v>
      </c>
      <c r="D80" s="11">
        <v>6918118</v>
      </c>
      <c r="E80" s="11">
        <v>7130799</v>
      </c>
      <c r="F80" s="11">
        <v>7406678</v>
      </c>
      <c r="G80" s="11">
        <v>8782309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x14ac:dyDescent="0.2">
      <c r="A81" s="7">
        <v>834</v>
      </c>
      <c r="B81" s="7" t="s">
        <v>78</v>
      </c>
      <c r="C81" s="11">
        <v>8572738</v>
      </c>
      <c r="D81" s="11">
        <v>10475482</v>
      </c>
      <c r="E81" s="11">
        <v>11053082</v>
      </c>
      <c r="F81" s="11">
        <v>11582865</v>
      </c>
      <c r="G81" s="11">
        <v>13301134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x14ac:dyDescent="0.2">
      <c r="A82" s="7">
        <v>840</v>
      </c>
      <c r="B82" s="7" t="s">
        <v>79</v>
      </c>
      <c r="C82" s="11">
        <v>34449622</v>
      </c>
      <c r="D82" s="11">
        <v>42032558</v>
      </c>
      <c r="E82" s="11">
        <v>42977317</v>
      </c>
      <c r="F82" s="11">
        <v>43621501</v>
      </c>
      <c r="G82" s="11">
        <v>49535513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x14ac:dyDescent="0.2">
      <c r="A83" s="7">
        <v>860</v>
      </c>
      <c r="B83" s="7" t="s">
        <v>80</v>
      </c>
      <c r="C83" s="11">
        <v>13223219</v>
      </c>
      <c r="D83" s="11">
        <v>13122017</v>
      </c>
      <c r="E83" s="11">
        <v>13511567</v>
      </c>
      <c r="F83" s="11">
        <v>13492686</v>
      </c>
      <c r="G83" s="11">
        <v>16104446.999999996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x14ac:dyDescent="0.2">
      <c r="A84" s="7">
        <v>861</v>
      </c>
      <c r="B84" s="7" t="s">
        <v>81</v>
      </c>
      <c r="C84" s="11">
        <v>19499015</v>
      </c>
      <c r="D84" s="11">
        <v>21559510</v>
      </c>
      <c r="E84" s="11">
        <v>22131705</v>
      </c>
      <c r="F84" s="11">
        <v>21817831.999999996</v>
      </c>
      <c r="G84" s="11">
        <v>26237027.999999996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x14ac:dyDescent="0.2">
      <c r="A85" s="7">
        <v>862</v>
      </c>
      <c r="B85" s="7" t="s">
        <v>82</v>
      </c>
      <c r="C85" s="11">
        <v>9894261</v>
      </c>
      <c r="D85" s="11">
        <v>11621481</v>
      </c>
      <c r="E85" s="11">
        <v>11836144</v>
      </c>
      <c r="F85" s="11">
        <v>11798178</v>
      </c>
      <c r="G85" s="11">
        <v>12429571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x14ac:dyDescent="0.2">
      <c r="A86" s="7">
        <v>880</v>
      </c>
      <c r="B86" s="7" t="s">
        <v>83</v>
      </c>
      <c r="C86" s="11">
        <v>85418142</v>
      </c>
      <c r="D86" s="11">
        <v>95892615</v>
      </c>
      <c r="E86" s="11">
        <v>96878253</v>
      </c>
      <c r="F86" s="11">
        <v>98384994.999999985</v>
      </c>
      <c r="G86" s="11">
        <v>105123605.99999999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x14ac:dyDescent="0.2">
      <c r="A87" s="7">
        <v>881</v>
      </c>
      <c r="B87" s="7" t="s">
        <v>84</v>
      </c>
      <c r="C87" s="11">
        <v>21906949</v>
      </c>
      <c r="D87" s="11">
        <v>26046192</v>
      </c>
      <c r="E87" s="11">
        <v>26971123</v>
      </c>
      <c r="F87" s="11">
        <v>27718339.999999996</v>
      </c>
      <c r="G87" s="11">
        <v>29619391.999999996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2">
      <c r="A88" s="7">
        <v>882</v>
      </c>
      <c r="B88" s="7" t="s">
        <v>85</v>
      </c>
      <c r="C88" s="11">
        <v>39839009</v>
      </c>
      <c r="D88" s="11">
        <v>44983109</v>
      </c>
      <c r="E88" s="11">
        <v>46080180</v>
      </c>
      <c r="F88" s="11">
        <v>46247239.999999993</v>
      </c>
      <c r="G88" s="11">
        <v>51049267.999999993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x14ac:dyDescent="0.2">
      <c r="A89" s="7">
        <v>883</v>
      </c>
      <c r="B89" s="7" t="s">
        <v>86</v>
      </c>
      <c r="C89" s="11">
        <v>58361443</v>
      </c>
      <c r="D89" s="11">
        <v>66059197</v>
      </c>
      <c r="E89" s="11">
        <v>68550493</v>
      </c>
      <c r="F89" s="11">
        <v>69363263</v>
      </c>
      <c r="G89" s="11">
        <v>78602711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x14ac:dyDescent="0.2">
      <c r="A90" s="7">
        <v>884</v>
      </c>
      <c r="B90" s="7" t="s">
        <v>87</v>
      </c>
      <c r="C90" s="11">
        <v>20930850</v>
      </c>
      <c r="D90" s="11">
        <v>22166919</v>
      </c>
      <c r="E90" s="11">
        <v>22499422</v>
      </c>
      <c r="F90" s="11">
        <v>22762746.999999996</v>
      </c>
      <c r="G90" s="11">
        <v>25765477.999999996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x14ac:dyDescent="0.2">
      <c r="A91" s="7">
        <v>885</v>
      </c>
      <c r="B91" s="7" t="s">
        <v>88</v>
      </c>
      <c r="C91" s="11">
        <v>41619370</v>
      </c>
      <c r="D91" s="11">
        <v>52759397</v>
      </c>
      <c r="E91" s="11">
        <v>54217459</v>
      </c>
      <c r="F91" s="11">
        <v>54539724</v>
      </c>
      <c r="G91" s="11">
        <v>61176312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x14ac:dyDescent="0.2">
      <c r="A92" s="7">
        <v>980</v>
      </c>
      <c r="B92" s="7" t="s">
        <v>89</v>
      </c>
      <c r="C92" s="11">
        <v>121492575</v>
      </c>
      <c r="D92" s="11">
        <v>137426515</v>
      </c>
      <c r="E92" s="11">
        <v>140906213</v>
      </c>
      <c r="F92" s="11">
        <v>143942691</v>
      </c>
      <c r="G92" s="11">
        <v>157944690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 x14ac:dyDescent="0.2">
      <c r="A93" s="7">
        <v>1060</v>
      </c>
      <c r="B93" s="7" t="s">
        <v>90</v>
      </c>
      <c r="C93" s="11">
        <v>16344528</v>
      </c>
      <c r="D93" s="11">
        <v>18304830</v>
      </c>
      <c r="E93" s="11">
        <v>18697007</v>
      </c>
      <c r="F93" s="11">
        <v>18996861</v>
      </c>
      <c r="G93" s="11">
        <v>18552447</v>
      </c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x14ac:dyDescent="0.2">
      <c r="A94" s="7">
        <v>1080</v>
      </c>
      <c r="B94" s="7" t="s">
        <v>91</v>
      </c>
      <c r="C94" s="11">
        <v>95281335</v>
      </c>
      <c r="D94" s="11">
        <v>108023990</v>
      </c>
      <c r="E94" s="11">
        <v>110874359</v>
      </c>
      <c r="F94" s="11">
        <v>113113081.00000001</v>
      </c>
      <c r="G94" s="11">
        <v>121536030.00000001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 x14ac:dyDescent="0.2">
      <c r="A95" s="7">
        <v>1081</v>
      </c>
      <c r="B95" s="7" t="s">
        <v>92</v>
      </c>
      <c r="C95" s="11">
        <v>47054796</v>
      </c>
      <c r="D95" s="11">
        <v>55281070</v>
      </c>
      <c r="E95" s="11">
        <v>56329116</v>
      </c>
      <c r="F95" s="11">
        <v>57686987.000000007</v>
      </c>
      <c r="G95" s="11">
        <v>63020963.000000007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x14ac:dyDescent="0.2">
      <c r="A96" s="7">
        <v>1082</v>
      </c>
      <c r="B96" s="7" t="s">
        <v>93</v>
      </c>
      <c r="C96" s="11">
        <v>46565309</v>
      </c>
      <c r="D96" s="11">
        <v>54333123</v>
      </c>
      <c r="E96" s="11">
        <v>55139946</v>
      </c>
      <c r="F96" s="11">
        <v>55682261</v>
      </c>
      <c r="G96" s="11">
        <v>60115883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x14ac:dyDescent="0.2">
      <c r="A97" s="7">
        <v>1083</v>
      </c>
      <c r="B97" s="7" t="s">
        <v>94</v>
      </c>
      <c r="C97" s="11">
        <v>32523679</v>
      </c>
      <c r="D97" s="11">
        <v>38228216</v>
      </c>
      <c r="E97" s="11">
        <v>40298113</v>
      </c>
      <c r="F97" s="11">
        <v>40195553</v>
      </c>
      <c r="G97" s="11">
        <v>45482251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 x14ac:dyDescent="0.2">
      <c r="A98" s="7">
        <v>1214</v>
      </c>
      <c r="B98" s="7" t="s">
        <v>95</v>
      </c>
      <c r="C98" s="11">
        <v>18223743</v>
      </c>
      <c r="D98" s="11">
        <v>22084266</v>
      </c>
      <c r="E98" s="11">
        <v>22331780</v>
      </c>
      <c r="F98" s="11">
        <v>22899195</v>
      </c>
      <c r="G98" s="11">
        <v>25588457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 x14ac:dyDescent="0.2">
      <c r="A99" s="7">
        <v>1230</v>
      </c>
      <c r="B99" s="7" t="s">
        <v>96</v>
      </c>
      <c r="C99" s="11">
        <v>35988136</v>
      </c>
      <c r="D99" s="11">
        <v>38877310</v>
      </c>
      <c r="E99" s="11">
        <v>39274803</v>
      </c>
      <c r="F99" s="11">
        <v>40266542.000000007</v>
      </c>
      <c r="G99" s="11">
        <v>42610992.000000007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x14ac:dyDescent="0.2">
      <c r="A100" s="7">
        <v>1231</v>
      </c>
      <c r="B100" s="7" t="s">
        <v>97</v>
      </c>
      <c r="C100" s="11">
        <v>21222057</v>
      </c>
      <c r="D100" s="11">
        <v>22807901</v>
      </c>
      <c r="E100" s="11">
        <v>22962493</v>
      </c>
      <c r="F100" s="11">
        <v>23349074.999999996</v>
      </c>
      <c r="G100" s="11">
        <v>24777386.999999996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x14ac:dyDescent="0.2">
      <c r="A101" s="7">
        <v>1233</v>
      </c>
      <c r="B101" s="7" t="s">
        <v>98</v>
      </c>
      <c r="C101" s="11">
        <v>69996118</v>
      </c>
      <c r="D101" s="11">
        <v>74878884</v>
      </c>
      <c r="E101" s="11">
        <v>75637606</v>
      </c>
      <c r="F101" s="11">
        <v>77300381</v>
      </c>
      <c r="G101" s="11">
        <v>82127765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x14ac:dyDescent="0.2">
      <c r="A102" s="7">
        <v>1256</v>
      </c>
      <c r="B102" s="7" t="s">
        <v>99</v>
      </c>
      <c r="C102" s="11">
        <v>16032165</v>
      </c>
      <c r="D102" s="11">
        <v>18355571</v>
      </c>
      <c r="E102" s="11">
        <v>18468484</v>
      </c>
      <c r="F102" s="11">
        <v>18606877</v>
      </c>
      <c r="G102" s="11">
        <v>20187717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x14ac:dyDescent="0.2">
      <c r="A103" s="7">
        <v>1257</v>
      </c>
      <c r="B103" s="7" t="s">
        <v>100</v>
      </c>
      <c r="C103" s="11">
        <v>14472137</v>
      </c>
      <c r="D103" s="11">
        <v>18072354</v>
      </c>
      <c r="E103" s="11">
        <v>18407714</v>
      </c>
      <c r="F103" s="11">
        <v>18999533</v>
      </c>
      <c r="G103" s="11">
        <v>20071550</v>
      </c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x14ac:dyDescent="0.2">
      <c r="A104" s="7">
        <v>1260</v>
      </c>
      <c r="B104" s="7" t="s">
        <v>101</v>
      </c>
      <c r="C104" s="11">
        <v>18192665</v>
      </c>
      <c r="D104" s="11">
        <v>23905359</v>
      </c>
      <c r="E104" s="11">
        <v>24131053</v>
      </c>
      <c r="F104" s="11">
        <v>24548349.999999996</v>
      </c>
      <c r="G104" s="11">
        <v>26077209.999999996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x14ac:dyDescent="0.2">
      <c r="A105" s="7">
        <v>1261</v>
      </c>
      <c r="B105" s="7" t="s">
        <v>102</v>
      </c>
      <c r="C105" s="11">
        <v>45592409</v>
      </c>
      <c r="D105" s="11">
        <v>50340362</v>
      </c>
      <c r="E105" s="11">
        <v>51380653</v>
      </c>
      <c r="F105" s="11">
        <v>53032196.999999993</v>
      </c>
      <c r="G105" s="11">
        <v>57181192.999999993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x14ac:dyDescent="0.2">
      <c r="A106" s="7">
        <v>1262</v>
      </c>
      <c r="B106" s="7" t="s">
        <v>103</v>
      </c>
      <c r="C106" s="11">
        <v>33420286</v>
      </c>
      <c r="D106" s="11">
        <v>35651573</v>
      </c>
      <c r="E106" s="11">
        <v>36338554</v>
      </c>
      <c r="F106" s="11">
        <v>37272725</v>
      </c>
      <c r="G106" s="11">
        <v>39725384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x14ac:dyDescent="0.2">
      <c r="A107" s="7">
        <v>1263</v>
      </c>
      <c r="B107" s="7" t="s">
        <v>104</v>
      </c>
      <c r="C107" s="11">
        <v>33023456</v>
      </c>
      <c r="D107" s="11">
        <v>35752067</v>
      </c>
      <c r="E107" s="11">
        <v>36287551</v>
      </c>
      <c r="F107" s="11">
        <v>37195349</v>
      </c>
      <c r="G107" s="11">
        <v>39503858.999999993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x14ac:dyDescent="0.2">
      <c r="A108" s="7">
        <v>1264</v>
      </c>
      <c r="B108" s="7" t="s">
        <v>105</v>
      </c>
      <c r="C108" s="11">
        <v>25704640</v>
      </c>
      <c r="D108" s="11">
        <v>30199182</v>
      </c>
      <c r="E108" s="11">
        <v>30507807</v>
      </c>
      <c r="F108" s="11">
        <v>31056387</v>
      </c>
      <c r="G108" s="11">
        <v>33309600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x14ac:dyDescent="0.2">
      <c r="A109" s="7">
        <v>1265</v>
      </c>
      <c r="B109" s="7" t="s">
        <v>106</v>
      </c>
      <c r="C109" s="11">
        <v>29798178</v>
      </c>
      <c r="D109" s="11">
        <v>35266487</v>
      </c>
      <c r="E109" s="11">
        <v>36119020</v>
      </c>
      <c r="F109" s="11">
        <v>37126151</v>
      </c>
      <c r="G109" s="11">
        <v>41309318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x14ac:dyDescent="0.2">
      <c r="A110" s="7">
        <v>1266</v>
      </c>
      <c r="B110" s="7" t="s">
        <v>107</v>
      </c>
      <c r="C110" s="11">
        <v>23194478</v>
      </c>
      <c r="D110" s="11">
        <v>28221614</v>
      </c>
      <c r="E110" s="11">
        <v>28956764</v>
      </c>
      <c r="F110" s="11">
        <v>29971888</v>
      </c>
      <c r="G110" s="11">
        <v>32096967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x14ac:dyDescent="0.2">
      <c r="A111" s="7">
        <v>1267</v>
      </c>
      <c r="B111" s="7" t="s">
        <v>108</v>
      </c>
      <c r="C111" s="11">
        <v>26090924</v>
      </c>
      <c r="D111" s="11">
        <v>31839854</v>
      </c>
      <c r="E111" s="11">
        <v>32415870</v>
      </c>
      <c r="F111" s="11">
        <v>33047503</v>
      </c>
      <c r="G111" s="11">
        <v>35184013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x14ac:dyDescent="0.2">
      <c r="A112" s="7">
        <v>1270</v>
      </c>
      <c r="B112" s="7" t="s">
        <v>109</v>
      </c>
      <c r="C112" s="11">
        <v>20569016</v>
      </c>
      <c r="D112" s="11">
        <v>25060278</v>
      </c>
      <c r="E112" s="11">
        <v>25501409</v>
      </c>
      <c r="F112" s="11">
        <v>26672870</v>
      </c>
      <c r="G112" s="11">
        <v>29193962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2">
      <c r="A113" s="7">
        <v>1272</v>
      </c>
      <c r="B113" s="7" t="s">
        <v>110</v>
      </c>
      <c r="C113" s="11">
        <v>16858061</v>
      </c>
      <c r="D113" s="11">
        <v>19939526</v>
      </c>
      <c r="E113" s="11">
        <v>20120616</v>
      </c>
      <c r="F113" s="11">
        <v>20394818</v>
      </c>
      <c r="G113" s="11">
        <v>22709145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x14ac:dyDescent="0.2">
      <c r="A114" s="7">
        <v>1273</v>
      </c>
      <c r="B114" s="7" t="s">
        <v>111</v>
      </c>
      <c r="C114" s="11">
        <v>15209663</v>
      </c>
      <c r="D114" s="11">
        <v>18013492</v>
      </c>
      <c r="E114" s="11">
        <v>18263182</v>
      </c>
      <c r="F114" s="11">
        <v>18469947</v>
      </c>
      <c r="G114" s="11">
        <v>20925142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x14ac:dyDescent="0.2">
      <c r="A115" s="7">
        <v>1275</v>
      </c>
      <c r="B115" s="7" t="s">
        <v>112</v>
      </c>
      <c r="C115" s="11">
        <v>7408097</v>
      </c>
      <c r="D115" s="11">
        <v>9027783</v>
      </c>
      <c r="E115" s="11">
        <v>9218233</v>
      </c>
      <c r="F115" s="11">
        <v>9331397</v>
      </c>
      <c r="G115" s="11">
        <v>9787059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x14ac:dyDescent="0.2">
      <c r="A116" s="7">
        <v>1276</v>
      </c>
      <c r="B116" s="7" t="s">
        <v>113</v>
      </c>
      <c r="C116" s="11">
        <v>20424774</v>
      </c>
      <c r="D116" s="11">
        <v>26382462</v>
      </c>
      <c r="E116" s="11">
        <v>27075373</v>
      </c>
      <c r="F116" s="11">
        <v>27707989</v>
      </c>
      <c r="G116" s="11">
        <v>28993004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x14ac:dyDescent="0.2">
      <c r="A117" s="7">
        <v>1277</v>
      </c>
      <c r="B117" s="7" t="s">
        <v>114</v>
      </c>
      <c r="C117" s="11">
        <v>18108416</v>
      </c>
      <c r="D117" s="11">
        <v>22671880</v>
      </c>
      <c r="E117" s="11">
        <v>22867873</v>
      </c>
      <c r="F117" s="11">
        <v>23164421</v>
      </c>
      <c r="G117" s="11">
        <v>24979408</v>
      </c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x14ac:dyDescent="0.2">
      <c r="A118" s="7">
        <v>1278</v>
      </c>
      <c r="B118" s="7" t="s">
        <v>115</v>
      </c>
      <c r="C118" s="11">
        <v>47894677</v>
      </c>
      <c r="D118" s="11">
        <v>53446913</v>
      </c>
      <c r="E118" s="11">
        <v>54449629</v>
      </c>
      <c r="F118" s="11">
        <v>55831475</v>
      </c>
      <c r="G118" s="11">
        <v>59868934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x14ac:dyDescent="0.2">
      <c r="A119" s="7">
        <v>1280</v>
      </c>
      <c r="B119" s="7" t="s">
        <v>116</v>
      </c>
      <c r="C119" s="11">
        <v>279444472</v>
      </c>
      <c r="D119" s="11">
        <v>296461224</v>
      </c>
      <c r="E119" s="11">
        <v>296516031</v>
      </c>
      <c r="F119" s="11">
        <v>303353219.99999994</v>
      </c>
      <c r="G119" s="11">
        <v>319413698.99999994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x14ac:dyDescent="0.2">
      <c r="A120" s="7">
        <v>1281</v>
      </c>
      <c r="B120" s="7" t="s">
        <v>117</v>
      </c>
      <c r="C120" s="11">
        <v>132977653</v>
      </c>
      <c r="D120" s="11">
        <v>144527086</v>
      </c>
      <c r="E120" s="11">
        <v>145677621</v>
      </c>
      <c r="F120" s="11">
        <v>149553300.00000003</v>
      </c>
      <c r="G120" s="11">
        <v>158605363.00000003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x14ac:dyDescent="0.2">
      <c r="A121" s="7">
        <v>1282</v>
      </c>
      <c r="B121" s="7" t="s">
        <v>118</v>
      </c>
      <c r="C121" s="11">
        <v>50901816</v>
      </c>
      <c r="D121" s="11">
        <v>55792629</v>
      </c>
      <c r="E121" s="11">
        <v>57965164</v>
      </c>
      <c r="F121" s="11">
        <v>58981606</v>
      </c>
      <c r="G121" s="11">
        <v>63583701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x14ac:dyDescent="0.2">
      <c r="A122" s="7">
        <v>1283</v>
      </c>
      <c r="B122" s="7" t="s">
        <v>119</v>
      </c>
      <c r="C122" s="11">
        <v>154438419</v>
      </c>
      <c r="D122" s="11">
        <v>168353016</v>
      </c>
      <c r="E122" s="11">
        <v>170231906</v>
      </c>
      <c r="F122" s="11">
        <v>174013806.99999997</v>
      </c>
      <c r="G122" s="11">
        <v>185452371.99999997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x14ac:dyDescent="0.2">
      <c r="A123" s="7">
        <v>1284</v>
      </c>
      <c r="B123" s="7" t="s">
        <v>120</v>
      </c>
      <c r="C123" s="11">
        <v>52045967</v>
      </c>
      <c r="D123" s="11">
        <v>57869746</v>
      </c>
      <c r="E123" s="11">
        <v>58427040</v>
      </c>
      <c r="F123" s="11">
        <v>59679544</v>
      </c>
      <c r="G123" s="11">
        <v>63920976</v>
      </c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x14ac:dyDescent="0.2">
      <c r="A124" s="7">
        <v>1285</v>
      </c>
      <c r="B124" s="7" t="s">
        <v>121</v>
      </c>
      <c r="C124" s="11">
        <v>43384976</v>
      </c>
      <c r="D124" s="11">
        <v>49703064</v>
      </c>
      <c r="E124" s="11">
        <v>50755447</v>
      </c>
      <c r="F124" s="11">
        <v>51752849.000000007</v>
      </c>
      <c r="G124" s="11">
        <v>55590668.000000007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x14ac:dyDescent="0.2">
      <c r="A125" s="7">
        <v>1286</v>
      </c>
      <c r="B125" s="7" t="s">
        <v>122</v>
      </c>
      <c r="C125" s="11">
        <v>49024578</v>
      </c>
      <c r="D125" s="11">
        <v>56647645</v>
      </c>
      <c r="E125" s="11">
        <v>58746283</v>
      </c>
      <c r="F125" s="11">
        <v>59994480.000000007</v>
      </c>
      <c r="G125" s="11">
        <v>64683334.000000007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x14ac:dyDescent="0.2">
      <c r="A126" s="7">
        <v>1287</v>
      </c>
      <c r="B126" s="7" t="s">
        <v>123</v>
      </c>
      <c r="C126" s="11">
        <v>68721037</v>
      </c>
      <c r="D126" s="11">
        <v>77527200</v>
      </c>
      <c r="E126" s="11">
        <v>79017511</v>
      </c>
      <c r="F126" s="11">
        <v>80633486</v>
      </c>
      <c r="G126" s="11">
        <v>85829869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x14ac:dyDescent="0.2">
      <c r="A127" s="7">
        <v>1290</v>
      </c>
      <c r="B127" s="7" t="s">
        <v>124</v>
      </c>
      <c r="C127" s="11">
        <v>124316789</v>
      </c>
      <c r="D127" s="11">
        <v>139710872</v>
      </c>
      <c r="E127" s="11">
        <v>142387492</v>
      </c>
      <c r="F127" s="11">
        <v>144611433</v>
      </c>
      <c r="G127" s="11">
        <v>157921257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x14ac:dyDescent="0.2">
      <c r="A128" s="7">
        <v>1291</v>
      </c>
      <c r="B128" s="7" t="s">
        <v>125</v>
      </c>
      <c r="C128" s="11">
        <v>51271823</v>
      </c>
      <c r="D128" s="11">
        <v>58504477</v>
      </c>
      <c r="E128" s="11">
        <v>59731847</v>
      </c>
      <c r="F128" s="11">
        <v>60798251</v>
      </c>
      <c r="G128" s="11">
        <v>65683445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x14ac:dyDescent="0.2">
      <c r="A129" s="7">
        <v>1292</v>
      </c>
      <c r="B129" s="7" t="s">
        <v>126</v>
      </c>
      <c r="C129" s="11">
        <v>65190893</v>
      </c>
      <c r="D129" s="11">
        <v>75335405</v>
      </c>
      <c r="E129" s="11">
        <v>76389725</v>
      </c>
      <c r="F129" s="11">
        <v>78083527.000000015</v>
      </c>
      <c r="G129" s="11">
        <v>83521528.000000015</v>
      </c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x14ac:dyDescent="0.2">
      <c r="A130" s="7">
        <v>1293</v>
      </c>
      <c r="B130" s="7" t="s">
        <v>127</v>
      </c>
      <c r="C130" s="11">
        <v>64786199</v>
      </c>
      <c r="D130" s="11">
        <v>77396086</v>
      </c>
      <c r="E130" s="11">
        <v>79003951</v>
      </c>
      <c r="F130" s="11">
        <v>81421990</v>
      </c>
      <c r="G130" s="11">
        <v>90135246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x14ac:dyDescent="0.2">
      <c r="A131" s="7">
        <v>1315</v>
      </c>
      <c r="B131" s="7" t="s">
        <v>128</v>
      </c>
      <c r="C131" s="11">
        <v>13308985</v>
      </c>
      <c r="D131" s="11">
        <v>15976396</v>
      </c>
      <c r="E131" s="11">
        <v>16387043</v>
      </c>
      <c r="F131" s="11">
        <v>17068514</v>
      </c>
      <c r="G131" s="11">
        <v>18394781</v>
      </c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x14ac:dyDescent="0.2">
      <c r="A132" s="7">
        <v>1380</v>
      </c>
      <c r="B132" s="7" t="s">
        <v>129</v>
      </c>
      <c r="C132" s="11">
        <v>143623587</v>
      </c>
      <c r="D132" s="11">
        <v>160148247</v>
      </c>
      <c r="E132" s="11">
        <v>165983224</v>
      </c>
      <c r="F132" s="11">
        <v>168693191.99999997</v>
      </c>
      <c r="G132" s="11">
        <v>183242791.99999997</v>
      </c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x14ac:dyDescent="0.2">
      <c r="A133" s="7">
        <v>1381</v>
      </c>
      <c r="B133" s="7" t="s">
        <v>130</v>
      </c>
      <c r="C133" s="11">
        <v>48969031</v>
      </c>
      <c r="D133" s="11">
        <v>58123795</v>
      </c>
      <c r="E133" s="11">
        <v>61028978</v>
      </c>
      <c r="F133" s="11">
        <v>62410843</v>
      </c>
      <c r="G133" s="11">
        <v>67235415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x14ac:dyDescent="0.2">
      <c r="A134" s="7">
        <v>1382</v>
      </c>
      <c r="B134" s="7" t="s">
        <v>131</v>
      </c>
      <c r="C134" s="11">
        <v>73809473</v>
      </c>
      <c r="D134" s="11">
        <v>86196740</v>
      </c>
      <c r="E134" s="11">
        <v>88316185</v>
      </c>
      <c r="F134" s="11">
        <v>89815570.000000015</v>
      </c>
      <c r="G134" s="11">
        <v>97943861.000000015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x14ac:dyDescent="0.2">
      <c r="A135" s="7">
        <v>1383</v>
      </c>
      <c r="B135" s="7" t="s">
        <v>132</v>
      </c>
      <c r="C135" s="11">
        <v>99115352</v>
      </c>
      <c r="D135" s="11">
        <v>109737550</v>
      </c>
      <c r="E135" s="11">
        <v>114830403</v>
      </c>
      <c r="F135" s="11">
        <v>117196322</v>
      </c>
      <c r="G135" s="11">
        <v>126757065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x14ac:dyDescent="0.2">
      <c r="A136" s="7">
        <v>1384</v>
      </c>
      <c r="B136" s="7" t="s">
        <v>133</v>
      </c>
      <c r="C136" s="11">
        <v>132568336</v>
      </c>
      <c r="D136" s="11">
        <v>144253033</v>
      </c>
      <c r="E136" s="11">
        <v>147909903</v>
      </c>
      <c r="F136" s="11">
        <v>152036153</v>
      </c>
      <c r="G136" s="11">
        <v>162605699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x14ac:dyDescent="0.2">
      <c r="A137" s="7">
        <v>1401</v>
      </c>
      <c r="B137" s="7" t="s">
        <v>134</v>
      </c>
      <c r="C137" s="11">
        <v>56183559</v>
      </c>
      <c r="D137" s="11">
        <v>62603184</v>
      </c>
      <c r="E137" s="11">
        <v>64112569</v>
      </c>
      <c r="F137" s="11">
        <v>65649763</v>
      </c>
      <c r="G137" s="11">
        <v>69905988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x14ac:dyDescent="0.2">
      <c r="A138" s="7">
        <v>1402</v>
      </c>
      <c r="B138" s="7" t="s">
        <v>135</v>
      </c>
      <c r="C138" s="11">
        <v>46681576</v>
      </c>
      <c r="D138" s="11">
        <v>49655408</v>
      </c>
      <c r="E138" s="11">
        <v>49768863</v>
      </c>
      <c r="F138" s="11">
        <v>50990340.999999993</v>
      </c>
      <c r="G138" s="11">
        <v>53656182.999999993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x14ac:dyDescent="0.2">
      <c r="A139" s="7">
        <v>1407</v>
      </c>
      <c r="B139" s="7" t="s">
        <v>136</v>
      </c>
      <c r="C139" s="11">
        <v>25440619</v>
      </c>
      <c r="D139" s="11">
        <v>27616362</v>
      </c>
      <c r="E139" s="11">
        <v>27866474</v>
      </c>
      <c r="F139" s="11">
        <v>28496151</v>
      </c>
      <c r="G139" s="11">
        <v>30157985</v>
      </c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x14ac:dyDescent="0.2">
      <c r="A140" s="7">
        <v>1415</v>
      </c>
      <c r="B140" s="7" t="s">
        <v>137</v>
      </c>
      <c r="C140" s="11">
        <v>40533769</v>
      </c>
      <c r="D140" s="11">
        <v>45973122</v>
      </c>
      <c r="E140" s="11">
        <v>46483378</v>
      </c>
      <c r="F140" s="11">
        <v>47553868</v>
      </c>
      <c r="G140" s="11">
        <v>50504635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x14ac:dyDescent="0.2">
      <c r="A141" s="7">
        <v>1419</v>
      </c>
      <c r="B141" s="7" t="s">
        <v>138</v>
      </c>
      <c r="C141" s="11">
        <v>49055420</v>
      </c>
      <c r="D141" s="11">
        <v>55661338</v>
      </c>
      <c r="E141" s="11">
        <v>56135665</v>
      </c>
      <c r="F141" s="11">
        <v>57133596</v>
      </c>
      <c r="G141" s="11">
        <v>60299684</v>
      </c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x14ac:dyDescent="0.2">
      <c r="A142" s="7">
        <v>1421</v>
      </c>
      <c r="B142" s="7" t="s">
        <v>139</v>
      </c>
      <c r="C142" s="11">
        <v>50821259</v>
      </c>
      <c r="D142" s="11">
        <v>59381698</v>
      </c>
      <c r="E142" s="11">
        <v>60528848</v>
      </c>
      <c r="F142" s="11">
        <v>61612365</v>
      </c>
      <c r="G142" s="11">
        <v>65627201</v>
      </c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x14ac:dyDescent="0.2">
      <c r="A143" s="7">
        <v>1427</v>
      </c>
      <c r="B143" s="7" t="s">
        <v>140</v>
      </c>
      <c r="C143" s="11">
        <v>36059661</v>
      </c>
      <c r="D143" s="11">
        <v>41224316</v>
      </c>
      <c r="E143" s="11">
        <v>41766157</v>
      </c>
      <c r="F143" s="11">
        <v>42604225</v>
      </c>
      <c r="G143" s="11">
        <v>45298975</v>
      </c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x14ac:dyDescent="0.2">
      <c r="A144" s="7">
        <v>1430</v>
      </c>
      <c r="B144" s="7" t="s">
        <v>141</v>
      </c>
      <c r="C144" s="11">
        <v>15875352</v>
      </c>
      <c r="D144" s="11">
        <v>19627979</v>
      </c>
      <c r="E144" s="11">
        <v>20213817</v>
      </c>
      <c r="F144" s="11">
        <v>20481188.999999996</v>
      </c>
      <c r="G144" s="11">
        <v>22003629.999999996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x14ac:dyDescent="0.2">
      <c r="A145" s="7">
        <v>1435</v>
      </c>
      <c r="B145" s="7" t="s">
        <v>142</v>
      </c>
      <c r="C145" s="11">
        <v>46091048</v>
      </c>
      <c r="D145" s="11">
        <v>51467242</v>
      </c>
      <c r="E145" s="11">
        <v>52334135</v>
      </c>
      <c r="F145" s="11">
        <v>53774618</v>
      </c>
      <c r="G145" s="11">
        <v>58425926</v>
      </c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x14ac:dyDescent="0.2">
      <c r="A146" s="7">
        <v>1438</v>
      </c>
      <c r="B146" s="7" t="s">
        <v>143</v>
      </c>
      <c r="C146" s="11">
        <v>7337294</v>
      </c>
      <c r="D146" s="11">
        <v>8701676</v>
      </c>
      <c r="E146" s="11">
        <v>9080981</v>
      </c>
      <c r="F146" s="11">
        <v>9119197</v>
      </c>
      <c r="G146" s="11">
        <v>10470176</v>
      </c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x14ac:dyDescent="0.2">
      <c r="A147" s="7">
        <v>1439</v>
      </c>
      <c r="B147" s="7" t="s">
        <v>144</v>
      </c>
      <c r="C147" s="11">
        <v>7964120</v>
      </c>
      <c r="D147" s="11">
        <v>8905222</v>
      </c>
      <c r="E147" s="11">
        <v>9130946</v>
      </c>
      <c r="F147" s="11">
        <v>9613672</v>
      </c>
      <c r="G147" s="11">
        <v>10733640</v>
      </c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x14ac:dyDescent="0.2">
      <c r="A148" s="7">
        <v>1440</v>
      </c>
      <c r="B148" s="7" t="s">
        <v>145</v>
      </c>
      <c r="C148" s="11">
        <v>41628386</v>
      </c>
      <c r="D148" s="11">
        <v>46052895</v>
      </c>
      <c r="E148" s="11">
        <v>46801290</v>
      </c>
      <c r="F148" s="11">
        <v>47683223</v>
      </c>
      <c r="G148" s="11">
        <v>50525290</v>
      </c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x14ac:dyDescent="0.2">
      <c r="A149" s="7">
        <v>1441</v>
      </c>
      <c r="B149" s="7" t="s">
        <v>146</v>
      </c>
      <c r="C149" s="11">
        <v>67158293</v>
      </c>
      <c r="D149" s="11">
        <v>73621459</v>
      </c>
      <c r="E149" s="11">
        <v>74591640</v>
      </c>
      <c r="F149" s="11">
        <v>76130297</v>
      </c>
      <c r="G149" s="11">
        <v>80762919</v>
      </c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x14ac:dyDescent="0.2">
      <c r="A150" s="7">
        <v>1442</v>
      </c>
      <c r="B150" s="7" t="s">
        <v>147</v>
      </c>
      <c r="C150" s="11">
        <v>16712805</v>
      </c>
      <c r="D150" s="11">
        <v>18829152</v>
      </c>
      <c r="E150" s="11">
        <v>19285521</v>
      </c>
      <c r="F150" s="11">
        <v>19617414</v>
      </c>
      <c r="G150" s="11">
        <v>20771426</v>
      </c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x14ac:dyDescent="0.2">
      <c r="A151" s="7">
        <v>1443</v>
      </c>
      <c r="B151" s="7" t="s">
        <v>148</v>
      </c>
      <c r="C151" s="11">
        <v>14746156</v>
      </c>
      <c r="D151" s="11">
        <v>16454709</v>
      </c>
      <c r="E151" s="11">
        <v>16550133</v>
      </c>
      <c r="F151" s="11">
        <v>16961987</v>
      </c>
      <c r="G151" s="11">
        <v>17956720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x14ac:dyDescent="0.2">
      <c r="A152" s="7">
        <v>1444</v>
      </c>
      <c r="B152" s="7" t="s">
        <v>149</v>
      </c>
      <c r="C152" s="11">
        <v>6718841</v>
      </c>
      <c r="D152" s="11">
        <v>8185933</v>
      </c>
      <c r="E152" s="11">
        <v>8330978</v>
      </c>
      <c r="F152" s="11">
        <v>8844056</v>
      </c>
      <c r="G152" s="11">
        <v>9319457</v>
      </c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x14ac:dyDescent="0.2">
      <c r="A153" s="7">
        <v>1445</v>
      </c>
      <c r="B153" s="7" t="s">
        <v>150</v>
      </c>
      <c r="C153" s="11">
        <v>6029044</v>
      </c>
      <c r="D153" s="11">
        <v>7300211</v>
      </c>
      <c r="E153" s="11">
        <v>7397031</v>
      </c>
      <c r="F153" s="11">
        <v>8048836</v>
      </c>
      <c r="G153" s="11">
        <v>8158180</v>
      </c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x14ac:dyDescent="0.2">
      <c r="A154" s="7">
        <v>1446</v>
      </c>
      <c r="B154" s="7" t="s">
        <v>151</v>
      </c>
      <c r="C154" s="11">
        <v>9262555</v>
      </c>
      <c r="D154" s="11">
        <v>12251761</v>
      </c>
      <c r="E154" s="11">
        <v>12695363</v>
      </c>
      <c r="F154" s="11">
        <v>12877203.999999998</v>
      </c>
      <c r="G154" s="11">
        <v>12794883.999999998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x14ac:dyDescent="0.2">
      <c r="A155" s="7">
        <v>1447</v>
      </c>
      <c r="B155" s="7" t="s">
        <v>152</v>
      </c>
      <c r="C155" s="11">
        <v>5974827</v>
      </c>
      <c r="D155" s="11">
        <v>7474212</v>
      </c>
      <c r="E155" s="11">
        <v>7803347</v>
      </c>
      <c r="F155" s="11">
        <v>8190841</v>
      </c>
      <c r="G155" s="11">
        <v>8264371</v>
      </c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x14ac:dyDescent="0.2">
      <c r="A156" s="7">
        <v>1452</v>
      </c>
      <c r="B156" s="7" t="s">
        <v>153</v>
      </c>
      <c r="C156" s="11">
        <v>11945652</v>
      </c>
      <c r="D156" s="11">
        <v>14249085</v>
      </c>
      <c r="E156" s="11">
        <v>14577117</v>
      </c>
      <c r="F156" s="11">
        <v>14783821</v>
      </c>
      <c r="G156" s="11">
        <v>16042313.999999996</v>
      </c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x14ac:dyDescent="0.2">
      <c r="A157" s="7">
        <v>1460</v>
      </c>
      <c r="B157" s="7" t="s">
        <v>154</v>
      </c>
      <c r="C157" s="11">
        <v>13286449</v>
      </c>
      <c r="D157" s="11">
        <v>16715798</v>
      </c>
      <c r="E157" s="11">
        <v>17698341</v>
      </c>
      <c r="F157" s="11">
        <v>17957100</v>
      </c>
      <c r="G157" s="11">
        <v>20033718</v>
      </c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x14ac:dyDescent="0.2">
      <c r="A158" s="7">
        <v>1461</v>
      </c>
      <c r="B158" s="7" t="s">
        <v>155</v>
      </c>
      <c r="C158" s="11">
        <v>12907686</v>
      </c>
      <c r="D158" s="11">
        <v>15064369</v>
      </c>
      <c r="E158" s="11">
        <v>15958739</v>
      </c>
      <c r="F158" s="11">
        <v>16346992.999999998</v>
      </c>
      <c r="G158" s="11">
        <v>17110540</v>
      </c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x14ac:dyDescent="0.2">
      <c r="A159" s="7">
        <v>1462</v>
      </c>
      <c r="B159" s="7" t="s">
        <v>156</v>
      </c>
      <c r="C159" s="11">
        <v>18909737</v>
      </c>
      <c r="D159" s="11">
        <v>23223166</v>
      </c>
      <c r="E159" s="11">
        <v>23693061</v>
      </c>
      <c r="F159" s="11">
        <v>23761918</v>
      </c>
      <c r="G159" s="11">
        <v>25896721</v>
      </c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x14ac:dyDescent="0.2">
      <c r="A160" s="7">
        <v>1463</v>
      </c>
      <c r="B160" s="7" t="s">
        <v>157</v>
      </c>
      <c r="C160" s="11">
        <v>49595824</v>
      </c>
      <c r="D160" s="11">
        <v>58419164</v>
      </c>
      <c r="E160" s="11">
        <v>59827041</v>
      </c>
      <c r="F160" s="11">
        <v>60995131</v>
      </c>
      <c r="G160" s="11">
        <v>64876823</v>
      </c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2">
      <c r="A161" s="7">
        <v>1465</v>
      </c>
      <c r="B161" s="7" t="s">
        <v>158</v>
      </c>
      <c r="C161" s="11">
        <v>12881091</v>
      </c>
      <c r="D161" s="11">
        <v>15650527</v>
      </c>
      <c r="E161" s="11">
        <v>16129917</v>
      </c>
      <c r="F161" s="11">
        <v>17105703</v>
      </c>
      <c r="G161" s="11">
        <v>18370592</v>
      </c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x14ac:dyDescent="0.2">
      <c r="A162" s="7">
        <v>1466</v>
      </c>
      <c r="B162" s="7" t="s">
        <v>159</v>
      </c>
      <c r="C162" s="11">
        <v>10541228</v>
      </c>
      <c r="D162" s="11">
        <v>12267519</v>
      </c>
      <c r="E162" s="11">
        <v>12600599</v>
      </c>
      <c r="F162" s="11">
        <v>13019201</v>
      </c>
      <c r="G162" s="11">
        <v>13948635</v>
      </c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x14ac:dyDescent="0.2">
      <c r="A163" s="7">
        <v>1470</v>
      </c>
      <c r="B163" s="7" t="s">
        <v>160</v>
      </c>
      <c r="C163" s="11">
        <v>16475708</v>
      </c>
      <c r="D163" s="11">
        <v>19643867</v>
      </c>
      <c r="E163" s="11">
        <v>20144297</v>
      </c>
      <c r="F163" s="11">
        <v>20406046</v>
      </c>
      <c r="G163" s="11">
        <v>20839028</v>
      </c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x14ac:dyDescent="0.2">
      <c r="A164" s="7">
        <v>1471</v>
      </c>
      <c r="B164" s="7" t="s">
        <v>161</v>
      </c>
      <c r="C164" s="11">
        <v>16556518</v>
      </c>
      <c r="D164" s="11">
        <v>20211544</v>
      </c>
      <c r="E164" s="11">
        <v>20834399</v>
      </c>
      <c r="F164" s="11">
        <v>21692768.000000004</v>
      </c>
      <c r="G164" s="11">
        <v>24203302.000000004</v>
      </c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x14ac:dyDescent="0.2">
      <c r="A165" s="7">
        <v>1472</v>
      </c>
      <c r="B165" s="7" t="s">
        <v>162</v>
      </c>
      <c r="C165" s="11">
        <v>12595416</v>
      </c>
      <c r="D165" s="11">
        <v>15667095</v>
      </c>
      <c r="E165" s="11">
        <v>16122523</v>
      </c>
      <c r="F165" s="11">
        <v>16631500</v>
      </c>
      <c r="G165" s="11">
        <v>18128805</v>
      </c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x14ac:dyDescent="0.2">
      <c r="A166" s="7">
        <v>1473</v>
      </c>
      <c r="B166" s="7" t="s">
        <v>163</v>
      </c>
      <c r="C166" s="11">
        <v>9744889</v>
      </c>
      <c r="D166" s="11">
        <v>11391551</v>
      </c>
      <c r="E166" s="11">
        <v>11849039</v>
      </c>
      <c r="F166" s="11">
        <v>12513694</v>
      </c>
      <c r="G166" s="11">
        <v>13049504</v>
      </c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x14ac:dyDescent="0.2">
      <c r="A167" s="7">
        <v>1480</v>
      </c>
      <c r="B167" s="7" t="s">
        <v>164</v>
      </c>
      <c r="C167" s="11">
        <v>519330894</v>
      </c>
      <c r="D167" s="11">
        <v>549531760</v>
      </c>
      <c r="E167" s="11">
        <v>553742423</v>
      </c>
      <c r="F167" s="11">
        <v>567018303</v>
      </c>
      <c r="G167" s="11">
        <v>600001334</v>
      </c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x14ac:dyDescent="0.2">
      <c r="A168" s="7">
        <v>1481</v>
      </c>
      <c r="B168" s="7" t="s">
        <v>165</v>
      </c>
      <c r="C168" s="11">
        <v>82664795</v>
      </c>
      <c r="D168" s="11">
        <v>89144234</v>
      </c>
      <c r="E168" s="11">
        <v>89942497</v>
      </c>
      <c r="F168" s="11">
        <v>92250557.000000015</v>
      </c>
      <c r="G168" s="11">
        <v>98382342.000000015</v>
      </c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x14ac:dyDescent="0.2">
      <c r="A169" s="7">
        <v>1482</v>
      </c>
      <c r="B169" s="7" t="s">
        <v>166</v>
      </c>
      <c r="C169" s="11">
        <v>72450168</v>
      </c>
      <c r="D169" s="11">
        <v>80342725</v>
      </c>
      <c r="E169" s="11">
        <v>82021139</v>
      </c>
      <c r="F169" s="11">
        <v>83666199.999999985</v>
      </c>
      <c r="G169" s="11">
        <v>88917090.999999985</v>
      </c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x14ac:dyDescent="0.2">
      <c r="A170" s="7">
        <v>1484</v>
      </c>
      <c r="B170" s="7" t="s">
        <v>167</v>
      </c>
      <c r="C170" s="11">
        <v>39168047</v>
      </c>
      <c r="D170" s="11">
        <v>47816177</v>
      </c>
      <c r="E170" s="11">
        <v>48559954</v>
      </c>
      <c r="F170" s="11">
        <v>49535985</v>
      </c>
      <c r="G170" s="11">
        <v>51765830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x14ac:dyDescent="0.2">
      <c r="A171" s="7">
        <v>1485</v>
      </c>
      <c r="B171" s="7" t="s">
        <v>168</v>
      </c>
      <c r="C171" s="11">
        <v>81762759</v>
      </c>
      <c r="D171" s="11">
        <v>94597617</v>
      </c>
      <c r="E171" s="11">
        <v>97092782</v>
      </c>
      <c r="F171" s="11">
        <v>98450932</v>
      </c>
      <c r="G171" s="11">
        <v>103803510</v>
      </c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x14ac:dyDescent="0.2">
      <c r="A172" s="7">
        <v>1486</v>
      </c>
      <c r="B172" s="7" t="s">
        <v>169</v>
      </c>
      <c r="C172" s="11">
        <v>32956760</v>
      </c>
      <c r="D172" s="11">
        <v>37311097</v>
      </c>
      <c r="E172" s="11">
        <v>38131585</v>
      </c>
      <c r="F172" s="11">
        <v>39602190</v>
      </c>
      <c r="G172" s="11">
        <v>43451921</v>
      </c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x14ac:dyDescent="0.2">
      <c r="A173" s="7">
        <v>1487</v>
      </c>
      <c r="B173" s="7" t="s">
        <v>170</v>
      </c>
      <c r="C173" s="11">
        <v>49796610</v>
      </c>
      <c r="D173" s="11">
        <v>58417600</v>
      </c>
      <c r="E173" s="11">
        <v>59894414</v>
      </c>
      <c r="F173" s="11">
        <v>60774962</v>
      </c>
      <c r="G173" s="11">
        <v>64423123</v>
      </c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x14ac:dyDescent="0.2">
      <c r="A174" s="7">
        <v>1488</v>
      </c>
      <c r="B174" s="7" t="s">
        <v>171</v>
      </c>
      <c r="C174" s="11">
        <v>66817374</v>
      </c>
      <c r="D174" s="11">
        <v>75373628</v>
      </c>
      <c r="E174" s="11">
        <v>77588369</v>
      </c>
      <c r="F174" s="11">
        <v>78897134</v>
      </c>
      <c r="G174" s="11">
        <v>83231970</v>
      </c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x14ac:dyDescent="0.2">
      <c r="A175" s="7">
        <v>1489</v>
      </c>
      <c r="B175" s="7" t="s">
        <v>172</v>
      </c>
      <c r="C175" s="11">
        <v>57117489</v>
      </c>
      <c r="D175" s="11">
        <v>62681732</v>
      </c>
      <c r="E175" s="11">
        <v>63704381</v>
      </c>
      <c r="F175" s="11">
        <v>64999467</v>
      </c>
      <c r="G175" s="11">
        <v>69620416</v>
      </c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x14ac:dyDescent="0.2">
      <c r="A176" s="7">
        <v>1490</v>
      </c>
      <c r="B176" s="7" t="s">
        <v>173</v>
      </c>
      <c r="C176" s="11">
        <v>128134686</v>
      </c>
      <c r="D176" s="11">
        <v>142940897</v>
      </c>
      <c r="E176" s="11">
        <v>147266354</v>
      </c>
      <c r="F176" s="11">
        <v>149341900.99999997</v>
      </c>
      <c r="G176" s="11">
        <v>158663726.99999997</v>
      </c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x14ac:dyDescent="0.2">
      <c r="A177" s="7">
        <v>1491</v>
      </c>
      <c r="B177" s="7" t="s">
        <v>174</v>
      </c>
      <c r="C177" s="11">
        <v>29520147</v>
      </c>
      <c r="D177" s="11">
        <v>33917718</v>
      </c>
      <c r="E177" s="11">
        <v>35058278</v>
      </c>
      <c r="F177" s="11">
        <v>35650776.999999993</v>
      </c>
      <c r="G177" s="11">
        <v>38055396.999999993</v>
      </c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x14ac:dyDescent="0.2">
      <c r="A178" s="7">
        <v>1492</v>
      </c>
      <c r="B178" s="7" t="s">
        <v>175</v>
      </c>
      <c r="C178" s="11">
        <v>15583897</v>
      </c>
      <c r="D178" s="11">
        <v>18146385</v>
      </c>
      <c r="E178" s="11">
        <v>18858693</v>
      </c>
      <c r="F178" s="11">
        <v>19128900</v>
      </c>
      <c r="G178" s="11">
        <v>22197074</v>
      </c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x14ac:dyDescent="0.2">
      <c r="A179" s="7">
        <v>1493</v>
      </c>
      <c r="B179" s="7" t="s">
        <v>176</v>
      </c>
      <c r="C179" s="11">
        <v>30560873</v>
      </c>
      <c r="D179" s="11">
        <v>36397057</v>
      </c>
      <c r="E179" s="11">
        <v>38151210</v>
      </c>
      <c r="F179" s="11">
        <v>39175857</v>
      </c>
      <c r="G179" s="11">
        <v>41744368</v>
      </c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x14ac:dyDescent="0.2">
      <c r="A180" s="7">
        <v>1494</v>
      </c>
      <c r="B180" s="7" t="s">
        <v>177</v>
      </c>
      <c r="C180" s="11">
        <v>54453517</v>
      </c>
      <c r="D180" s="11">
        <v>61739544</v>
      </c>
      <c r="E180" s="11">
        <v>63905266</v>
      </c>
      <c r="F180" s="11">
        <v>66432207</v>
      </c>
      <c r="G180" s="11">
        <v>70532557</v>
      </c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x14ac:dyDescent="0.2">
      <c r="A181" s="7">
        <v>1495</v>
      </c>
      <c r="B181" s="7" t="s">
        <v>178</v>
      </c>
      <c r="C181" s="11">
        <v>22447062</v>
      </c>
      <c r="D181" s="11">
        <v>27198412</v>
      </c>
      <c r="E181" s="11">
        <v>28173599</v>
      </c>
      <c r="F181" s="11">
        <v>29102046.000000004</v>
      </c>
      <c r="G181" s="11">
        <v>30338819.000000004</v>
      </c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x14ac:dyDescent="0.2">
      <c r="A182" s="7">
        <v>1496</v>
      </c>
      <c r="B182" s="7" t="s">
        <v>179</v>
      </c>
      <c r="C182" s="11">
        <v>62273053</v>
      </c>
      <c r="D182" s="11">
        <v>71861375</v>
      </c>
      <c r="E182" s="11">
        <v>73956402</v>
      </c>
      <c r="F182" s="11">
        <v>75712953.000000015</v>
      </c>
      <c r="G182" s="11">
        <v>80124368.000000015</v>
      </c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x14ac:dyDescent="0.2">
      <c r="A183" s="7">
        <v>1497</v>
      </c>
      <c r="B183" s="7" t="s">
        <v>180</v>
      </c>
      <c r="C183" s="11">
        <v>11159414</v>
      </c>
      <c r="D183" s="11">
        <v>13944781</v>
      </c>
      <c r="E183" s="11">
        <v>14421073</v>
      </c>
      <c r="F183" s="11">
        <v>15237886</v>
      </c>
      <c r="G183" s="11">
        <v>15772717</v>
      </c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x14ac:dyDescent="0.2">
      <c r="A184" s="7">
        <v>1498</v>
      </c>
      <c r="B184" s="7" t="s">
        <v>181</v>
      </c>
      <c r="C184" s="11">
        <v>13703368</v>
      </c>
      <c r="D184" s="11">
        <v>17346944</v>
      </c>
      <c r="E184" s="11">
        <v>17686182</v>
      </c>
      <c r="F184" s="11">
        <v>18299586</v>
      </c>
      <c r="G184" s="11">
        <v>18421473</v>
      </c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x14ac:dyDescent="0.2">
      <c r="A185" s="7">
        <v>1499</v>
      </c>
      <c r="B185" s="7" t="s">
        <v>182</v>
      </c>
      <c r="C185" s="11">
        <v>35176123</v>
      </c>
      <c r="D185" s="11">
        <v>42097158</v>
      </c>
      <c r="E185" s="11">
        <v>42889501</v>
      </c>
      <c r="F185" s="11">
        <v>44713913</v>
      </c>
      <c r="G185" s="11">
        <v>46578280</v>
      </c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x14ac:dyDescent="0.2">
      <c r="A186" s="7">
        <v>1715</v>
      </c>
      <c r="B186" s="7" t="s">
        <v>183</v>
      </c>
      <c r="C186" s="11">
        <v>15895475</v>
      </c>
      <c r="D186" s="11">
        <v>19463565</v>
      </c>
      <c r="E186" s="11">
        <v>19765362</v>
      </c>
      <c r="F186" s="11">
        <v>20072399</v>
      </c>
      <c r="G186" s="11">
        <v>21768552</v>
      </c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x14ac:dyDescent="0.2">
      <c r="A187" s="7">
        <v>1730</v>
      </c>
      <c r="B187" s="7" t="s">
        <v>184</v>
      </c>
      <c r="C187" s="11">
        <v>11723009</v>
      </c>
      <c r="D187" s="11">
        <v>14710806</v>
      </c>
      <c r="E187" s="11">
        <v>15160978</v>
      </c>
      <c r="F187" s="11">
        <v>15985986</v>
      </c>
      <c r="G187" s="11">
        <v>17423062</v>
      </c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x14ac:dyDescent="0.2">
      <c r="A188" s="7">
        <v>1737</v>
      </c>
      <c r="B188" s="7" t="s">
        <v>185</v>
      </c>
      <c r="C188" s="11">
        <v>17673681</v>
      </c>
      <c r="D188" s="11">
        <v>20753181</v>
      </c>
      <c r="E188" s="11">
        <v>21832167</v>
      </c>
      <c r="F188" s="11">
        <v>22126008</v>
      </c>
      <c r="G188" s="11">
        <v>24321547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x14ac:dyDescent="0.2">
      <c r="A189" s="7">
        <v>1760</v>
      </c>
      <c r="B189" s="7" t="s">
        <v>186</v>
      </c>
      <c r="C189" s="11">
        <v>4963521</v>
      </c>
      <c r="D189" s="11">
        <v>5652140</v>
      </c>
      <c r="E189" s="11">
        <v>6130783</v>
      </c>
      <c r="F189" s="11">
        <v>6069697.0000000009</v>
      </c>
      <c r="G189" s="11">
        <v>6590881.0000000009</v>
      </c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x14ac:dyDescent="0.2">
      <c r="A190" s="7">
        <v>1761</v>
      </c>
      <c r="B190" s="7" t="s">
        <v>187</v>
      </c>
      <c r="C190" s="11">
        <v>24685651</v>
      </c>
      <c r="D190" s="11">
        <v>27092071</v>
      </c>
      <c r="E190" s="11">
        <v>28065347</v>
      </c>
      <c r="F190" s="11">
        <v>28588293.000000004</v>
      </c>
      <c r="G190" s="11">
        <v>30327515.000000004</v>
      </c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x14ac:dyDescent="0.2">
      <c r="A191" s="7">
        <v>1762</v>
      </c>
      <c r="B191" s="7" t="s">
        <v>188</v>
      </c>
      <c r="C191" s="11">
        <v>2785619</v>
      </c>
      <c r="D191" s="11">
        <v>3457513</v>
      </c>
      <c r="E191" s="11">
        <v>3677760</v>
      </c>
      <c r="F191" s="11">
        <v>3708692.0000000009</v>
      </c>
      <c r="G191" s="11">
        <v>3837153.0000000009</v>
      </c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x14ac:dyDescent="0.2">
      <c r="A192" s="7">
        <v>1763</v>
      </c>
      <c r="B192" s="7" t="s">
        <v>189</v>
      </c>
      <c r="C192" s="11">
        <v>13112519</v>
      </c>
      <c r="D192" s="11">
        <v>16163634</v>
      </c>
      <c r="E192" s="11">
        <v>16290692</v>
      </c>
      <c r="F192" s="11">
        <v>16438938</v>
      </c>
      <c r="G192" s="11">
        <v>17784782</v>
      </c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x14ac:dyDescent="0.2">
      <c r="A193" s="7">
        <v>1764</v>
      </c>
      <c r="B193" s="7" t="s">
        <v>190</v>
      </c>
      <c r="C193" s="11">
        <v>10994245</v>
      </c>
      <c r="D193" s="11">
        <v>12464121</v>
      </c>
      <c r="E193" s="11">
        <v>12987339</v>
      </c>
      <c r="F193" s="11">
        <v>12963732</v>
      </c>
      <c r="G193" s="11">
        <v>14622295</v>
      </c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x14ac:dyDescent="0.2">
      <c r="A194" s="7">
        <v>1765</v>
      </c>
      <c r="B194" s="7" t="s">
        <v>191</v>
      </c>
      <c r="C194" s="11">
        <v>18238658</v>
      </c>
      <c r="D194" s="11">
        <v>21466311</v>
      </c>
      <c r="E194" s="11">
        <v>22648535</v>
      </c>
      <c r="F194" s="11">
        <v>22810766.999999996</v>
      </c>
      <c r="G194" s="11">
        <v>24729148.999999996</v>
      </c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x14ac:dyDescent="0.2">
      <c r="A195" s="7">
        <v>1766</v>
      </c>
      <c r="B195" s="7" t="s">
        <v>192</v>
      </c>
      <c r="C195" s="11">
        <v>20811080</v>
      </c>
      <c r="D195" s="11">
        <v>24080702</v>
      </c>
      <c r="E195" s="11">
        <v>25184793</v>
      </c>
      <c r="F195" s="11">
        <v>26058820</v>
      </c>
      <c r="G195" s="11">
        <v>28224346</v>
      </c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x14ac:dyDescent="0.2">
      <c r="A196" s="7">
        <v>1780</v>
      </c>
      <c r="B196" s="7" t="s">
        <v>193</v>
      </c>
      <c r="C196" s="11">
        <v>105621538</v>
      </c>
      <c r="D196" s="11">
        <v>116274492</v>
      </c>
      <c r="E196" s="11">
        <v>120077651</v>
      </c>
      <c r="F196" s="11">
        <v>122167189</v>
      </c>
      <c r="G196" s="11">
        <v>130100778</v>
      </c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x14ac:dyDescent="0.2">
      <c r="A197" s="7">
        <v>1781</v>
      </c>
      <c r="B197" s="7" t="s">
        <v>194</v>
      </c>
      <c r="C197" s="11">
        <v>27102439</v>
      </c>
      <c r="D197" s="11">
        <v>31430527</v>
      </c>
      <c r="E197" s="11">
        <v>32250925</v>
      </c>
      <c r="F197" s="11">
        <v>32557487</v>
      </c>
      <c r="G197" s="11">
        <v>34807934</v>
      </c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x14ac:dyDescent="0.2">
      <c r="A198" s="7">
        <v>1782</v>
      </c>
      <c r="B198" s="7" t="s">
        <v>195</v>
      </c>
      <c r="C198" s="11">
        <v>8822076</v>
      </c>
      <c r="D198" s="11">
        <v>9303772</v>
      </c>
      <c r="E198" s="11">
        <v>9839115</v>
      </c>
      <c r="F198" s="11">
        <v>9867144</v>
      </c>
      <c r="G198" s="11">
        <v>10772567</v>
      </c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x14ac:dyDescent="0.2">
      <c r="A199" s="7">
        <v>1783</v>
      </c>
      <c r="B199" s="7" t="s">
        <v>196</v>
      </c>
      <c r="C199" s="11">
        <v>12695422</v>
      </c>
      <c r="D199" s="11">
        <v>15459919</v>
      </c>
      <c r="E199" s="11">
        <v>16459648</v>
      </c>
      <c r="F199" s="11">
        <v>16744500</v>
      </c>
      <c r="G199" s="11">
        <v>17081390</v>
      </c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x14ac:dyDescent="0.2">
      <c r="A200" s="7">
        <v>1784</v>
      </c>
      <c r="B200" s="7" t="s">
        <v>197</v>
      </c>
      <c r="C200" s="11">
        <v>34448751</v>
      </c>
      <c r="D200" s="11">
        <v>43334280</v>
      </c>
      <c r="E200" s="11">
        <v>46409654</v>
      </c>
      <c r="F200" s="11">
        <v>47445147</v>
      </c>
      <c r="G200" s="11">
        <v>50233597</v>
      </c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x14ac:dyDescent="0.2">
      <c r="A201" s="7">
        <v>1785</v>
      </c>
      <c r="B201" s="7" t="s">
        <v>198</v>
      </c>
      <c r="C201" s="11">
        <v>21511400</v>
      </c>
      <c r="D201" s="11">
        <v>25135798</v>
      </c>
      <c r="E201" s="11">
        <v>26156250</v>
      </c>
      <c r="F201" s="11">
        <v>26499423.000000004</v>
      </c>
      <c r="G201" s="11">
        <v>28618469.000000004</v>
      </c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x14ac:dyDescent="0.2">
      <c r="A202" s="7">
        <v>1814</v>
      </c>
      <c r="B202" s="7" t="s">
        <v>199</v>
      </c>
      <c r="C202" s="11">
        <v>10913341</v>
      </c>
      <c r="D202" s="11">
        <v>12769526</v>
      </c>
      <c r="E202" s="11">
        <v>13168312</v>
      </c>
      <c r="F202" s="11">
        <v>13286065.999999998</v>
      </c>
      <c r="G202" s="11">
        <v>14575047.999999998</v>
      </c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x14ac:dyDescent="0.2">
      <c r="A203" s="7">
        <v>1860</v>
      </c>
      <c r="B203" s="7" t="s">
        <v>200</v>
      </c>
      <c r="C203" s="11">
        <v>6421259</v>
      </c>
      <c r="D203" s="11">
        <v>7583207</v>
      </c>
      <c r="E203" s="11">
        <v>7807730</v>
      </c>
      <c r="F203" s="11">
        <v>7905430.9999999981</v>
      </c>
      <c r="G203" s="11">
        <v>8034079.9999999981</v>
      </c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x14ac:dyDescent="0.2">
      <c r="A204" s="7">
        <v>1861</v>
      </c>
      <c r="B204" s="7" t="s">
        <v>201</v>
      </c>
      <c r="C204" s="11">
        <v>18363417</v>
      </c>
      <c r="D204" s="11">
        <v>22418305</v>
      </c>
      <c r="E204" s="11">
        <v>22546530</v>
      </c>
      <c r="F204" s="11">
        <v>23024935.000000004</v>
      </c>
      <c r="G204" s="11">
        <v>24119666.000000004</v>
      </c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x14ac:dyDescent="0.2">
      <c r="A205" s="7">
        <v>1862</v>
      </c>
      <c r="B205" s="7" t="s">
        <v>202</v>
      </c>
      <c r="C205" s="11">
        <v>9248410</v>
      </c>
      <c r="D205" s="11">
        <v>10018663</v>
      </c>
      <c r="E205" s="11">
        <v>10269963</v>
      </c>
      <c r="F205" s="11">
        <v>10373650</v>
      </c>
      <c r="G205" s="11">
        <v>11092449</v>
      </c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x14ac:dyDescent="0.2">
      <c r="A206" s="7">
        <v>1863</v>
      </c>
      <c r="B206" s="7" t="s">
        <v>203</v>
      </c>
      <c r="C206" s="11">
        <v>6038706</v>
      </c>
      <c r="D206" s="11">
        <v>6662441</v>
      </c>
      <c r="E206" s="11">
        <v>7503738</v>
      </c>
      <c r="F206" s="11">
        <v>7598198</v>
      </c>
      <c r="G206" s="11">
        <v>8656547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x14ac:dyDescent="0.2">
      <c r="A207" s="7">
        <v>1864</v>
      </c>
      <c r="B207" s="7" t="s">
        <v>204</v>
      </c>
      <c r="C207" s="11">
        <v>3885778</v>
      </c>
      <c r="D207" s="11">
        <v>4307907</v>
      </c>
      <c r="E207" s="11">
        <v>4664027</v>
      </c>
      <c r="F207" s="11">
        <v>4645423</v>
      </c>
      <c r="G207" s="11">
        <v>5450132</v>
      </c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x14ac:dyDescent="0.2">
      <c r="A208" s="7">
        <v>1880</v>
      </c>
      <c r="B208" s="7" t="s">
        <v>205</v>
      </c>
      <c r="C208" s="11">
        <v>156067752</v>
      </c>
      <c r="D208" s="11">
        <v>171501725</v>
      </c>
      <c r="E208" s="11">
        <v>175377369</v>
      </c>
      <c r="F208" s="11">
        <v>178332478</v>
      </c>
      <c r="G208" s="11">
        <v>189622213</v>
      </c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x14ac:dyDescent="0.2">
      <c r="A209" s="7">
        <v>1881</v>
      </c>
      <c r="B209" s="7" t="s">
        <v>206</v>
      </c>
      <c r="C209" s="11">
        <v>25951374</v>
      </c>
      <c r="D209" s="11">
        <v>31013914</v>
      </c>
      <c r="E209" s="11">
        <v>31904103</v>
      </c>
      <c r="F209" s="11">
        <v>32429216.999999996</v>
      </c>
      <c r="G209" s="11">
        <v>34132166</v>
      </c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x14ac:dyDescent="0.2">
      <c r="A210" s="7">
        <v>1882</v>
      </c>
      <c r="B210" s="7" t="s">
        <v>207</v>
      </c>
      <c r="C210" s="11">
        <v>16264878</v>
      </c>
      <c r="D210" s="11">
        <v>20499415</v>
      </c>
      <c r="E210" s="11">
        <v>21228848</v>
      </c>
      <c r="F210" s="11">
        <v>22291906</v>
      </c>
      <c r="G210" s="11">
        <v>24460107</v>
      </c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x14ac:dyDescent="0.2">
      <c r="A211" s="7">
        <v>1883</v>
      </c>
      <c r="B211" s="7" t="s">
        <v>208</v>
      </c>
      <c r="C211" s="11">
        <v>33446138</v>
      </c>
      <c r="D211" s="11">
        <v>37924293</v>
      </c>
      <c r="E211" s="11">
        <v>38468207</v>
      </c>
      <c r="F211" s="11">
        <v>38707820.000000007</v>
      </c>
      <c r="G211" s="11">
        <v>41406185.000000007</v>
      </c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x14ac:dyDescent="0.2">
      <c r="A212" s="7">
        <v>1884</v>
      </c>
      <c r="B212" s="7" t="s">
        <v>209</v>
      </c>
      <c r="C212" s="11">
        <v>13971018</v>
      </c>
      <c r="D212" s="11">
        <v>16426681</v>
      </c>
      <c r="E212" s="11">
        <v>16953441</v>
      </c>
      <c r="F212" s="11">
        <v>16915958</v>
      </c>
      <c r="G212" s="11">
        <v>18484987</v>
      </c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x14ac:dyDescent="0.2">
      <c r="A213" s="7">
        <v>1885</v>
      </c>
      <c r="B213" s="7" t="s">
        <v>210</v>
      </c>
      <c r="C213" s="11">
        <v>25367307</v>
      </c>
      <c r="D213" s="11">
        <v>29992037</v>
      </c>
      <c r="E213" s="11">
        <v>30987358</v>
      </c>
      <c r="F213" s="11">
        <v>31788455</v>
      </c>
      <c r="G213" s="11">
        <v>34424791</v>
      </c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x14ac:dyDescent="0.2">
      <c r="A214" s="7">
        <v>1904</v>
      </c>
      <c r="B214" s="7" t="s">
        <v>211</v>
      </c>
      <c r="C214" s="11">
        <v>5811656</v>
      </c>
      <c r="D214" s="11">
        <v>6557642</v>
      </c>
      <c r="E214" s="11">
        <v>6917452</v>
      </c>
      <c r="F214" s="11">
        <v>7028319.9999999991</v>
      </c>
      <c r="G214" s="11">
        <v>7767671.9999999991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x14ac:dyDescent="0.2">
      <c r="A215" s="7">
        <v>1907</v>
      </c>
      <c r="B215" s="7" t="s">
        <v>212</v>
      </c>
      <c r="C215" s="11">
        <v>12101875</v>
      </c>
      <c r="D215" s="11">
        <v>15304166</v>
      </c>
      <c r="E215" s="11">
        <v>15729236</v>
      </c>
      <c r="F215" s="11">
        <v>15836500</v>
      </c>
      <c r="G215" s="11">
        <v>16770712</v>
      </c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x14ac:dyDescent="0.2">
      <c r="A216" s="7">
        <v>1960</v>
      </c>
      <c r="B216" s="7" t="s">
        <v>213</v>
      </c>
      <c r="C216" s="11">
        <v>11952614</v>
      </c>
      <c r="D216" s="11">
        <v>13913943</v>
      </c>
      <c r="E216" s="11">
        <v>14164618</v>
      </c>
      <c r="F216" s="11">
        <v>14453238.999999998</v>
      </c>
      <c r="G216" s="11">
        <v>14817598.999999998</v>
      </c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x14ac:dyDescent="0.2">
      <c r="A217" s="7">
        <v>1961</v>
      </c>
      <c r="B217" s="7" t="s">
        <v>214</v>
      </c>
      <c r="C217" s="11">
        <v>19918100</v>
      </c>
      <c r="D217" s="11">
        <v>23713279</v>
      </c>
      <c r="E217" s="11">
        <v>24751418</v>
      </c>
      <c r="F217" s="11">
        <v>25027775</v>
      </c>
      <c r="G217" s="11">
        <v>25529692</v>
      </c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x14ac:dyDescent="0.2">
      <c r="A218" s="7">
        <v>1962</v>
      </c>
      <c r="B218" s="7" t="s">
        <v>215</v>
      </c>
      <c r="C218" s="11">
        <v>6065281</v>
      </c>
      <c r="D218" s="11">
        <v>6921382</v>
      </c>
      <c r="E218" s="11">
        <v>6945122</v>
      </c>
      <c r="F218" s="11">
        <v>6922951</v>
      </c>
      <c r="G218" s="11">
        <v>6838107</v>
      </c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x14ac:dyDescent="0.2">
      <c r="A219" s="7">
        <v>1980</v>
      </c>
      <c r="B219" s="7" t="s">
        <v>216</v>
      </c>
      <c r="C219" s="11">
        <v>176558878</v>
      </c>
      <c r="D219" s="11">
        <v>192331967</v>
      </c>
      <c r="E219" s="11">
        <v>194819936</v>
      </c>
      <c r="F219" s="11">
        <v>198830733.99999997</v>
      </c>
      <c r="G219" s="11">
        <v>211147746.99999997</v>
      </c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x14ac:dyDescent="0.2">
      <c r="A220" s="7">
        <v>1981</v>
      </c>
      <c r="B220" s="7" t="s">
        <v>217</v>
      </c>
      <c r="C220" s="11">
        <v>32255130</v>
      </c>
      <c r="D220" s="11">
        <v>37876415</v>
      </c>
      <c r="E220" s="11">
        <v>39082113</v>
      </c>
      <c r="F220" s="11">
        <v>39861976.999999993</v>
      </c>
      <c r="G220" s="11">
        <v>41403216.999999993</v>
      </c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x14ac:dyDescent="0.2">
      <c r="A221" s="7">
        <v>1982</v>
      </c>
      <c r="B221" s="7" t="s">
        <v>218</v>
      </c>
      <c r="C221" s="11">
        <v>10863832</v>
      </c>
      <c r="D221" s="11">
        <v>13150430</v>
      </c>
      <c r="E221" s="11">
        <v>13626047</v>
      </c>
      <c r="F221" s="11">
        <v>13724628</v>
      </c>
      <c r="G221" s="11">
        <v>14378031</v>
      </c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x14ac:dyDescent="0.2">
      <c r="A222" s="7">
        <v>1983</v>
      </c>
      <c r="B222" s="7" t="s">
        <v>219</v>
      </c>
      <c r="C222" s="11">
        <v>30274813</v>
      </c>
      <c r="D222" s="11">
        <v>34811214</v>
      </c>
      <c r="E222" s="11">
        <v>36696430</v>
      </c>
      <c r="F222" s="11">
        <v>37127156</v>
      </c>
      <c r="G222" s="11">
        <v>39352808</v>
      </c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x14ac:dyDescent="0.2">
      <c r="A223" s="7">
        <v>1984</v>
      </c>
      <c r="B223" s="7" t="s">
        <v>220</v>
      </c>
      <c r="C223" s="11">
        <v>17964456</v>
      </c>
      <c r="D223" s="11">
        <v>21055047</v>
      </c>
      <c r="E223" s="11">
        <v>22113769</v>
      </c>
      <c r="F223" s="11">
        <v>21987675</v>
      </c>
      <c r="G223" s="11">
        <v>22558539</v>
      </c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x14ac:dyDescent="0.2">
      <c r="A224" s="7">
        <v>2021</v>
      </c>
      <c r="B224" s="7" t="s">
        <v>221</v>
      </c>
      <c r="C224" s="11">
        <v>5642525</v>
      </c>
      <c r="D224" s="11">
        <v>6166632</v>
      </c>
      <c r="E224" s="11">
        <v>6795776</v>
      </c>
      <c r="F224" s="11">
        <v>6972006</v>
      </c>
      <c r="G224" s="11">
        <v>8633132</v>
      </c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x14ac:dyDescent="0.2">
      <c r="A225" s="7">
        <v>2023</v>
      </c>
      <c r="B225" s="7" t="s">
        <v>222</v>
      </c>
      <c r="C225" s="11">
        <v>31347103</v>
      </c>
      <c r="D225" s="11">
        <v>38526696</v>
      </c>
      <c r="E225" s="11">
        <v>40614173</v>
      </c>
      <c r="F225" s="11">
        <v>41412541</v>
      </c>
      <c r="G225" s="11">
        <v>47244348</v>
      </c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</row>
    <row r="226" spans="1:19" x14ac:dyDescent="0.2">
      <c r="A226" s="7">
        <v>2026</v>
      </c>
      <c r="B226" s="7" t="s">
        <v>223</v>
      </c>
      <c r="C226" s="11">
        <v>12864564</v>
      </c>
      <c r="D226" s="11">
        <v>15151514</v>
      </c>
      <c r="E226" s="11">
        <v>16392358</v>
      </c>
      <c r="F226" s="11">
        <v>16560669.999999998</v>
      </c>
      <c r="G226" s="11">
        <v>20184642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x14ac:dyDescent="0.2">
      <c r="A227" s="7">
        <v>2029</v>
      </c>
      <c r="B227" s="7" t="s">
        <v>224</v>
      </c>
      <c r="C227" s="11">
        <v>33274176</v>
      </c>
      <c r="D227" s="11">
        <v>38824360</v>
      </c>
      <c r="E227" s="11">
        <v>40763178</v>
      </c>
      <c r="F227" s="11">
        <v>41911986</v>
      </c>
      <c r="G227" s="11">
        <v>45370207</v>
      </c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x14ac:dyDescent="0.2">
      <c r="A228" s="7">
        <v>2031</v>
      </c>
      <c r="B228" s="7" t="s">
        <v>225</v>
      </c>
      <c r="C228" s="11">
        <v>18049463</v>
      </c>
      <c r="D228" s="11">
        <v>22118938</v>
      </c>
      <c r="E228" s="11">
        <v>23198132</v>
      </c>
      <c r="F228" s="11">
        <v>24106928.999999996</v>
      </c>
      <c r="G228" s="11">
        <v>27345600.999999996</v>
      </c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x14ac:dyDescent="0.2">
      <c r="A229" s="7">
        <v>2034</v>
      </c>
      <c r="B229" s="7" t="s">
        <v>226</v>
      </c>
      <c r="C229" s="11">
        <v>9269824</v>
      </c>
      <c r="D229" s="11">
        <v>11491654</v>
      </c>
      <c r="E229" s="11">
        <v>12050939</v>
      </c>
      <c r="F229" s="11">
        <v>12677779.000000002</v>
      </c>
      <c r="G229" s="11">
        <v>14482399.000000002</v>
      </c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x14ac:dyDescent="0.2">
      <c r="A230" s="7">
        <v>2039</v>
      </c>
      <c r="B230" s="7" t="s">
        <v>227</v>
      </c>
      <c r="C230" s="11">
        <v>14094650</v>
      </c>
      <c r="D230" s="11">
        <v>17276386</v>
      </c>
      <c r="E230" s="11">
        <v>18757755</v>
      </c>
      <c r="F230" s="11">
        <v>19017133</v>
      </c>
      <c r="G230" s="11">
        <v>22207729</v>
      </c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x14ac:dyDescent="0.2">
      <c r="A231" s="7">
        <v>2061</v>
      </c>
      <c r="B231" s="7" t="s">
        <v>228</v>
      </c>
      <c r="C231" s="11">
        <v>14135907</v>
      </c>
      <c r="D231" s="11">
        <v>16177700</v>
      </c>
      <c r="E231" s="11">
        <v>17119816</v>
      </c>
      <c r="F231" s="11">
        <v>17447259</v>
      </c>
      <c r="G231" s="11">
        <v>19860126</v>
      </c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x14ac:dyDescent="0.2">
      <c r="A232" s="7">
        <v>2062</v>
      </c>
      <c r="B232" s="7" t="s">
        <v>229</v>
      </c>
      <c r="C232" s="11">
        <v>30228882</v>
      </c>
      <c r="D232" s="11">
        <v>37680175</v>
      </c>
      <c r="E232" s="11">
        <v>40444884</v>
      </c>
      <c r="F232" s="11">
        <v>41051164.000000007</v>
      </c>
      <c r="G232" s="11">
        <v>46417428.000000007</v>
      </c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x14ac:dyDescent="0.2">
      <c r="A233" s="7">
        <v>2080</v>
      </c>
      <c r="B233" s="7" t="s">
        <v>230</v>
      </c>
      <c r="C233" s="11">
        <v>78055962</v>
      </c>
      <c r="D233" s="11">
        <v>88562667</v>
      </c>
      <c r="E233" s="11">
        <v>93238998</v>
      </c>
      <c r="F233" s="11">
        <v>95001743.000000015</v>
      </c>
      <c r="G233" s="11">
        <v>104220107.00000001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x14ac:dyDescent="0.2">
      <c r="A234" s="7">
        <v>2081</v>
      </c>
      <c r="B234" s="7" t="s">
        <v>231</v>
      </c>
      <c r="C234" s="11">
        <v>58446977</v>
      </c>
      <c r="D234" s="11">
        <v>69523364</v>
      </c>
      <c r="E234" s="11">
        <v>73241129</v>
      </c>
      <c r="F234" s="11">
        <v>74279516</v>
      </c>
      <c r="G234" s="11">
        <v>81640660</v>
      </c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x14ac:dyDescent="0.2">
      <c r="A235" s="7">
        <v>2082</v>
      </c>
      <c r="B235" s="7" t="s">
        <v>232</v>
      </c>
      <c r="C235" s="11">
        <v>13971463</v>
      </c>
      <c r="D235" s="11">
        <v>17080733</v>
      </c>
      <c r="E235" s="11">
        <v>17986469</v>
      </c>
      <c r="F235" s="11">
        <v>18602212</v>
      </c>
      <c r="G235" s="11">
        <v>21358495</v>
      </c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x14ac:dyDescent="0.2">
      <c r="A236" s="7">
        <v>2083</v>
      </c>
      <c r="B236" s="7" t="s">
        <v>233</v>
      </c>
      <c r="C236" s="11">
        <v>16482723</v>
      </c>
      <c r="D236" s="11">
        <v>19411167</v>
      </c>
      <c r="E236" s="11">
        <v>20170801</v>
      </c>
      <c r="F236" s="11">
        <v>20552232.000000004</v>
      </c>
      <c r="G236" s="11">
        <v>23381070.000000004</v>
      </c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x14ac:dyDescent="0.2">
      <c r="A237" s="7">
        <v>2084</v>
      </c>
      <c r="B237" s="7" t="s">
        <v>234</v>
      </c>
      <c r="C237" s="11">
        <v>24629047</v>
      </c>
      <c r="D237" s="11">
        <v>28393727</v>
      </c>
      <c r="E237" s="11">
        <v>29805548</v>
      </c>
      <c r="F237" s="11">
        <v>30447837</v>
      </c>
      <c r="G237" s="11">
        <v>32982236</v>
      </c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x14ac:dyDescent="0.2">
      <c r="A238" s="7">
        <v>2085</v>
      </c>
      <c r="B238" s="7" t="s">
        <v>235</v>
      </c>
      <c r="C238" s="11">
        <v>26246696</v>
      </c>
      <c r="D238" s="11">
        <v>30506913</v>
      </c>
      <c r="E238" s="11">
        <v>31973215</v>
      </c>
      <c r="F238" s="11">
        <v>32467188</v>
      </c>
      <c r="G238" s="11">
        <v>36706892</v>
      </c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x14ac:dyDescent="0.2">
      <c r="A239" s="7">
        <v>2101</v>
      </c>
      <c r="B239" s="7" t="s">
        <v>236</v>
      </c>
      <c r="C239" s="11">
        <v>5966468</v>
      </c>
      <c r="D239" s="11">
        <v>8155895</v>
      </c>
      <c r="E239" s="11">
        <v>8793575</v>
      </c>
      <c r="F239" s="11">
        <v>9018920</v>
      </c>
      <c r="G239" s="11">
        <v>9129834</v>
      </c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x14ac:dyDescent="0.2">
      <c r="A240" s="7">
        <v>2104</v>
      </c>
      <c r="B240" s="7" t="s">
        <v>237</v>
      </c>
      <c r="C240" s="11">
        <v>8647163</v>
      </c>
      <c r="D240" s="11">
        <v>10744485</v>
      </c>
      <c r="E240" s="11">
        <v>11292394</v>
      </c>
      <c r="F240" s="11">
        <v>11436172.999999998</v>
      </c>
      <c r="G240" s="11">
        <v>12542237.999999998</v>
      </c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x14ac:dyDescent="0.2">
      <c r="A241" s="7">
        <v>2121</v>
      </c>
      <c r="B241" s="7" t="s">
        <v>238</v>
      </c>
      <c r="C241" s="11">
        <v>11205857</v>
      </c>
      <c r="D241" s="11">
        <v>12928197</v>
      </c>
      <c r="E241" s="11">
        <v>13499567</v>
      </c>
      <c r="F241" s="11">
        <v>13710387</v>
      </c>
      <c r="G241" s="11">
        <v>14558232</v>
      </c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x14ac:dyDescent="0.2">
      <c r="A242" s="7">
        <v>2132</v>
      </c>
      <c r="B242" s="7" t="s">
        <v>239</v>
      </c>
      <c r="C242" s="11">
        <v>9417645</v>
      </c>
      <c r="D242" s="11">
        <v>11473620</v>
      </c>
      <c r="E242" s="11">
        <v>12094819</v>
      </c>
      <c r="F242" s="11">
        <v>12706206.999999998</v>
      </c>
      <c r="G242" s="11">
        <v>14767641.999999998</v>
      </c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x14ac:dyDescent="0.2">
      <c r="A243" s="7">
        <v>2161</v>
      </c>
      <c r="B243" s="7" t="s">
        <v>240</v>
      </c>
      <c r="C243" s="11">
        <v>20971380</v>
      </c>
      <c r="D243" s="11">
        <v>23762388</v>
      </c>
      <c r="E243" s="11">
        <v>25290587</v>
      </c>
      <c r="F243" s="11">
        <v>25951829</v>
      </c>
      <c r="G243" s="11">
        <v>28139609</v>
      </c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x14ac:dyDescent="0.2">
      <c r="A244" s="7">
        <v>2180</v>
      </c>
      <c r="B244" s="7" t="s">
        <v>241</v>
      </c>
      <c r="C244" s="11">
        <v>122703701</v>
      </c>
      <c r="D244" s="11">
        <v>140484190</v>
      </c>
      <c r="E244" s="11">
        <v>143867884</v>
      </c>
      <c r="F244" s="11">
        <v>145457226</v>
      </c>
      <c r="G244" s="11">
        <v>155136544</v>
      </c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x14ac:dyDescent="0.2">
      <c r="A245" s="7">
        <v>2181</v>
      </c>
      <c r="B245" s="7" t="s">
        <v>242</v>
      </c>
      <c r="C245" s="11">
        <v>46062136</v>
      </c>
      <c r="D245" s="11">
        <v>54678075</v>
      </c>
      <c r="E245" s="11">
        <v>58075148</v>
      </c>
      <c r="F245" s="11">
        <v>58593501</v>
      </c>
      <c r="G245" s="11">
        <v>62665715</v>
      </c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x14ac:dyDescent="0.2">
      <c r="A246" s="7">
        <v>2182</v>
      </c>
      <c r="B246" s="7" t="s">
        <v>243</v>
      </c>
      <c r="C246" s="11">
        <v>28212387</v>
      </c>
      <c r="D246" s="11">
        <v>35695916</v>
      </c>
      <c r="E246" s="11">
        <v>39068509</v>
      </c>
      <c r="F246" s="11">
        <v>38623299.999999993</v>
      </c>
      <c r="G246" s="11">
        <v>41937063.999999993</v>
      </c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x14ac:dyDescent="0.2">
      <c r="A247" s="7">
        <v>2183</v>
      </c>
      <c r="B247" s="7" t="s">
        <v>244</v>
      </c>
      <c r="C247" s="11">
        <v>29138295</v>
      </c>
      <c r="D247" s="11">
        <v>35153844</v>
      </c>
      <c r="E247" s="11">
        <v>37183654</v>
      </c>
      <c r="F247" s="11">
        <v>37812995.999999993</v>
      </c>
      <c r="G247" s="11">
        <v>42087937.999999993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x14ac:dyDescent="0.2">
      <c r="A248" s="7">
        <v>2184</v>
      </c>
      <c r="B248" s="7" t="s">
        <v>245</v>
      </c>
      <c r="C248" s="11">
        <v>44902707</v>
      </c>
      <c r="D248" s="11">
        <v>54105888</v>
      </c>
      <c r="E248" s="11">
        <v>58017180</v>
      </c>
      <c r="F248" s="11">
        <v>59029903</v>
      </c>
      <c r="G248" s="11">
        <v>65773708</v>
      </c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x14ac:dyDescent="0.2">
      <c r="A249" s="7">
        <v>2260</v>
      </c>
      <c r="B249" s="7" t="s">
        <v>246</v>
      </c>
      <c r="C249" s="11">
        <v>5562807</v>
      </c>
      <c r="D249" s="11">
        <v>5877924</v>
      </c>
      <c r="E249" s="11">
        <v>6236916</v>
      </c>
      <c r="F249" s="11">
        <v>6445841.9999999981</v>
      </c>
      <c r="G249" s="11">
        <v>6887274.9999999981</v>
      </c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x14ac:dyDescent="0.2">
      <c r="A250" s="7">
        <v>2262</v>
      </c>
      <c r="B250" s="7" t="s">
        <v>247</v>
      </c>
      <c r="C250" s="11">
        <v>18686157</v>
      </c>
      <c r="D250" s="11">
        <v>22640035</v>
      </c>
      <c r="E250" s="11">
        <v>23607979</v>
      </c>
      <c r="F250" s="11">
        <v>24034795.000000004</v>
      </c>
      <c r="G250" s="11">
        <v>25603753.000000004</v>
      </c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x14ac:dyDescent="0.2">
      <c r="A251" s="7">
        <v>2280</v>
      </c>
      <c r="B251" s="7" t="s">
        <v>248</v>
      </c>
      <c r="C251" s="11">
        <v>23963325</v>
      </c>
      <c r="D251" s="11">
        <v>28906302</v>
      </c>
      <c r="E251" s="11">
        <v>30673467</v>
      </c>
      <c r="F251" s="11">
        <v>31333428</v>
      </c>
      <c r="G251" s="11">
        <v>33665601</v>
      </c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x14ac:dyDescent="0.2">
      <c r="A252" s="7">
        <v>2281</v>
      </c>
      <c r="B252" s="7" t="s">
        <v>249</v>
      </c>
      <c r="C252" s="11">
        <v>112760158</v>
      </c>
      <c r="D252" s="11">
        <v>130248586</v>
      </c>
      <c r="E252" s="11">
        <v>135485514</v>
      </c>
      <c r="F252" s="11">
        <v>137470945.99999997</v>
      </c>
      <c r="G252" s="11">
        <v>148654745.99999997</v>
      </c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</row>
    <row r="253" spans="1:19" x14ac:dyDescent="0.2">
      <c r="A253" s="7">
        <v>2282</v>
      </c>
      <c r="B253" s="7" t="s">
        <v>250</v>
      </c>
      <c r="C253" s="11">
        <v>14004569</v>
      </c>
      <c r="D253" s="11">
        <v>17556312</v>
      </c>
      <c r="E253" s="11">
        <v>18757261</v>
      </c>
      <c r="F253" s="11">
        <v>19260905</v>
      </c>
      <c r="G253" s="11">
        <v>21079431</v>
      </c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</row>
    <row r="254" spans="1:19" x14ac:dyDescent="0.2">
      <c r="A254" s="7">
        <v>2283</v>
      </c>
      <c r="B254" s="7" t="s">
        <v>251</v>
      </c>
      <c r="C254" s="11">
        <v>11584887</v>
      </c>
      <c r="D254" s="11">
        <v>13296995</v>
      </c>
      <c r="E254" s="11">
        <v>14041397</v>
      </c>
      <c r="F254" s="11">
        <v>14307972</v>
      </c>
      <c r="G254" s="11">
        <v>14895566</v>
      </c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1:19" x14ac:dyDescent="0.2">
      <c r="A255" s="7">
        <v>2284</v>
      </c>
      <c r="B255" s="7" t="s">
        <v>252</v>
      </c>
      <c r="C255" s="11">
        <v>54195792</v>
      </c>
      <c r="D255" s="11">
        <v>70981056</v>
      </c>
      <c r="E255" s="11">
        <v>73887327</v>
      </c>
      <c r="F255" s="11">
        <v>75494480.000000015</v>
      </c>
      <c r="G255" s="11">
        <v>82025218.000000015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</row>
    <row r="256" spans="1:19" x14ac:dyDescent="0.2">
      <c r="A256" s="7">
        <v>2303</v>
      </c>
      <c r="B256" s="7" t="s">
        <v>253</v>
      </c>
      <c r="C256" s="11">
        <v>3123223</v>
      </c>
      <c r="D256" s="11">
        <v>3348058</v>
      </c>
      <c r="E256" s="11">
        <v>3529431</v>
      </c>
      <c r="F256" s="11">
        <v>3819132.0000000009</v>
      </c>
      <c r="G256" s="11">
        <v>3763902.0000000009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</row>
    <row r="257" spans="1:19" x14ac:dyDescent="0.2">
      <c r="A257" s="7">
        <v>2305</v>
      </c>
      <c r="B257" s="7" t="s">
        <v>254</v>
      </c>
      <c r="C257" s="11">
        <v>5272581</v>
      </c>
      <c r="D257" s="11">
        <v>5454810</v>
      </c>
      <c r="E257" s="11">
        <v>5927099</v>
      </c>
      <c r="F257" s="11">
        <v>6212744</v>
      </c>
      <c r="G257" s="11">
        <v>6905469.0000000019</v>
      </c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</row>
    <row r="258" spans="1:19" x14ac:dyDescent="0.2">
      <c r="A258" s="7">
        <v>2309</v>
      </c>
      <c r="B258" s="7" t="s">
        <v>255</v>
      </c>
      <c r="C258" s="11">
        <v>16959255</v>
      </c>
      <c r="D258" s="11">
        <v>19368429</v>
      </c>
      <c r="E258" s="11">
        <v>20377485</v>
      </c>
      <c r="F258" s="11">
        <v>21746864</v>
      </c>
      <c r="G258" s="11">
        <v>24960866</v>
      </c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</row>
    <row r="259" spans="1:19" x14ac:dyDescent="0.2">
      <c r="A259" s="7">
        <v>2313</v>
      </c>
      <c r="B259" s="7" t="s">
        <v>256</v>
      </c>
      <c r="C259" s="11">
        <v>8015325</v>
      </c>
      <c r="D259" s="11">
        <v>8792323</v>
      </c>
      <c r="E259" s="11">
        <v>9613941</v>
      </c>
      <c r="F259" s="11">
        <v>10125869</v>
      </c>
      <c r="G259" s="11">
        <v>10967899</v>
      </c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x14ac:dyDescent="0.2">
      <c r="A260" s="7">
        <v>2321</v>
      </c>
      <c r="B260" s="7" t="s">
        <v>257</v>
      </c>
      <c r="C260" s="11">
        <v>24072904</v>
      </c>
      <c r="D260" s="11">
        <v>30818235</v>
      </c>
      <c r="E260" s="11">
        <v>32811544</v>
      </c>
      <c r="F260" s="11">
        <v>33698017</v>
      </c>
      <c r="G260" s="11">
        <v>37886445</v>
      </c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</row>
    <row r="261" spans="1:19" x14ac:dyDescent="0.2">
      <c r="A261" s="7">
        <v>2326</v>
      </c>
      <c r="B261" s="7" t="s">
        <v>258</v>
      </c>
      <c r="C261" s="11">
        <v>11771383</v>
      </c>
      <c r="D261" s="11">
        <v>14274210</v>
      </c>
      <c r="E261" s="11">
        <v>14898655</v>
      </c>
      <c r="F261" s="11">
        <v>15849392</v>
      </c>
      <c r="G261" s="11">
        <v>19168298</v>
      </c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</row>
    <row r="262" spans="1:19" x14ac:dyDescent="0.2">
      <c r="A262" s="7">
        <v>2361</v>
      </c>
      <c r="B262" s="7" t="s">
        <v>259</v>
      </c>
      <c r="C262" s="11">
        <v>23817464</v>
      </c>
      <c r="D262" s="11">
        <v>31160656</v>
      </c>
      <c r="E262" s="11">
        <v>33344185</v>
      </c>
      <c r="F262" s="11">
        <v>34435193</v>
      </c>
      <c r="G262" s="11">
        <v>42634965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x14ac:dyDescent="0.2">
      <c r="A263" s="7">
        <v>2380</v>
      </c>
      <c r="B263" s="7" t="s">
        <v>260</v>
      </c>
      <c r="C263" s="11">
        <v>71008376</v>
      </c>
      <c r="D263" s="11">
        <v>79579156</v>
      </c>
      <c r="E263" s="11">
        <v>82821999</v>
      </c>
      <c r="F263" s="11">
        <v>84659221</v>
      </c>
      <c r="G263" s="11">
        <v>90969250</v>
      </c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x14ac:dyDescent="0.2">
      <c r="A264" s="7">
        <v>2401</v>
      </c>
      <c r="B264" s="7" t="s">
        <v>261</v>
      </c>
      <c r="C264" s="11">
        <v>8316143</v>
      </c>
      <c r="D264" s="11">
        <v>10140887</v>
      </c>
      <c r="E264" s="11">
        <v>10885165</v>
      </c>
      <c r="F264" s="11">
        <v>10884280.000000002</v>
      </c>
      <c r="G264" s="11">
        <v>11254690.000000002</v>
      </c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x14ac:dyDescent="0.2">
      <c r="A265" s="7">
        <v>2403</v>
      </c>
      <c r="B265" s="7" t="s">
        <v>262</v>
      </c>
      <c r="C265" s="11">
        <v>1682449</v>
      </c>
      <c r="D265" s="11">
        <v>1793259</v>
      </c>
      <c r="E265" s="11">
        <v>1925750</v>
      </c>
      <c r="F265" s="11">
        <v>1916037</v>
      </c>
      <c r="G265" s="11">
        <v>2049576</v>
      </c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x14ac:dyDescent="0.2">
      <c r="A266" s="7">
        <v>2404</v>
      </c>
      <c r="B266" s="7" t="s">
        <v>263</v>
      </c>
      <c r="C266" s="11">
        <v>4324270</v>
      </c>
      <c r="D266" s="11">
        <v>4429526</v>
      </c>
      <c r="E266" s="11">
        <v>4776125</v>
      </c>
      <c r="F266" s="11">
        <v>4753036</v>
      </c>
      <c r="G266" s="11">
        <v>4970582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x14ac:dyDescent="0.2">
      <c r="A267" s="7">
        <v>2409</v>
      </c>
      <c r="B267" s="7" t="s">
        <v>264</v>
      </c>
      <c r="C267" s="11">
        <v>7646160</v>
      </c>
      <c r="D267" s="11">
        <v>9071737</v>
      </c>
      <c r="E267" s="11">
        <v>9453809</v>
      </c>
      <c r="F267" s="11">
        <v>9557300</v>
      </c>
      <c r="G267" s="11">
        <v>10571181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x14ac:dyDescent="0.2">
      <c r="A268" s="7">
        <v>2417</v>
      </c>
      <c r="B268" s="7" t="s">
        <v>265</v>
      </c>
      <c r="C268" s="11">
        <v>2082784</v>
      </c>
      <c r="D268" s="11">
        <v>2043567</v>
      </c>
      <c r="E268" s="11">
        <v>2121460</v>
      </c>
      <c r="F268" s="11">
        <v>2158169</v>
      </c>
      <c r="G268" s="11">
        <v>2292774</v>
      </c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x14ac:dyDescent="0.2">
      <c r="A269" s="7">
        <v>2418</v>
      </c>
      <c r="B269" s="7" t="s">
        <v>266</v>
      </c>
      <c r="C269" s="11">
        <v>1668141</v>
      </c>
      <c r="D269" s="11">
        <v>1836104</v>
      </c>
      <c r="E269" s="11">
        <v>1835521</v>
      </c>
      <c r="F269" s="11">
        <v>1844282</v>
      </c>
      <c r="G269" s="11">
        <v>2034329</v>
      </c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x14ac:dyDescent="0.2">
      <c r="A270" s="7">
        <v>2421</v>
      </c>
      <c r="B270" s="7" t="s">
        <v>267</v>
      </c>
      <c r="C270" s="11">
        <v>8260243</v>
      </c>
      <c r="D270" s="11">
        <v>10170843</v>
      </c>
      <c r="E270" s="11">
        <v>10726153</v>
      </c>
      <c r="F270" s="11">
        <v>10852083.999999998</v>
      </c>
      <c r="G270" s="11">
        <v>14503276.999999998</v>
      </c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x14ac:dyDescent="0.2">
      <c r="A271" s="7">
        <v>2422</v>
      </c>
      <c r="B271" s="7" t="s">
        <v>268</v>
      </c>
      <c r="C271" s="11">
        <v>1754632</v>
      </c>
      <c r="D271" s="11">
        <v>1936753</v>
      </c>
      <c r="E271" s="11">
        <v>2065511</v>
      </c>
      <c r="F271" s="11">
        <v>2115871.0000000005</v>
      </c>
      <c r="G271" s="11">
        <v>2363182.0000000005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x14ac:dyDescent="0.2">
      <c r="A272" s="7">
        <v>2425</v>
      </c>
      <c r="B272" s="7" t="s">
        <v>269</v>
      </c>
      <c r="C272" s="11">
        <v>2211350</v>
      </c>
      <c r="D272" s="11">
        <v>2382606</v>
      </c>
      <c r="E272" s="11">
        <v>2430989</v>
      </c>
      <c r="F272" s="11">
        <v>2416371.9999999995</v>
      </c>
      <c r="G272" s="11">
        <v>2801299.9999999995</v>
      </c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x14ac:dyDescent="0.2">
      <c r="A273" s="7">
        <v>2460</v>
      </c>
      <c r="B273" s="7" t="s">
        <v>270</v>
      </c>
      <c r="C273" s="11">
        <v>10972738</v>
      </c>
      <c r="D273" s="11">
        <v>11925490</v>
      </c>
      <c r="E273" s="11">
        <v>12378768</v>
      </c>
      <c r="F273" s="11">
        <v>12555154</v>
      </c>
      <c r="G273" s="11">
        <v>13726544</v>
      </c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x14ac:dyDescent="0.2">
      <c r="A274" s="7">
        <v>2462</v>
      </c>
      <c r="B274" s="7" t="s">
        <v>271</v>
      </c>
      <c r="C274" s="11">
        <v>6159144</v>
      </c>
      <c r="D274" s="11">
        <v>6963238</v>
      </c>
      <c r="E274" s="11">
        <v>7394632</v>
      </c>
      <c r="F274" s="11">
        <v>7526930</v>
      </c>
      <c r="G274" s="11">
        <v>9363479</v>
      </c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x14ac:dyDescent="0.2">
      <c r="A275" s="7">
        <v>2463</v>
      </c>
      <c r="B275" s="7" t="s">
        <v>272</v>
      </c>
      <c r="C275" s="11">
        <v>1418748</v>
      </c>
      <c r="D275" s="11">
        <v>1471121</v>
      </c>
      <c r="E275" s="11">
        <v>1605399</v>
      </c>
      <c r="F275" s="11">
        <v>1687926</v>
      </c>
      <c r="G275" s="11">
        <v>1866487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x14ac:dyDescent="0.2">
      <c r="A276" s="7">
        <v>2480</v>
      </c>
      <c r="B276" s="7" t="s">
        <v>273</v>
      </c>
      <c r="C276" s="11">
        <v>146764061</v>
      </c>
      <c r="D276" s="11">
        <v>163156740</v>
      </c>
      <c r="E276" s="11">
        <v>170051801</v>
      </c>
      <c r="F276" s="11">
        <v>173111109.99999997</v>
      </c>
      <c r="G276" s="11">
        <v>184586367.99999997</v>
      </c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x14ac:dyDescent="0.2">
      <c r="A277" s="7">
        <v>2481</v>
      </c>
      <c r="B277" s="7" t="s">
        <v>274</v>
      </c>
      <c r="C277" s="11">
        <v>9359496</v>
      </c>
      <c r="D277" s="11">
        <v>10073133</v>
      </c>
      <c r="E277" s="11">
        <v>10193164</v>
      </c>
      <c r="F277" s="11">
        <v>10269233</v>
      </c>
      <c r="G277" s="11">
        <v>12794626</v>
      </c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x14ac:dyDescent="0.2">
      <c r="A278" s="7">
        <v>2482</v>
      </c>
      <c r="B278" s="7" t="s">
        <v>275</v>
      </c>
      <c r="C278" s="11">
        <v>76497598</v>
      </c>
      <c r="D278" s="11">
        <v>89245083</v>
      </c>
      <c r="E278" s="11">
        <v>93938203</v>
      </c>
      <c r="F278" s="11">
        <v>94801351</v>
      </c>
      <c r="G278" s="11">
        <v>102232818</v>
      </c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x14ac:dyDescent="0.2">
      <c r="A279" s="7">
        <v>2505</v>
      </c>
      <c r="B279" s="7" t="s">
        <v>276</v>
      </c>
      <c r="C279" s="11">
        <v>4120043</v>
      </c>
      <c r="D279" s="11">
        <v>4828510</v>
      </c>
      <c r="E279" s="11">
        <v>5098695</v>
      </c>
      <c r="F279" s="11">
        <v>5148396</v>
      </c>
      <c r="G279" s="11">
        <v>5734369</v>
      </c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x14ac:dyDescent="0.2">
      <c r="A280" s="7">
        <v>2506</v>
      </c>
      <c r="B280" s="7" t="s">
        <v>277</v>
      </c>
      <c r="C280" s="11">
        <v>2331953</v>
      </c>
      <c r="D280" s="11">
        <v>3049989</v>
      </c>
      <c r="E280" s="11">
        <v>3406546</v>
      </c>
      <c r="F280" s="11">
        <v>3500150</v>
      </c>
      <c r="G280" s="11">
        <v>4057938</v>
      </c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x14ac:dyDescent="0.2">
      <c r="A281" s="7">
        <v>2510</v>
      </c>
      <c r="B281" s="7" t="s">
        <v>278</v>
      </c>
      <c r="C281" s="11">
        <v>3007408</v>
      </c>
      <c r="D281" s="11">
        <v>3185161</v>
      </c>
      <c r="E281" s="11">
        <v>3441285</v>
      </c>
      <c r="F281" s="11">
        <v>3426437</v>
      </c>
      <c r="G281" s="11">
        <v>3729679</v>
      </c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x14ac:dyDescent="0.2">
      <c r="A282" s="7">
        <v>2513</v>
      </c>
      <c r="B282" s="7" t="s">
        <v>279</v>
      </c>
      <c r="C282" s="11">
        <v>2203048</v>
      </c>
      <c r="D282" s="11">
        <v>2187076</v>
      </c>
      <c r="E282" s="11">
        <v>2212265</v>
      </c>
      <c r="F282" s="11">
        <v>2247264</v>
      </c>
      <c r="G282" s="11">
        <v>2333500</v>
      </c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x14ac:dyDescent="0.2">
      <c r="A283" s="7">
        <v>2514</v>
      </c>
      <c r="B283" s="7" t="s">
        <v>280</v>
      </c>
      <c r="C283" s="11">
        <v>13338663</v>
      </c>
      <c r="D283" s="11">
        <v>15610699</v>
      </c>
      <c r="E283" s="11">
        <v>16530126</v>
      </c>
      <c r="F283" s="11">
        <v>16759049.000000004</v>
      </c>
      <c r="G283" s="11">
        <v>17140025.000000004</v>
      </c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x14ac:dyDescent="0.2">
      <c r="A284" s="7">
        <v>2518</v>
      </c>
      <c r="B284" s="7" t="s">
        <v>281</v>
      </c>
      <c r="C284" s="11">
        <v>3441479</v>
      </c>
      <c r="D284" s="11">
        <v>3801462</v>
      </c>
      <c r="E284" s="11">
        <v>3933081</v>
      </c>
      <c r="F284" s="11">
        <v>3867076.9999999991</v>
      </c>
      <c r="G284" s="11">
        <v>3681243.9999999991</v>
      </c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x14ac:dyDescent="0.2">
      <c r="A285" s="7">
        <v>2521</v>
      </c>
      <c r="B285" s="7" t="s">
        <v>282</v>
      </c>
      <c r="C285" s="11">
        <v>3903028</v>
      </c>
      <c r="D285" s="11">
        <v>4185568</v>
      </c>
      <c r="E285" s="11">
        <v>4521324</v>
      </c>
      <c r="F285" s="11">
        <v>4457830</v>
      </c>
      <c r="G285" s="11">
        <v>5578835</v>
      </c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x14ac:dyDescent="0.2">
      <c r="A286" s="7">
        <v>2523</v>
      </c>
      <c r="B286" s="7" t="s">
        <v>283</v>
      </c>
      <c r="C286" s="11">
        <v>15344787</v>
      </c>
      <c r="D286" s="11">
        <v>18869746</v>
      </c>
      <c r="E286" s="11">
        <v>20183940</v>
      </c>
      <c r="F286" s="11">
        <v>20062886.000000004</v>
      </c>
      <c r="G286" s="11">
        <v>23237788.000000004</v>
      </c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x14ac:dyDescent="0.2">
      <c r="A287" s="7">
        <v>2560</v>
      </c>
      <c r="B287" s="7" t="s">
        <v>284</v>
      </c>
      <c r="C287" s="11">
        <v>6027316</v>
      </c>
      <c r="D287" s="11">
        <v>6386979</v>
      </c>
      <c r="E287" s="11">
        <v>6655188</v>
      </c>
      <c r="F287" s="11">
        <v>6798246</v>
      </c>
      <c r="G287" s="11">
        <v>7696191</v>
      </c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x14ac:dyDescent="0.2">
      <c r="A288" s="7">
        <v>2580</v>
      </c>
      <c r="B288" s="7" t="s">
        <v>285</v>
      </c>
      <c r="C288" s="11">
        <v>98639545</v>
      </c>
      <c r="D288" s="11">
        <v>110380370</v>
      </c>
      <c r="E288" s="11">
        <v>113897885</v>
      </c>
      <c r="F288" s="11">
        <v>114731609.99999999</v>
      </c>
      <c r="G288" s="11">
        <v>123538798.99999999</v>
      </c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x14ac:dyDescent="0.2">
      <c r="A289" s="7">
        <v>2581</v>
      </c>
      <c r="B289" s="7" t="s">
        <v>286</v>
      </c>
      <c r="C289" s="11">
        <v>52593526</v>
      </c>
      <c r="D289" s="11">
        <v>60762690</v>
      </c>
      <c r="E289" s="11">
        <v>62858404</v>
      </c>
      <c r="F289" s="11">
        <v>63460572</v>
      </c>
      <c r="G289" s="11">
        <v>68077596</v>
      </c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x14ac:dyDescent="0.2">
      <c r="A290" s="7">
        <v>2582</v>
      </c>
      <c r="B290" s="7" t="s">
        <v>287</v>
      </c>
      <c r="C290" s="11">
        <v>28781426</v>
      </c>
      <c r="D290" s="11">
        <v>33027419</v>
      </c>
      <c r="E290" s="11">
        <v>33802594</v>
      </c>
      <c r="F290" s="11">
        <v>34072851.000000007</v>
      </c>
      <c r="G290" s="11">
        <v>38055431.000000007</v>
      </c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x14ac:dyDescent="0.2">
      <c r="A291" s="7">
        <v>2583</v>
      </c>
      <c r="B291" s="7" t="s">
        <v>288</v>
      </c>
      <c r="C291" s="11">
        <v>10450483</v>
      </c>
      <c r="D291" s="11">
        <v>13235162</v>
      </c>
      <c r="E291" s="11">
        <v>13821092</v>
      </c>
      <c r="F291" s="11">
        <v>13882782</v>
      </c>
      <c r="G291" s="11">
        <v>13917870</v>
      </c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x14ac:dyDescent="0.2">
      <c r="A292" s="7">
        <v>2584</v>
      </c>
      <c r="B292" s="7" t="s">
        <v>289</v>
      </c>
      <c r="C292" s="11">
        <v>18959655</v>
      </c>
      <c r="D292" s="11">
        <v>25161442</v>
      </c>
      <c r="E292" s="11">
        <v>27605713</v>
      </c>
      <c r="F292" s="11">
        <v>27915203</v>
      </c>
      <c r="G292" s="11">
        <v>31436179</v>
      </c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x14ac:dyDescent="0.2">
      <c r="B293" s="9" t="s">
        <v>296</v>
      </c>
      <c r="C293" s="14">
        <f>SUM(C3:C292)</f>
        <v>12369845047</v>
      </c>
      <c r="D293" s="14">
        <f t="shared" ref="D293:G293" si="0">SUM(D3:D292)</f>
        <v>13886576169</v>
      </c>
      <c r="E293" s="14">
        <f t="shared" si="0"/>
        <v>14217000505</v>
      </c>
      <c r="F293" s="14">
        <f t="shared" si="0"/>
        <v>14509055237</v>
      </c>
      <c r="G293" s="14">
        <f t="shared" si="0"/>
        <v>15557825960</v>
      </c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5" spans="1:19" x14ac:dyDescent="0.2">
      <c r="B295" s="9" t="s">
        <v>332</v>
      </c>
      <c r="C295" s="14">
        <v>12450462770</v>
      </c>
      <c r="D295" s="14">
        <v>14074727818</v>
      </c>
      <c r="E295" s="14">
        <v>14490409011.000002</v>
      </c>
      <c r="F295" s="14">
        <v>14817913376</v>
      </c>
      <c r="G295" s="14">
        <v>15853399348</v>
      </c>
      <c r="H295" s="14"/>
      <c r="I295" s="14"/>
      <c r="J295" s="14"/>
      <c r="K295" s="14"/>
      <c r="L295" s="14"/>
    </row>
    <row r="296" spans="1:19" x14ac:dyDescent="0.2">
      <c r="C296" s="11">
        <f>C293-C295</f>
        <v>-80617723</v>
      </c>
      <c r="D296" s="11">
        <f t="shared" ref="D296:G296" si="1">D293-D295</f>
        <v>-188151649</v>
      </c>
      <c r="E296" s="11">
        <f t="shared" si="1"/>
        <v>-273408506.00000191</v>
      </c>
      <c r="F296" s="11">
        <f t="shared" si="1"/>
        <v>-308858139</v>
      </c>
      <c r="G296" s="11">
        <f t="shared" si="1"/>
        <v>-295573388</v>
      </c>
      <c r="H296" s="11"/>
      <c r="I296" s="11"/>
      <c r="J296" s="11"/>
      <c r="K296" s="11"/>
      <c r="L296" s="11"/>
    </row>
    <row r="298" spans="1:19" x14ac:dyDescent="0.2">
      <c r="C298" s="11">
        <v>2</v>
      </c>
      <c r="D298" s="11">
        <v>3</v>
      </c>
      <c r="E298" s="11">
        <v>4</v>
      </c>
      <c r="F298" s="11">
        <v>5</v>
      </c>
      <c r="G298" s="11">
        <v>6</v>
      </c>
      <c r="H298" s="11"/>
      <c r="I298" s="11"/>
      <c r="J298" s="11"/>
      <c r="K298" s="11"/>
      <c r="L298" s="11"/>
    </row>
    <row r="299" spans="1:19" x14ac:dyDescent="0.2">
      <c r="H299" s="11"/>
      <c r="I299" s="11"/>
      <c r="J299" s="11"/>
      <c r="K299" s="11"/>
      <c r="L299" s="11"/>
    </row>
    <row r="300" spans="1:19" x14ac:dyDescent="0.2">
      <c r="C300" s="13"/>
      <c r="D300" s="13"/>
      <c r="E300" s="13"/>
      <c r="F300" s="13"/>
      <c r="G300" s="13"/>
    </row>
    <row r="301" spans="1:19" x14ac:dyDescent="0.2">
      <c r="G301" s="13"/>
    </row>
  </sheetData>
  <sheetProtection password="FFB1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2"/>
  <sheetViews>
    <sheetView workbookViewId="0">
      <selection activeCell="E8" sqref="E8"/>
    </sheetView>
  </sheetViews>
  <sheetFormatPr defaultRowHeight="15" x14ac:dyDescent="0.25"/>
  <cols>
    <col min="1" max="1" width="5" bestFit="1" customWidth="1"/>
    <col min="2" max="2" width="15.42578125" bestFit="1" customWidth="1"/>
    <col min="3" max="3" width="15.140625" bestFit="1" customWidth="1"/>
  </cols>
  <sheetData>
    <row r="1" spans="1:3" x14ac:dyDescent="0.25">
      <c r="A1" s="46" t="s">
        <v>403</v>
      </c>
      <c r="C1" s="45"/>
    </row>
    <row r="2" spans="1:3" x14ac:dyDescent="0.25">
      <c r="A2" s="47" t="s">
        <v>374</v>
      </c>
      <c r="B2" s="46" t="s">
        <v>316</v>
      </c>
      <c r="C2" s="64" t="s">
        <v>362</v>
      </c>
    </row>
    <row r="3" spans="1:3" x14ac:dyDescent="0.25">
      <c r="A3">
        <v>885</v>
      </c>
      <c r="B3" t="s">
        <v>88</v>
      </c>
      <c r="C3" s="48">
        <v>1.1746591919591758</v>
      </c>
    </row>
    <row r="4" spans="1:3" x14ac:dyDescent="0.25">
      <c r="A4">
        <v>2361</v>
      </c>
      <c r="B4" t="s">
        <v>259</v>
      </c>
      <c r="C4" s="48">
        <v>1.1528083801307858</v>
      </c>
    </row>
    <row r="5" spans="1:3" x14ac:dyDescent="0.25">
      <c r="A5">
        <v>2023</v>
      </c>
      <c r="B5" t="s">
        <v>222</v>
      </c>
      <c r="C5" s="48">
        <v>0.9727021054695868</v>
      </c>
    </row>
    <row r="6" spans="1:3" x14ac:dyDescent="0.25">
      <c r="A6">
        <v>2321</v>
      </c>
      <c r="B6" t="s">
        <v>257</v>
      </c>
      <c r="C6" s="48">
        <v>0.84106072643173846</v>
      </c>
    </row>
    <row r="7" spans="1:3" x14ac:dyDescent="0.25">
      <c r="A7">
        <v>2039</v>
      </c>
      <c r="B7" t="s">
        <v>227</v>
      </c>
      <c r="C7" s="48">
        <v>0.75152763432742731</v>
      </c>
    </row>
    <row r="8" spans="1:3" x14ac:dyDescent="0.25">
      <c r="A8">
        <v>2326</v>
      </c>
      <c r="B8" t="s">
        <v>258</v>
      </c>
      <c r="C8" s="48">
        <v>0.6821781515295875</v>
      </c>
    </row>
    <row r="9" spans="1:3" x14ac:dyDescent="0.25">
      <c r="A9">
        <v>563</v>
      </c>
      <c r="B9" t="s">
        <v>49</v>
      </c>
      <c r="C9" s="48">
        <v>0.67938414251720047</v>
      </c>
    </row>
    <row r="10" spans="1:3" x14ac:dyDescent="0.25">
      <c r="A10">
        <v>2421</v>
      </c>
      <c r="B10" t="s">
        <v>267</v>
      </c>
      <c r="C10" s="48">
        <v>0.6447564944688402</v>
      </c>
    </row>
    <row r="11" spans="1:3" x14ac:dyDescent="0.25">
      <c r="A11">
        <v>840</v>
      </c>
      <c r="B11" t="s">
        <v>79</v>
      </c>
      <c r="C11" s="48">
        <v>0.61749225847153255</v>
      </c>
    </row>
    <row r="12" spans="1:3" x14ac:dyDescent="0.25">
      <c r="A12">
        <v>1435</v>
      </c>
      <c r="B12" t="s">
        <v>142</v>
      </c>
      <c r="C12" s="48">
        <v>0.61072408430957736</v>
      </c>
    </row>
    <row r="13" spans="1:3" x14ac:dyDescent="0.25">
      <c r="A13">
        <v>188</v>
      </c>
      <c r="B13" t="s">
        <v>23</v>
      </c>
      <c r="C13" s="48">
        <v>0.57108211123624386</v>
      </c>
    </row>
    <row r="14" spans="1:3" x14ac:dyDescent="0.25">
      <c r="A14">
        <v>1427</v>
      </c>
      <c r="B14" t="s">
        <v>140</v>
      </c>
      <c r="C14" s="48">
        <v>0.55315425809831353</v>
      </c>
    </row>
    <row r="15" spans="1:3" x14ac:dyDescent="0.25">
      <c r="A15">
        <v>1421</v>
      </c>
      <c r="B15" t="s">
        <v>139</v>
      </c>
      <c r="C15" s="48">
        <v>0.53461677006145436</v>
      </c>
    </row>
    <row r="16" spans="1:3" x14ac:dyDescent="0.25">
      <c r="A16">
        <v>1486</v>
      </c>
      <c r="B16" t="s">
        <v>169</v>
      </c>
      <c r="C16" s="48">
        <v>0.53419818667565622</v>
      </c>
    </row>
    <row r="17" spans="1:3" x14ac:dyDescent="0.25">
      <c r="A17">
        <v>560</v>
      </c>
      <c r="B17" t="s">
        <v>46</v>
      </c>
      <c r="C17" s="48">
        <v>0.52917777182423364</v>
      </c>
    </row>
    <row r="18" spans="1:3" x14ac:dyDescent="0.25">
      <c r="A18">
        <v>2031</v>
      </c>
      <c r="B18" t="s">
        <v>225</v>
      </c>
      <c r="C18" s="48">
        <v>0.52858147010562817</v>
      </c>
    </row>
    <row r="19" spans="1:3" x14ac:dyDescent="0.25">
      <c r="A19">
        <v>2034</v>
      </c>
      <c r="B19" t="s">
        <v>226</v>
      </c>
      <c r="C19" s="48">
        <v>0.50566781192513233</v>
      </c>
    </row>
    <row r="20" spans="1:3" x14ac:dyDescent="0.25">
      <c r="A20">
        <v>1484</v>
      </c>
      <c r="B20" t="s">
        <v>167</v>
      </c>
      <c r="C20" s="48">
        <v>0.49244913307250471</v>
      </c>
    </row>
    <row r="21" spans="1:3" x14ac:dyDescent="0.25">
      <c r="A21">
        <v>1765</v>
      </c>
      <c r="B21" t="s">
        <v>191</v>
      </c>
      <c r="C21" s="48">
        <v>0.48223503263867684</v>
      </c>
    </row>
    <row r="22" spans="1:3" x14ac:dyDescent="0.25">
      <c r="A22">
        <v>2062</v>
      </c>
      <c r="B22" t="s">
        <v>229</v>
      </c>
      <c r="C22" s="48">
        <v>0.47670630025282534</v>
      </c>
    </row>
    <row r="23" spans="1:3" x14ac:dyDescent="0.25">
      <c r="A23">
        <v>1730</v>
      </c>
      <c r="B23" t="s">
        <v>184</v>
      </c>
      <c r="C23" s="48">
        <v>0.4733614186293913</v>
      </c>
    </row>
    <row r="24" spans="1:3" x14ac:dyDescent="0.25">
      <c r="A24">
        <v>1381</v>
      </c>
      <c r="B24" t="s">
        <v>130</v>
      </c>
      <c r="C24" s="48">
        <v>0.4669326315193203</v>
      </c>
    </row>
    <row r="25" spans="1:3" x14ac:dyDescent="0.25">
      <c r="A25">
        <v>1460</v>
      </c>
      <c r="B25" t="s">
        <v>154</v>
      </c>
      <c r="C25" s="48">
        <v>0.46213626798369134</v>
      </c>
    </row>
    <row r="26" spans="1:3" x14ac:dyDescent="0.25">
      <c r="A26">
        <v>1438</v>
      </c>
      <c r="B26" t="s">
        <v>143</v>
      </c>
      <c r="C26" s="48">
        <v>0.46097866528628018</v>
      </c>
    </row>
    <row r="27" spans="1:3" x14ac:dyDescent="0.25">
      <c r="A27">
        <v>1083</v>
      </c>
      <c r="B27" t="s">
        <v>94</v>
      </c>
      <c r="C27" s="48">
        <v>0.45784512925586895</v>
      </c>
    </row>
    <row r="28" spans="1:3" x14ac:dyDescent="0.25">
      <c r="A28">
        <v>1291</v>
      </c>
      <c r="B28" t="s">
        <v>125</v>
      </c>
      <c r="C28" s="48">
        <v>0.45591672335458</v>
      </c>
    </row>
    <row r="29" spans="1:3" x14ac:dyDescent="0.25">
      <c r="A29">
        <v>2029</v>
      </c>
      <c r="B29" t="s">
        <v>224</v>
      </c>
      <c r="C29" s="48">
        <v>0.45240098227910153</v>
      </c>
    </row>
    <row r="30" spans="1:3" x14ac:dyDescent="0.25">
      <c r="A30">
        <v>1278</v>
      </c>
      <c r="B30" t="s">
        <v>115</v>
      </c>
      <c r="C30" s="48">
        <v>0.44098260925511212</v>
      </c>
    </row>
    <row r="31" spans="1:3" x14ac:dyDescent="0.25">
      <c r="A31">
        <v>513</v>
      </c>
      <c r="B31" t="s">
        <v>45</v>
      </c>
      <c r="C31" s="48">
        <v>0.43729612731553402</v>
      </c>
    </row>
    <row r="32" spans="1:3" x14ac:dyDescent="0.25">
      <c r="A32">
        <v>834</v>
      </c>
      <c r="B32" t="s">
        <v>78</v>
      </c>
      <c r="C32" s="48">
        <v>0.43716080808065882</v>
      </c>
    </row>
    <row r="33" spans="1:3" x14ac:dyDescent="0.25">
      <c r="A33">
        <v>1270</v>
      </c>
      <c r="B33" t="s">
        <v>109</v>
      </c>
      <c r="C33" s="48">
        <v>0.4322919551241533</v>
      </c>
    </row>
    <row r="34" spans="1:3" x14ac:dyDescent="0.25">
      <c r="A34">
        <v>2026</v>
      </c>
      <c r="B34" t="s">
        <v>223</v>
      </c>
      <c r="C34" s="48">
        <v>0.43021355232302128</v>
      </c>
    </row>
    <row r="35" spans="1:3" x14ac:dyDescent="0.25">
      <c r="A35">
        <v>1882</v>
      </c>
      <c r="B35" t="s">
        <v>207</v>
      </c>
      <c r="C35" s="48">
        <v>0.42174065593943411</v>
      </c>
    </row>
    <row r="36" spans="1:3" x14ac:dyDescent="0.25">
      <c r="A36">
        <v>382</v>
      </c>
      <c r="B36" t="s">
        <v>33</v>
      </c>
      <c r="C36" s="48">
        <v>0.39868057450333438</v>
      </c>
    </row>
    <row r="37" spans="1:3" x14ac:dyDescent="0.25">
      <c r="A37">
        <v>980</v>
      </c>
      <c r="B37" t="s">
        <v>89</v>
      </c>
      <c r="C37" s="48">
        <v>0.39610066358278573</v>
      </c>
    </row>
    <row r="38" spans="1:3" x14ac:dyDescent="0.25">
      <c r="A38">
        <v>2082</v>
      </c>
      <c r="B38" t="s">
        <v>232</v>
      </c>
      <c r="C38" s="48">
        <v>0.38991223766481298</v>
      </c>
    </row>
    <row r="39" spans="1:3" x14ac:dyDescent="0.25">
      <c r="A39">
        <v>1265</v>
      </c>
      <c r="B39" t="s">
        <v>106</v>
      </c>
      <c r="C39" s="48">
        <v>0.38787666810884858</v>
      </c>
    </row>
    <row r="40" spans="1:3" x14ac:dyDescent="0.25">
      <c r="A40">
        <v>1257</v>
      </c>
      <c r="B40" t="s">
        <v>100</v>
      </c>
      <c r="C40" s="48">
        <v>0.38687046467737574</v>
      </c>
    </row>
    <row r="41" spans="1:3" x14ac:dyDescent="0.25">
      <c r="A41">
        <v>642</v>
      </c>
      <c r="B41" t="s">
        <v>58</v>
      </c>
      <c r="C41" s="48">
        <v>0.384679052019262</v>
      </c>
    </row>
    <row r="42" spans="1:3" x14ac:dyDescent="0.25">
      <c r="A42">
        <v>1430</v>
      </c>
      <c r="B42" t="s">
        <v>141</v>
      </c>
      <c r="C42" s="48">
        <v>0.38033102565374222</v>
      </c>
    </row>
    <row r="43" spans="1:3" x14ac:dyDescent="0.25">
      <c r="A43">
        <v>1419</v>
      </c>
      <c r="B43" t="s">
        <v>138</v>
      </c>
      <c r="C43" s="48">
        <v>0.37349215301246019</v>
      </c>
    </row>
    <row r="44" spans="1:3" x14ac:dyDescent="0.25">
      <c r="A44">
        <v>1784</v>
      </c>
      <c r="B44" t="s">
        <v>197</v>
      </c>
      <c r="C44" s="48">
        <v>0.37200605556823518</v>
      </c>
    </row>
    <row r="45" spans="1:3" x14ac:dyDescent="0.25">
      <c r="A45">
        <v>1266</v>
      </c>
      <c r="B45" t="s">
        <v>107</v>
      </c>
      <c r="C45" s="48">
        <v>0.36642455382172656</v>
      </c>
    </row>
    <row r="46" spans="1:3" x14ac:dyDescent="0.25">
      <c r="A46">
        <v>582</v>
      </c>
      <c r="B46" t="s">
        <v>52</v>
      </c>
      <c r="C46" s="48">
        <v>0.36602794431039953</v>
      </c>
    </row>
    <row r="47" spans="1:3" x14ac:dyDescent="0.25">
      <c r="A47">
        <v>2132</v>
      </c>
      <c r="B47" t="s">
        <v>239</v>
      </c>
      <c r="C47" s="48">
        <v>0.35976904293916334</v>
      </c>
    </row>
    <row r="48" spans="1:3" x14ac:dyDescent="0.25">
      <c r="A48">
        <v>1766</v>
      </c>
      <c r="B48" t="s">
        <v>192</v>
      </c>
      <c r="C48" s="48">
        <v>0.35634602923730085</v>
      </c>
    </row>
    <row r="49" spans="1:3" x14ac:dyDescent="0.25">
      <c r="A49">
        <v>120</v>
      </c>
      <c r="B49" t="s">
        <v>3</v>
      </c>
      <c r="C49" s="48">
        <v>0.35112611633283919</v>
      </c>
    </row>
    <row r="50" spans="1:3" x14ac:dyDescent="0.25">
      <c r="A50">
        <v>1737</v>
      </c>
      <c r="B50" t="s">
        <v>185</v>
      </c>
      <c r="C50" s="48">
        <v>0.35075219607062991</v>
      </c>
    </row>
    <row r="51" spans="1:3" x14ac:dyDescent="0.25">
      <c r="A51">
        <v>1081</v>
      </c>
      <c r="B51" t="s">
        <v>92</v>
      </c>
      <c r="C51" s="48">
        <v>0.3462657818641226</v>
      </c>
    </row>
    <row r="52" spans="1:3" x14ac:dyDescent="0.25">
      <c r="A52">
        <v>1260</v>
      </c>
      <c r="B52" t="s">
        <v>101</v>
      </c>
      <c r="C52" s="48">
        <v>0.3455755211993754</v>
      </c>
    </row>
    <row r="53" spans="1:3" x14ac:dyDescent="0.25">
      <c r="A53">
        <v>1382</v>
      </c>
      <c r="B53" t="s">
        <v>131</v>
      </c>
      <c r="C53" s="48">
        <v>0.34436750862174748</v>
      </c>
    </row>
    <row r="54" spans="1:3" x14ac:dyDescent="0.25">
      <c r="A54">
        <v>1214</v>
      </c>
      <c r="B54" t="s">
        <v>95</v>
      </c>
      <c r="C54" s="48">
        <v>0.34409200288852659</v>
      </c>
    </row>
    <row r="55" spans="1:3" x14ac:dyDescent="0.25">
      <c r="A55">
        <v>1492</v>
      </c>
      <c r="B55" t="s">
        <v>175</v>
      </c>
      <c r="C55" s="48">
        <v>0.3439502215982877</v>
      </c>
    </row>
    <row r="56" spans="1:3" x14ac:dyDescent="0.25">
      <c r="A56">
        <v>1471</v>
      </c>
      <c r="B56" t="s">
        <v>161</v>
      </c>
      <c r="C56" s="48">
        <v>0.34344155858154934</v>
      </c>
    </row>
    <row r="57" spans="1:3" x14ac:dyDescent="0.25">
      <c r="A57">
        <v>1267</v>
      </c>
      <c r="B57" t="s">
        <v>108</v>
      </c>
      <c r="C57" s="48">
        <v>0.34080177771381059</v>
      </c>
    </row>
    <row r="58" spans="1:3" x14ac:dyDescent="0.25">
      <c r="A58">
        <v>360</v>
      </c>
      <c r="B58" t="s">
        <v>30</v>
      </c>
      <c r="C58" s="48">
        <v>0.33909891576693951</v>
      </c>
    </row>
    <row r="59" spans="1:3" x14ac:dyDescent="0.25">
      <c r="A59">
        <v>883</v>
      </c>
      <c r="B59" t="s">
        <v>86</v>
      </c>
      <c r="C59" s="48">
        <v>0.33690410448992125</v>
      </c>
    </row>
    <row r="60" spans="1:3" x14ac:dyDescent="0.25">
      <c r="A60">
        <v>2309</v>
      </c>
      <c r="B60" t="s">
        <v>255</v>
      </c>
      <c r="C60" s="48">
        <v>0.33679715588291259</v>
      </c>
    </row>
    <row r="61" spans="1:3" x14ac:dyDescent="0.25">
      <c r="A61">
        <v>1276</v>
      </c>
      <c r="B61" t="s">
        <v>113</v>
      </c>
      <c r="C61" s="48">
        <v>0.33277933741248944</v>
      </c>
    </row>
    <row r="62" spans="1:3" x14ac:dyDescent="0.25">
      <c r="A62">
        <v>1465</v>
      </c>
      <c r="B62" t="s">
        <v>158</v>
      </c>
      <c r="C62" s="48">
        <v>0.33144337086208964</v>
      </c>
    </row>
    <row r="63" spans="1:3" x14ac:dyDescent="0.25">
      <c r="A63">
        <v>2184</v>
      </c>
      <c r="B63" t="s">
        <v>245</v>
      </c>
      <c r="C63" s="48">
        <v>0.33042879716514051</v>
      </c>
    </row>
    <row r="64" spans="1:3" x14ac:dyDescent="0.25">
      <c r="A64">
        <v>428</v>
      </c>
      <c r="B64" t="s">
        <v>34</v>
      </c>
      <c r="C64" s="48">
        <v>0.32791365315151921</v>
      </c>
    </row>
    <row r="65" spans="1:3" x14ac:dyDescent="0.25">
      <c r="A65">
        <v>2182</v>
      </c>
      <c r="B65" t="s">
        <v>243</v>
      </c>
      <c r="C65" s="48">
        <v>0.32482434458726317</v>
      </c>
    </row>
    <row r="66" spans="1:3" x14ac:dyDescent="0.25">
      <c r="A66">
        <v>2101</v>
      </c>
      <c r="B66" t="s">
        <v>236</v>
      </c>
      <c r="C66" s="48">
        <v>0.32413625837157412</v>
      </c>
    </row>
    <row r="67" spans="1:3" x14ac:dyDescent="0.25">
      <c r="A67">
        <v>2506</v>
      </c>
      <c r="B67" t="s">
        <v>277</v>
      </c>
      <c r="C67" s="48">
        <v>0.32369922791624717</v>
      </c>
    </row>
    <row r="68" spans="1:3" x14ac:dyDescent="0.25">
      <c r="A68">
        <v>1472</v>
      </c>
      <c r="B68" t="s">
        <v>162</v>
      </c>
      <c r="C68" s="48">
        <v>0.32353267228087645</v>
      </c>
    </row>
    <row r="69" spans="1:3" x14ac:dyDescent="0.25">
      <c r="A69">
        <v>1462</v>
      </c>
      <c r="B69" t="s">
        <v>156</v>
      </c>
      <c r="C69" s="48">
        <v>0.32266049821997811</v>
      </c>
    </row>
    <row r="70" spans="1:3" x14ac:dyDescent="0.25">
      <c r="A70">
        <v>461</v>
      </c>
      <c r="B70" t="s">
        <v>35</v>
      </c>
      <c r="C70" s="48">
        <v>0.32150448269385379</v>
      </c>
    </row>
    <row r="71" spans="1:3" x14ac:dyDescent="0.25">
      <c r="A71">
        <v>1461</v>
      </c>
      <c r="B71" t="s">
        <v>155</v>
      </c>
      <c r="C71" s="48">
        <v>0.31812531015078349</v>
      </c>
    </row>
    <row r="72" spans="1:3" x14ac:dyDescent="0.25">
      <c r="A72">
        <v>1293</v>
      </c>
      <c r="B72" t="s">
        <v>127</v>
      </c>
      <c r="C72" s="48">
        <v>0.3147169656339841</v>
      </c>
    </row>
    <row r="73" spans="1:3" x14ac:dyDescent="0.25">
      <c r="A73">
        <v>767</v>
      </c>
      <c r="B73" t="s">
        <v>74</v>
      </c>
      <c r="C73" s="48">
        <v>0.31258389881027782</v>
      </c>
    </row>
    <row r="74" spans="1:3" x14ac:dyDescent="0.25">
      <c r="A74">
        <v>331</v>
      </c>
      <c r="B74" t="s">
        <v>29</v>
      </c>
      <c r="C74" s="48">
        <v>0.31199969224384461</v>
      </c>
    </row>
    <row r="75" spans="1:3" x14ac:dyDescent="0.25">
      <c r="A75">
        <v>512</v>
      </c>
      <c r="B75" t="s">
        <v>44</v>
      </c>
      <c r="C75" s="48">
        <v>0.31197673290731487</v>
      </c>
    </row>
    <row r="76" spans="1:3" x14ac:dyDescent="0.25">
      <c r="A76">
        <v>1497</v>
      </c>
      <c r="B76" t="s">
        <v>180</v>
      </c>
      <c r="C76" s="48">
        <v>0.31141917960983179</v>
      </c>
    </row>
    <row r="77" spans="1:3" x14ac:dyDescent="0.25">
      <c r="A77">
        <v>763</v>
      </c>
      <c r="B77" t="s">
        <v>71</v>
      </c>
      <c r="C77" s="48">
        <v>0.30930623616389141</v>
      </c>
    </row>
    <row r="78" spans="1:3" x14ac:dyDescent="0.25">
      <c r="A78">
        <v>2462</v>
      </c>
      <c r="B78" t="s">
        <v>271</v>
      </c>
      <c r="C78" s="48">
        <v>0.30903147470913339</v>
      </c>
    </row>
    <row r="79" spans="1:3" x14ac:dyDescent="0.25">
      <c r="A79">
        <v>482</v>
      </c>
      <c r="B79" t="s">
        <v>38</v>
      </c>
      <c r="C79" s="48">
        <v>0.30865896390351111</v>
      </c>
    </row>
    <row r="80" spans="1:3" x14ac:dyDescent="0.25">
      <c r="A80">
        <v>643</v>
      </c>
      <c r="B80" t="s">
        <v>59</v>
      </c>
      <c r="C80" s="48">
        <v>0.30793462584798448</v>
      </c>
    </row>
    <row r="81" spans="1:3" x14ac:dyDescent="0.25">
      <c r="A81">
        <v>1264</v>
      </c>
      <c r="B81" t="s">
        <v>105</v>
      </c>
      <c r="C81" s="48">
        <v>0.30647638997042392</v>
      </c>
    </row>
    <row r="82" spans="1:3" x14ac:dyDescent="0.25">
      <c r="A82">
        <v>1315</v>
      </c>
      <c r="B82" t="s">
        <v>128</v>
      </c>
      <c r="C82" s="48">
        <v>0.306218815426341</v>
      </c>
    </row>
    <row r="83" spans="1:3" x14ac:dyDescent="0.25">
      <c r="A83">
        <v>2183</v>
      </c>
      <c r="B83" t="s">
        <v>244</v>
      </c>
      <c r="C83" s="48">
        <v>0.30599719282959725</v>
      </c>
    </row>
    <row r="84" spans="1:3" x14ac:dyDescent="0.25">
      <c r="A84">
        <v>760</v>
      </c>
      <c r="B84" t="s">
        <v>69</v>
      </c>
      <c r="C84" s="48">
        <v>0.30565366857738141</v>
      </c>
    </row>
    <row r="85" spans="1:3" x14ac:dyDescent="0.25">
      <c r="A85">
        <v>1277</v>
      </c>
      <c r="B85" t="s">
        <v>114</v>
      </c>
      <c r="C85" s="48">
        <v>0.3051462976353676</v>
      </c>
    </row>
    <row r="86" spans="1:3" x14ac:dyDescent="0.25">
      <c r="A86">
        <v>1286</v>
      </c>
      <c r="B86" t="s">
        <v>122</v>
      </c>
      <c r="C86" s="48">
        <v>0.30322240843674209</v>
      </c>
    </row>
    <row r="87" spans="1:3" x14ac:dyDescent="0.25">
      <c r="A87">
        <v>1715</v>
      </c>
      <c r="B87" t="s">
        <v>183</v>
      </c>
      <c r="C87" s="48">
        <v>0.30193090844128179</v>
      </c>
    </row>
    <row r="88" spans="1:3" x14ac:dyDescent="0.25">
      <c r="A88">
        <v>861</v>
      </c>
      <c r="B88" t="s">
        <v>81</v>
      </c>
      <c r="C88" s="48">
        <v>0.30063049741044523</v>
      </c>
    </row>
    <row r="89" spans="1:3" x14ac:dyDescent="0.25">
      <c r="A89">
        <v>2061</v>
      </c>
      <c r="B89" t="s">
        <v>228</v>
      </c>
      <c r="C89" s="48">
        <v>0.29904831671077048</v>
      </c>
    </row>
    <row r="90" spans="1:3" x14ac:dyDescent="0.25">
      <c r="A90">
        <v>1814</v>
      </c>
      <c r="B90" t="s">
        <v>199</v>
      </c>
      <c r="C90" s="48">
        <v>0.29873037589439377</v>
      </c>
    </row>
    <row r="91" spans="1:3" x14ac:dyDescent="0.25">
      <c r="A91">
        <v>1446</v>
      </c>
      <c r="B91" t="s">
        <v>151</v>
      </c>
      <c r="C91" s="48">
        <v>0.29682504096089701</v>
      </c>
    </row>
    <row r="92" spans="1:3" x14ac:dyDescent="0.25">
      <c r="A92">
        <v>604</v>
      </c>
      <c r="B92" t="s">
        <v>56</v>
      </c>
      <c r="C92" s="48">
        <v>0.2949396767202046</v>
      </c>
    </row>
    <row r="93" spans="1:3" x14ac:dyDescent="0.25">
      <c r="A93">
        <v>1785</v>
      </c>
      <c r="B93" t="s">
        <v>198</v>
      </c>
      <c r="C93" s="48">
        <v>0.29268828761140853</v>
      </c>
    </row>
    <row r="94" spans="1:3" x14ac:dyDescent="0.25">
      <c r="A94">
        <v>2021</v>
      </c>
      <c r="B94" t="s">
        <v>221</v>
      </c>
      <c r="C94" s="48">
        <v>0.29188850326434235</v>
      </c>
    </row>
    <row r="95" spans="1:3" x14ac:dyDescent="0.25">
      <c r="A95">
        <v>1272</v>
      </c>
      <c r="B95" t="s">
        <v>110</v>
      </c>
      <c r="C95" s="48">
        <v>0.28799047257913202</v>
      </c>
    </row>
    <row r="96" spans="1:3" x14ac:dyDescent="0.25">
      <c r="A96">
        <v>1447</v>
      </c>
      <c r="B96" t="s">
        <v>152</v>
      </c>
      <c r="C96" s="48">
        <v>0.28708144530285296</v>
      </c>
    </row>
    <row r="97" spans="1:3" x14ac:dyDescent="0.25">
      <c r="A97">
        <v>1273</v>
      </c>
      <c r="B97" t="s">
        <v>111</v>
      </c>
      <c r="C97" s="48">
        <v>0.28110372089147972</v>
      </c>
    </row>
    <row r="98" spans="1:3" x14ac:dyDescent="0.25">
      <c r="A98">
        <v>665</v>
      </c>
      <c r="B98" t="s">
        <v>61</v>
      </c>
      <c r="C98" s="48">
        <v>0.27969357947068474</v>
      </c>
    </row>
    <row r="99" spans="1:3" x14ac:dyDescent="0.25">
      <c r="A99">
        <v>2284</v>
      </c>
      <c r="B99" t="s">
        <v>252</v>
      </c>
      <c r="C99" s="48">
        <v>0.27876267049047954</v>
      </c>
    </row>
    <row r="100" spans="1:3" x14ac:dyDescent="0.25">
      <c r="A100">
        <v>1493</v>
      </c>
      <c r="B100" t="s">
        <v>176</v>
      </c>
      <c r="C100" s="48">
        <v>0.27838170384066174</v>
      </c>
    </row>
    <row r="101" spans="1:3" x14ac:dyDescent="0.25">
      <c r="A101">
        <v>1444</v>
      </c>
      <c r="B101" t="s">
        <v>149</v>
      </c>
      <c r="C101" s="48">
        <v>0.27666575033979512</v>
      </c>
    </row>
    <row r="102" spans="1:3" x14ac:dyDescent="0.25">
      <c r="A102">
        <v>1439</v>
      </c>
      <c r="B102" t="s">
        <v>144</v>
      </c>
      <c r="C102" s="48">
        <v>0.2766050542804166</v>
      </c>
    </row>
    <row r="103" spans="1:3" x14ac:dyDescent="0.25">
      <c r="A103">
        <v>2081</v>
      </c>
      <c r="B103" t="s">
        <v>231</v>
      </c>
      <c r="C103" s="48">
        <v>0.27579039600624355</v>
      </c>
    </row>
    <row r="104" spans="1:3" x14ac:dyDescent="0.25">
      <c r="A104">
        <v>685</v>
      </c>
      <c r="B104" t="s">
        <v>66</v>
      </c>
      <c r="C104" s="48">
        <v>0.2726173601464339</v>
      </c>
    </row>
    <row r="105" spans="1:3" x14ac:dyDescent="0.25">
      <c r="A105">
        <v>686</v>
      </c>
      <c r="B105" t="s">
        <v>67</v>
      </c>
      <c r="C105" s="48">
        <v>0.27187529882625938</v>
      </c>
    </row>
    <row r="106" spans="1:3" x14ac:dyDescent="0.25">
      <c r="A106">
        <v>319</v>
      </c>
      <c r="B106" t="s">
        <v>27</v>
      </c>
      <c r="C106" s="48">
        <v>0.27105787533457004</v>
      </c>
    </row>
    <row r="107" spans="1:3" x14ac:dyDescent="0.25">
      <c r="A107">
        <v>1907</v>
      </c>
      <c r="B107" t="s">
        <v>212</v>
      </c>
      <c r="C107" s="48">
        <v>0.27103185411765907</v>
      </c>
    </row>
    <row r="108" spans="1:3" x14ac:dyDescent="0.25">
      <c r="A108">
        <v>1463</v>
      </c>
      <c r="B108" t="s">
        <v>157</v>
      </c>
      <c r="C108" s="48">
        <v>0.26905280833856793</v>
      </c>
    </row>
    <row r="109" spans="1:3" x14ac:dyDescent="0.25">
      <c r="A109">
        <v>2083</v>
      </c>
      <c r="B109" t="s">
        <v>233</v>
      </c>
      <c r="C109" s="48">
        <v>0.26864032734930632</v>
      </c>
    </row>
    <row r="110" spans="1:3" x14ac:dyDescent="0.25">
      <c r="A110">
        <v>2409</v>
      </c>
      <c r="B110" t="s">
        <v>264</v>
      </c>
      <c r="C110" s="48">
        <v>0.26729896201019088</v>
      </c>
    </row>
    <row r="111" spans="1:3" x14ac:dyDescent="0.25">
      <c r="A111">
        <v>1904</v>
      </c>
      <c r="B111" t="s">
        <v>211</v>
      </c>
      <c r="C111" s="48">
        <v>0.26303540917136559</v>
      </c>
    </row>
    <row r="112" spans="1:3" x14ac:dyDescent="0.25">
      <c r="A112">
        <v>488</v>
      </c>
      <c r="B112" t="s">
        <v>42</v>
      </c>
      <c r="C112" s="48">
        <v>0.26212430902743833</v>
      </c>
    </row>
    <row r="113" spans="1:3" x14ac:dyDescent="0.25">
      <c r="A113">
        <v>562</v>
      </c>
      <c r="B113" t="s">
        <v>48</v>
      </c>
      <c r="C113" s="48">
        <v>0.26150083696826343</v>
      </c>
    </row>
    <row r="114" spans="1:3" x14ac:dyDescent="0.25">
      <c r="A114">
        <v>1763</v>
      </c>
      <c r="B114" t="s">
        <v>189</v>
      </c>
      <c r="C114" s="48">
        <v>0.25823319300247505</v>
      </c>
    </row>
    <row r="115" spans="1:3" x14ac:dyDescent="0.25">
      <c r="A115">
        <v>1383</v>
      </c>
      <c r="B115" t="s">
        <v>132</v>
      </c>
      <c r="C115" s="48">
        <v>0.25781698786474294</v>
      </c>
    </row>
    <row r="116" spans="1:3" x14ac:dyDescent="0.25">
      <c r="A116">
        <v>2401</v>
      </c>
      <c r="B116" t="s">
        <v>261</v>
      </c>
      <c r="C116" s="48">
        <v>0.25731388911485809</v>
      </c>
    </row>
    <row r="117" spans="1:3" x14ac:dyDescent="0.25">
      <c r="A117">
        <v>1981</v>
      </c>
      <c r="B117" t="s">
        <v>217</v>
      </c>
      <c r="C117" s="48">
        <v>0.2542096048856699</v>
      </c>
    </row>
    <row r="118" spans="1:3" x14ac:dyDescent="0.25">
      <c r="A118">
        <v>761</v>
      </c>
      <c r="B118" t="s">
        <v>70</v>
      </c>
      <c r="C118" s="48">
        <v>0.25229344145101607</v>
      </c>
    </row>
    <row r="119" spans="1:3" x14ac:dyDescent="0.25">
      <c r="A119">
        <v>2080</v>
      </c>
      <c r="B119" t="s">
        <v>230</v>
      </c>
      <c r="C119" s="48">
        <v>0.25199065154921385</v>
      </c>
    </row>
    <row r="120" spans="1:3" x14ac:dyDescent="0.25">
      <c r="A120">
        <v>509</v>
      </c>
      <c r="B120" t="s">
        <v>43</v>
      </c>
      <c r="C120" s="48">
        <v>0.25190562120442195</v>
      </c>
    </row>
    <row r="121" spans="1:3" x14ac:dyDescent="0.25">
      <c r="A121">
        <v>1495</v>
      </c>
      <c r="B121" t="s">
        <v>178</v>
      </c>
      <c r="C121" s="48">
        <v>0.25096764010997319</v>
      </c>
    </row>
    <row r="122" spans="1:3" x14ac:dyDescent="0.25">
      <c r="A122">
        <v>1082</v>
      </c>
      <c r="B122" t="s">
        <v>93</v>
      </c>
      <c r="C122" s="48">
        <v>0.25038046980546724</v>
      </c>
    </row>
    <row r="123" spans="1:3" x14ac:dyDescent="0.25">
      <c r="A123">
        <v>586</v>
      </c>
      <c r="B123" t="s">
        <v>55</v>
      </c>
      <c r="C123" s="48">
        <v>0.2503129328032756</v>
      </c>
    </row>
    <row r="124" spans="1:3" x14ac:dyDescent="0.25">
      <c r="A124">
        <v>1290</v>
      </c>
      <c r="B124" t="s">
        <v>124</v>
      </c>
      <c r="C124" s="48">
        <v>0.24967610133329288</v>
      </c>
    </row>
    <row r="125" spans="1:3" x14ac:dyDescent="0.25">
      <c r="A125">
        <v>1884</v>
      </c>
      <c r="B125" t="s">
        <v>209</v>
      </c>
      <c r="C125" s="48">
        <v>0.24957239562173683</v>
      </c>
    </row>
    <row r="126" spans="1:3" x14ac:dyDescent="0.25">
      <c r="A126">
        <v>765</v>
      </c>
      <c r="B126" t="s">
        <v>73</v>
      </c>
      <c r="C126" s="48">
        <v>0.24925077440568799</v>
      </c>
    </row>
    <row r="127" spans="1:3" x14ac:dyDescent="0.25">
      <c r="A127">
        <v>2584</v>
      </c>
      <c r="B127" t="s">
        <v>289</v>
      </c>
      <c r="C127" s="48">
        <v>0.24825240215796995</v>
      </c>
    </row>
    <row r="128" spans="1:3" x14ac:dyDescent="0.25">
      <c r="A128">
        <v>881</v>
      </c>
      <c r="B128" t="s">
        <v>84</v>
      </c>
      <c r="C128" s="48">
        <v>0.24794547724657079</v>
      </c>
    </row>
    <row r="129" spans="1:3" x14ac:dyDescent="0.25">
      <c r="A129">
        <v>1292</v>
      </c>
      <c r="B129" t="s">
        <v>126</v>
      </c>
      <c r="C129" s="48">
        <v>0.24743258441427685</v>
      </c>
    </row>
    <row r="130" spans="1:3" x14ac:dyDescent="0.25">
      <c r="A130">
        <v>1284</v>
      </c>
      <c r="B130" t="s">
        <v>120</v>
      </c>
      <c r="C130" s="48">
        <v>0.24568323504183809</v>
      </c>
    </row>
    <row r="131" spans="1:3" x14ac:dyDescent="0.25">
      <c r="A131">
        <v>2181</v>
      </c>
      <c r="B131" t="s">
        <v>242</v>
      </c>
      <c r="C131" s="48">
        <v>0.2453011972934398</v>
      </c>
    </row>
    <row r="132" spans="1:3" x14ac:dyDescent="0.25">
      <c r="A132">
        <v>117</v>
      </c>
      <c r="B132" t="s">
        <v>2</v>
      </c>
      <c r="C132" s="48">
        <v>0.24476541749884007</v>
      </c>
    </row>
    <row r="133" spans="1:3" x14ac:dyDescent="0.25">
      <c r="A133">
        <v>1764</v>
      </c>
      <c r="B133" t="s">
        <v>190</v>
      </c>
      <c r="C133" s="48">
        <v>0.24325258281335493</v>
      </c>
    </row>
    <row r="134" spans="1:3" x14ac:dyDescent="0.25">
      <c r="A134">
        <v>1485</v>
      </c>
      <c r="B134" t="s">
        <v>168</v>
      </c>
      <c r="C134" s="48">
        <v>0.24229830403342589</v>
      </c>
    </row>
    <row r="135" spans="1:3" x14ac:dyDescent="0.25">
      <c r="A135">
        <v>1380</v>
      </c>
      <c r="B135" t="s">
        <v>129</v>
      </c>
      <c r="C135" s="48">
        <v>0.24016321412187125</v>
      </c>
    </row>
    <row r="136" spans="1:3" x14ac:dyDescent="0.25">
      <c r="A136">
        <v>1445</v>
      </c>
      <c r="B136" t="s">
        <v>150</v>
      </c>
      <c r="C136" s="48">
        <v>0.23919914635288819</v>
      </c>
    </row>
    <row r="137" spans="1:3" x14ac:dyDescent="0.25">
      <c r="A137">
        <v>2161</v>
      </c>
      <c r="B137" t="s">
        <v>240</v>
      </c>
      <c r="C137" s="48">
        <v>0.23910704244811853</v>
      </c>
    </row>
    <row r="138" spans="1:3" x14ac:dyDescent="0.25">
      <c r="A138">
        <v>481</v>
      </c>
      <c r="B138" t="s">
        <v>37</v>
      </c>
      <c r="C138" s="48">
        <v>0.23822729815685761</v>
      </c>
    </row>
    <row r="139" spans="1:3" x14ac:dyDescent="0.25">
      <c r="A139">
        <v>1760</v>
      </c>
      <c r="B139" t="s">
        <v>186</v>
      </c>
      <c r="C139" s="48">
        <v>0.23774128250797943</v>
      </c>
    </row>
    <row r="140" spans="1:3" x14ac:dyDescent="0.25">
      <c r="A140">
        <v>1287</v>
      </c>
      <c r="B140" t="s">
        <v>123</v>
      </c>
      <c r="C140" s="48">
        <v>0.23709528442934413</v>
      </c>
    </row>
    <row r="141" spans="1:3" x14ac:dyDescent="0.25">
      <c r="A141">
        <v>1473</v>
      </c>
      <c r="B141" t="s">
        <v>163</v>
      </c>
      <c r="C141" s="48">
        <v>0.23697350793634797</v>
      </c>
    </row>
    <row r="142" spans="1:3" x14ac:dyDescent="0.25">
      <c r="A142">
        <v>1863</v>
      </c>
      <c r="B142" t="s">
        <v>203</v>
      </c>
      <c r="C142" s="48">
        <v>0.23687400342646825</v>
      </c>
    </row>
    <row r="143" spans="1:3" x14ac:dyDescent="0.25">
      <c r="A143">
        <v>1080</v>
      </c>
      <c r="B143" t="s">
        <v>91</v>
      </c>
      <c r="C143" s="48">
        <v>0.23609534251271924</v>
      </c>
    </row>
    <row r="144" spans="1:3" x14ac:dyDescent="0.25">
      <c r="A144">
        <v>764</v>
      </c>
      <c r="B144" t="s">
        <v>72</v>
      </c>
      <c r="C144" s="48">
        <v>0.23563595662327685</v>
      </c>
    </row>
    <row r="145" spans="1:3" x14ac:dyDescent="0.25">
      <c r="A145">
        <v>1494</v>
      </c>
      <c r="B145" t="s">
        <v>177</v>
      </c>
      <c r="C145" s="48">
        <v>0.23451485314409837</v>
      </c>
    </row>
    <row r="146" spans="1:3" x14ac:dyDescent="0.25">
      <c r="A146">
        <v>821</v>
      </c>
      <c r="B146" t="s">
        <v>77</v>
      </c>
      <c r="C146" s="48">
        <v>0.23419630952376735</v>
      </c>
    </row>
    <row r="147" spans="1:3" x14ac:dyDescent="0.25">
      <c r="A147">
        <v>1881</v>
      </c>
      <c r="B147" t="s">
        <v>206</v>
      </c>
      <c r="C147" s="48">
        <v>0.23388282375590919</v>
      </c>
    </row>
    <row r="148" spans="1:3" x14ac:dyDescent="0.25">
      <c r="A148">
        <v>584</v>
      </c>
      <c r="B148" t="s">
        <v>54</v>
      </c>
      <c r="C148" s="48">
        <v>0.23340594257235381</v>
      </c>
    </row>
    <row r="149" spans="1:3" x14ac:dyDescent="0.25">
      <c r="A149">
        <v>2104</v>
      </c>
      <c r="B149" t="s">
        <v>237</v>
      </c>
      <c r="C149" s="48">
        <v>0.23311822631028889</v>
      </c>
    </row>
    <row r="150" spans="1:3" x14ac:dyDescent="0.25">
      <c r="A150">
        <v>2280</v>
      </c>
      <c r="B150" t="s">
        <v>248</v>
      </c>
      <c r="C150" s="48">
        <v>0.23278288776304379</v>
      </c>
    </row>
    <row r="151" spans="1:3" x14ac:dyDescent="0.25">
      <c r="A151">
        <v>1487</v>
      </c>
      <c r="B151" t="s">
        <v>170</v>
      </c>
      <c r="C151" s="48">
        <v>0.23000554016202557</v>
      </c>
    </row>
    <row r="152" spans="1:3" x14ac:dyDescent="0.25">
      <c r="A152">
        <v>1498</v>
      </c>
      <c r="B152" t="s">
        <v>181</v>
      </c>
      <c r="C152" s="48">
        <v>0.2298703823963173</v>
      </c>
    </row>
    <row r="153" spans="1:3" x14ac:dyDescent="0.25">
      <c r="A153">
        <v>1885</v>
      </c>
      <c r="B153" t="s">
        <v>210</v>
      </c>
      <c r="C153" s="48">
        <v>0.22985970526490362</v>
      </c>
    </row>
    <row r="154" spans="1:3" x14ac:dyDescent="0.25">
      <c r="A154">
        <v>781</v>
      </c>
      <c r="B154" t="s">
        <v>76</v>
      </c>
      <c r="C154" s="48">
        <v>0.2294756016482502</v>
      </c>
    </row>
    <row r="155" spans="1:3" x14ac:dyDescent="0.25">
      <c r="A155">
        <v>1285</v>
      </c>
      <c r="B155" t="s">
        <v>121</v>
      </c>
      <c r="C155" s="48">
        <v>0.22926770168449906</v>
      </c>
    </row>
    <row r="156" spans="1:3" x14ac:dyDescent="0.25">
      <c r="A156">
        <v>882</v>
      </c>
      <c r="B156" t="s">
        <v>85</v>
      </c>
      <c r="C156" s="48">
        <v>0.22914231234164006</v>
      </c>
    </row>
    <row r="157" spans="1:3" x14ac:dyDescent="0.25">
      <c r="A157">
        <v>2085</v>
      </c>
      <c r="B157" t="s">
        <v>235</v>
      </c>
      <c r="C157" s="48">
        <v>0.22886824781031123</v>
      </c>
    </row>
    <row r="158" spans="1:3" x14ac:dyDescent="0.25">
      <c r="A158">
        <v>2282</v>
      </c>
      <c r="B158" t="s">
        <v>250</v>
      </c>
      <c r="C158" s="48">
        <v>0.22848796343914657</v>
      </c>
    </row>
    <row r="159" spans="1:3" x14ac:dyDescent="0.25">
      <c r="A159">
        <v>2583</v>
      </c>
      <c r="B159" t="s">
        <v>288</v>
      </c>
      <c r="C159" s="48">
        <v>0.22795054702353923</v>
      </c>
    </row>
    <row r="160" spans="1:3" x14ac:dyDescent="0.25">
      <c r="A160">
        <v>682</v>
      </c>
      <c r="B160" t="s">
        <v>63</v>
      </c>
      <c r="C160" s="48">
        <v>0.22738965981183767</v>
      </c>
    </row>
    <row r="161" spans="1:3" x14ac:dyDescent="0.25">
      <c r="A161">
        <v>486</v>
      </c>
      <c r="B161" t="s">
        <v>41</v>
      </c>
      <c r="C161" s="48">
        <v>0.22669499473922983</v>
      </c>
    </row>
    <row r="162" spans="1:3" x14ac:dyDescent="0.25">
      <c r="A162">
        <v>192</v>
      </c>
      <c r="B162" t="s">
        <v>25</v>
      </c>
      <c r="C162" s="48">
        <v>0.22437603077916179</v>
      </c>
    </row>
    <row r="163" spans="1:3" x14ac:dyDescent="0.25">
      <c r="A163">
        <v>1861</v>
      </c>
      <c r="B163" t="s">
        <v>201</v>
      </c>
      <c r="C163" s="48">
        <v>0.22415909996927041</v>
      </c>
    </row>
    <row r="164" spans="1:3" x14ac:dyDescent="0.25">
      <c r="A164">
        <v>1783</v>
      </c>
      <c r="B164" t="s">
        <v>196</v>
      </c>
      <c r="C164" s="48">
        <v>0.22250365413933793</v>
      </c>
    </row>
    <row r="165" spans="1:3" x14ac:dyDescent="0.25">
      <c r="A165">
        <v>1275</v>
      </c>
      <c r="B165" t="s">
        <v>112</v>
      </c>
      <c r="C165" s="48">
        <v>0.22211418737586897</v>
      </c>
    </row>
    <row r="166" spans="1:3" x14ac:dyDescent="0.25">
      <c r="A166">
        <v>2262</v>
      </c>
      <c r="B166" t="s">
        <v>247</v>
      </c>
      <c r="C166" s="48">
        <v>0.22184245046383566</v>
      </c>
    </row>
    <row r="167" spans="1:3" x14ac:dyDescent="0.25">
      <c r="A167">
        <v>583</v>
      </c>
      <c r="B167" t="s">
        <v>53</v>
      </c>
      <c r="C167" s="48">
        <v>0.22182194041657155</v>
      </c>
    </row>
    <row r="168" spans="1:3" x14ac:dyDescent="0.25">
      <c r="A168">
        <v>1442</v>
      </c>
      <c r="B168" t="s">
        <v>147</v>
      </c>
      <c r="C168" s="48">
        <v>0.22107648865941698</v>
      </c>
    </row>
    <row r="169" spans="1:3" x14ac:dyDescent="0.25">
      <c r="A169">
        <v>1466</v>
      </c>
      <c r="B169" t="s">
        <v>159</v>
      </c>
      <c r="C169" s="48">
        <v>0.2207403226777167</v>
      </c>
    </row>
    <row r="170" spans="1:3" x14ac:dyDescent="0.25">
      <c r="A170">
        <v>561</v>
      </c>
      <c r="B170" t="s">
        <v>47</v>
      </c>
      <c r="C170" s="48">
        <v>0.22052834849552738</v>
      </c>
    </row>
    <row r="171" spans="1:3" x14ac:dyDescent="0.25">
      <c r="A171">
        <v>1499</v>
      </c>
      <c r="B171" t="s">
        <v>182</v>
      </c>
      <c r="C171" s="48">
        <v>0.21997306727132226</v>
      </c>
    </row>
    <row r="172" spans="1:3" x14ac:dyDescent="0.25">
      <c r="A172">
        <v>1961</v>
      </c>
      <c r="B172" t="s">
        <v>214</v>
      </c>
      <c r="C172" s="48">
        <v>0.21797190133250055</v>
      </c>
    </row>
    <row r="173" spans="1:3" x14ac:dyDescent="0.25">
      <c r="A173">
        <v>1491</v>
      </c>
      <c r="B173" t="s">
        <v>174</v>
      </c>
      <c r="C173" s="48">
        <v>0.21711350165534427</v>
      </c>
    </row>
    <row r="174" spans="1:3" x14ac:dyDescent="0.25">
      <c r="A174">
        <v>125</v>
      </c>
      <c r="B174" t="s">
        <v>5</v>
      </c>
      <c r="C174" s="48">
        <v>0.21677752970362008</v>
      </c>
    </row>
    <row r="175" spans="1:3" x14ac:dyDescent="0.25">
      <c r="A175">
        <v>2084</v>
      </c>
      <c r="B175" t="s">
        <v>234</v>
      </c>
      <c r="C175" s="48">
        <v>0.21615013008952033</v>
      </c>
    </row>
    <row r="176" spans="1:3" x14ac:dyDescent="0.25">
      <c r="A176">
        <v>1983</v>
      </c>
      <c r="B176" t="s">
        <v>219</v>
      </c>
      <c r="C176" s="48">
        <v>0.21274270445386989</v>
      </c>
    </row>
    <row r="177" spans="1:3" x14ac:dyDescent="0.25">
      <c r="A177">
        <v>480</v>
      </c>
      <c r="B177" t="s">
        <v>36</v>
      </c>
      <c r="C177" s="48">
        <v>0.20801616024913017</v>
      </c>
    </row>
    <row r="178" spans="1:3" x14ac:dyDescent="0.25">
      <c r="A178">
        <v>1452</v>
      </c>
      <c r="B178" t="s">
        <v>153</v>
      </c>
      <c r="C178" s="48">
        <v>0.20708834383646391</v>
      </c>
    </row>
    <row r="179" spans="1:3" x14ac:dyDescent="0.25">
      <c r="A179">
        <v>2581</v>
      </c>
      <c r="B179" t="s">
        <v>286</v>
      </c>
      <c r="C179" s="48">
        <v>0.20667509211341795</v>
      </c>
    </row>
    <row r="180" spans="1:3" x14ac:dyDescent="0.25">
      <c r="A180">
        <v>1864</v>
      </c>
      <c r="B180" t="s">
        <v>204</v>
      </c>
      <c r="C180" s="48">
        <v>0.20617450435741347</v>
      </c>
    </row>
    <row r="181" spans="1:3" x14ac:dyDescent="0.25">
      <c r="A181">
        <v>1984</v>
      </c>
      <c r="B181" t="s">
        <v>220</v>
      </c>
      <c r="C181" s="48">
        <v>0.2044653008536379</v>
      </c>
    </row>
    <row r="182" spans="1:3" x14ac:dyDescent="0.25">
      <c r="A182">
        <v>1960</v>
      </c>
      <c r="B182" t="s">
        <v>213</v>
      </c>
      <c r="C182" s="48">
        <v>0.20438863578966959</v>
      </c>
    </row>
    <row r="183" spans="1:3" x14ac:dyDescent="0.25">
      <c r="A183">
        <v>1415</v>
      </c>
      <c r="B183" t="s">
        <v>137</v>
      </c>
      <c r="C183" s="48">
        <v>0.20367628896691414</v>
      </c>
    </row>
    <row r="184" spans="1:3" x14ac:dyDescent="0.25">
      <c r="A184">
        <v>2523</v>
      </c>
      <c r="B184" t="s">
        <v>283</v>
      </c>
      <c r="C184" s="48">
        <v>0.20316497163490155</v>
      </c>
    </row>
    <row r="185" spans="1:3" x14ac:dyDescent="0.25">
      <c r="A185">
        <v>1443</v>
      </c>
      <c r="B185" t="s">
        <v>148</v>
      </c>
      <c r="C185" s="48">
        <v>0.20165405157969829</v>
      </c>
    </row>
    <row r="186" spans="1:3" x14ac:dyDescent="0.25">
      <c r="A186">
        <v>2482</v>
      </c>
      <c r="B186" t="s">
        <v>275</v>
      </c>
      <c r="C186" s="48">
        <v>0.20156559558854426</v>
      </c>
    </row>
    <row r="187" spans="1:3" x14ac:dyDescent="0.25">
      <c r="A187">
        <v>1261</v>
      </c>
      <c r="B187" t="s">
        <v>102</v>
      </c>
      <c r="C187" s="48">
        <v>0.19841684071767318</v>
      </c>
    </row>
    <row r="188" spans="1:3" x14ac:dyDescent="0.25">
      <c r="A188">
        <v>483</v>
      </c>
      <c r="B188" t="s">
        <v>39</v>
      </c>
      <c r="C188" s="48">
        <v>0.19819469959270819</v>
      </c>
    </row>
    <row r="189" spans="1:3" x14ac:dyDescent="0.25">
      <c r="A189">
        <v>1781</v>
      </c>
      <c r="B189" t="s">
        <v>194</v>
      </c>
      <c r="C189" s="48">
        <v>0.19811214468472116</v>
      </c>
    </row>
    <row r="190" spans="1:3" x14ac:dyDescent="0.25">
      <c r="A190">
        <v>1482</v>
      </c>
      <c r="B190" t="s">
        <v>166</v>
      </c>
      <c r="C190" s="48">
        <v>0.19750041291536036</v>
      </c>
    </row>
    <row r="191" spans="1:3" x14ac:dyDescent="0.25">
      <c r="A191">
        <v>2281</v>
      </c>
      <c r="B191" t="s">
        <v>249</v>
      </c>
      <c r="C191" s="48">
        <v>0.19745326645058014</v>
      </c>
    </row>
    <row r="192" spans="1:3" x14ac:dyDescent="0.25">
      <c r="A192">
        <v>330</v>
      </c>
      <c r="B192" t="s">
        <v>28</v>
      </c>
      <c r="C192" s="48">
        <v>0.19538396140157488</v>
      </c>
    </row>
    <row r="193" spans="1:3" x14ac:dyDescent="0.25">
      <c r="A193">
        <v>2460</v>
      </c>
      <c r="B193" t="s">
        <v>270</v>
      </c>
      <c r="C193" s="48">
        <v>0.19335041171654055</v>
      </c>
    </row>
    <row r="194" spans="1:3" x14ac:dyDescent="0.25">
      <c r="A194">
        <v>687</v>
      </c>
      <c r="B194" t="s">
        <v>68</v>
      </c>
      <c r="C194" s="48">
        <v>0.19304022729534864</v>
      </c>
    </row>
    <row r="195" spans="1:3" x14ac:dyDescent="0.25">
      <c r="A195">
        <v>1256</v>
      </c>
      <c r="B195" t="s">
        <v>99</v>
      </c>
      <c r="C195" s="48">
        <v>0.19184748641157512</v>
      </c>
    </row>
    <row r="196" spans="1:3" x14ac:dyDescent="0.25">
      <c r="A196">
        <v>1282</v>
      </c>
      <c r="B196" t="s">
        <v>118</v>
      </c>
      <c r="C196" s="48">
        <v>0.19141558375459766</v>
      </c>
    </row>
    <row r="197" spans="1:3" x14ac:dyDescent="0.25">
      <c r="A197">
        <v>683</v>
      </c>
      <c r="B197" t="s">
        <v>64</v>
      </c>
      <c r="C197" s="48">
        <v>0.19135451417636418</v>
      </c>
    </row>
    <row r="198" spans="1:3" x14ac:dyDescent="0.25">
      <c r="A198">
        <v>581</v>
      </c>
      <c r="B198" t="s">
        <v>51</v>
      </c>
      <c r="C198" s="48">
        <v>0.19134166185164858</v>
      </c>
    </row>
    <row r="199" spans="1:3" x14ac:dyDescent="0.25">
      <c r="A199">
        <v>1761</v>
      </c>
      <c r="B199" t="s">
        <v>187</v>
      </c>
      <c r="C199" s="48">
        <v>0.19045778113902045</v>
      </c>
    </row>
    <row r="200" spans="1:3" x14ac:dyDescent="0.25">
      <c r="A200">
        <v>2380</v>
      </c>
      <c r="B200" t="s">
        <v>260</v>
      </c>
      <c r="C200" s="48">
        <v>0.19032657752513416</v>
      </c>
    </row>
    <row r="201" spans="1:3" x14ac:dyDescent="0.25">
      <c r="A201">
        <v>1407</v>
      </c>
      <c r="B201" t="s">
        <v>136</v>
      </c>
      <c r="C201" s="48">
        <v>0.18984552152056011</v>
      </c>
    </row>
    <row r="202" spans="1:3" x14ac:dyDescent="0.25">
      <c r="A202">
        <v>884</v>
      </c>
      <c r="B202" t="s">
        <v>87</v>
      </c>
      <c r="C202" s="48">
        <v>0.18903083996872283</v>
      </c>
    </row>
    <row r="203" spans="1:3" x14ac:dyDescent="0.25">
      <c r="A203">
        <v>1401</v>
      </c>
      <c r="B203" t="s">
        <v>134</v>
      </c>
      <c r="C203" s="48">
        <v>0.18883688537042786</v>
      </c>
    </row>
    <row r="204" spans="1:3" x14ac:dyDescent="0.25">
      <c r="A204">
        <v>381</v>
      </c>
      <c r="B204" t="s">
        <v>32</v>
      </c>
      <c r="C204" s="48">
        <v>0.18833056697853223</v>
      </c>
    </row>
    <row r="205" spans="1:3" x14ac:dyDescent="0.25">
      <c r="A205">
        <v>2582</v>
      </c>
      <c r="B205" t="s">
        <v>287</v>
      </c>
      <c r="C205" s="48">
        <v>0.18778943684380067</v>
      </c>
    </row>
    <row r="206" spans="1:3" x14ac:dyDescent="0.25">
      <c r="A206">
        <v>1496</v>
      </c>
      <c r="B206" t="s">
        <v>179</v>
      </c>
      <c r="C206" s="48">
        <v>0.18622350711960678</v>
      </c>
    </row>
    <row r="207" spans="1:3" x14ac:dyDescent="0.25">
      <c r="A207">
        <v>2180</v>
      </c>
      <c r="B207" t="s">
        <v>241</v>
      </c>
      <c r="C207" s="48">
        <v>0.18578753053453667</v>
      </c>
    </row>
    <row r="208" spans="1:3" x14ac:dyDescent="0.25">
      <c r="A208">
        <v>1762</v>
      </c>
      <c r="B208" t="s">
        <v>188</v>
      </c>
      <c r="C208" s="48">
        <v>0.18499422516491038</v>
      </c>
    </row>
    <row r="209" spans="1:3" x14ac:dyDescent="0.25">
      <c r="A209">
        <v>2121</v>
      </c>
      <c r="B209" t="s">
        <v>238</v>
      </c>
      <c r="C209" s="48">
        <v>0.18453636077094515</v>
      </c>
    </row>
    <row r="210" spans="1:3" x14ac:dyDescent="0.25">
      <c r="A210">
        <v>1384</v>
      </c>
      <c r="B210" t="s">
        <v>133</v>
      </c>
      <c r="C210" s="48">
        <v>0.18322278226651534</v>
      </c>
    </row>
    <row r="211" spans="1:3" x14ac:dyDescent="0.25">
      <c r="A211">
        <v>484</v>
      </c>
      <c r="B211" t="s">
        <v>40</v>
      </c>
      <c r="C211" s="48">
        <v>0.18282600461730425</v>
      </c>
    </row>
    <row r="212" spans="1:3" x14ac:dyDescent="0.25">
      <c r="A212">
        <v>780</v>
      </c>
      <c r="B212" t="s">
        <v>75</v>
      </c>
      <c r="C212" s="48">
        <v>0.18134239086109005</v>
      </c>
    </row>
    <row r="213" spans="1:3" x14ac:dyDescent="0.25">
      <c r="A213">
        <v>1489</v>
      </c>
      <c r="B213" t="s">
        <v>172</v>
      </c>
      <c r="C213" s="48">
        <v>0.17990010428309944</v>
      </c>
    </row>
    <row r="214" spans="1:3" x14ac:dyDescent="0.25">
      <c r="A214">
        <v>684</v>
      </c>
      <c r="B214" t="s">
        <v>65</v>
      </c>
      <c r="C214" s="48">
        <v>0.17989762062402193</v>
      </c>
    </row>
    <row r="215" spans="1:3" x14ac:dyDescent="0.25">
      <c r="A215">
        <v>2480</v>
      </c>
      <c r="B215" t="s">
        <v>273</v>
      </c>
      <c r="C215" s="48">
        <v>0.17695349562144713</v>
      </c>
    </row>
    <row r="216" spans="1:3" x14ac:dyDescent="0.25">
      <c r="A216">
        <v>1440</v>
      </c>
      <c r="B216" t="s">
        <v>145</v>
      </c>
      <c r="C216" s="48">
        <v>0.17663711234019175</v>
      </c>
    </row>
    <row r="217" spans="1:3" x14ac:dyDescent="0.25">
      <c r="A217">
        <v>2580</v>
      </c>
      <c r="B217" t="s">
        <v>285</v>
      </c>
      <c r="C217" s="48">
        <v>0.176540464151973</v>
      </c>
    </row>
    <row r="218" spans="1:3" x14ac:dyDescent="0.25">
      <c r="A218">
        <v>880</v>
      </c>
      <c r="B218" t="s">
        <v>83</v>
      </c>
      <c r="C218" s="48">
        <v>0.17645408758425063</v>
      </c>
    </row>
    <row r="219" spans="1:3" x14ac:dyDescent="0.25">
      <c r="A219">
        <v>1263</v>
      </c>
      <c r="B219" t="s">
        <v>104</v>
      </c>
      <c r="C219" s="48">
        <v>0.17512386202578867</v>
      </c>
    </row>
    <row r="220" spans="1:3" x14ac:dyDescent="0.25">
      <c r="A220">
        <v>136</v>
      </c>
      <c r="B220" t="s">
        <v>9</v>
      </c>
      <c r="C220" s="48">
        <v>0.17313212552079804</v>
      </c>
    </row>
    <row r="221" spans="1:3" x14ac:dyDescent="0.25">
      <c r="A221">
        <v>1441</v>
      </c>
      <c r="B221" t="s">
        <v>146</v>
      </c>
      <c r="C221" s="48">
        <v>0.17297467092968688</v>
      </c>
    </row>
    <row r="222" spans="1:3" x14ac:dyDescent="0.25">
      <c r="A222">
        <v>305</v>
      </c>
      <c r="B222" t="s">
        <v>26</v>
      </c>
      <c r="C222" s="48">
        <v>0.17212440860580003</v>
      </c>
    </row>
    <row r="223" spans="1:3" x14ac:dyDescent="0.25">
      <c r="A223">
        <v>1488</v>
      </c>
      <c r="B223" t="s">
        <v>171</v>
      </c>
      <c r="C223" s="48">
        <v>0.17098131063176325</v>
      </c>
    </row>
    <row r="224" spans="1:3" x14ac:dyDescent="0.25">
      <c r="A224">
        <v>1470</v>
      </c>
      <c r="B224" t="s">
        <v>160</v>
      </c>
      <c r="C224" s="48">
        <v>0.17077096830918137</v>
      </c>
    </row>
    <row r="225" spans="1:3" x14ac:dyDescent="0.25">
      <c r="A225">
        <v>140</v>
      </c>
      <c r="B225" t="s">
        <v>12</v>
      </c>
      <c r="C225" s="48">
        <v>0.16730365383381596</v>
      </c>
    </row>
    <row r="226" spans="1:3" x14ac:dyDescent="0.25">
      <c r="A226">
        <v>862</v>
      </c>
      <c r="B226" t="s">
        <v>82</v>
      </c>
      <c r="C226" s="48">
        <v>0.16597347118990413</v>
      </c>
    </row>
    <row r="227" spans="1:3" x14ac:dyDescent="0.25">
      <c r="A227">
        <v>1490</v>
      </c>
      <c r="B227" t="s">
        <v>173</v>
      </c>
      <c r="C227" s="48">
        <v>0.1657317925543218</v>
      </c>
    </row>
    <row r="228" spans="1:3" x14ac:dyDescent="0.25">
      <c r="A228">
        <v>680</v>
      </c>
      <c r="B228" t="s">
        <v>62</v>
      </c>
      <c r="C228" s="48">
        <v>0.16484108600433345</v>
      </c>
    </row>
    <row r="229" spans="1:3" x14ac:dyDescent="0.25">
      <c r="A229">
        <v>1860</v>
      </c>
      <c r="B229" t="s">
        <v>200</v>
      </c>
      <c r="C229" s="48">
        <v>0.16479963280242416</v>
      </c>
    </row>
    <row r="230" spans="1:3" x14ac:dyDescent="0.25">
      <c r="A230">
        <v>2521</v>
      </c>
      <c r="B230" t="s">
        <v>282</v>
      </c>
      <c r="C230" s="48">
        <v>0.16379261896344133</v>
      </c>
    </row>
    <row r="231" spans="1:3" x14ac:dyDescent="0.25">
      <c r="A231">
        <v>2481</v>
      </c>
      <c r="B231" t="s">
        <v>274</v>
      </c>
      <c r="C231" s="48">
        <v>0.1617196679877253</v>
      </c>
    </row>
    <row r="232" spans="1:3" x14ac:dyDescent="0.25">
      <c r="A232">
        <v>1233</v>
      </c>
      <c r="B232" t="s">
        <v>98</v>
      </c>
      <c r="C232" s="48">
        <v>0.16118396494941223</v>
      </c>
    </row>
    <row r="233" spans="1:3" x14ac:dyDescent="0.25">
      <c r="A233">
        <v>2313</v>
      </c>
      <c r="B233" t="s">
        <v>256</v>
      </c>
      <c r="C233" s="48">
        <v>0.1577714224309581</v>
      </c>
    </row>
    <row r="234" spans="1:3" x14ac:dyDescent="0.25">
      <c r="A234">
        <v>2305</v>
      </c>
      <c r="B234" t="s">
        <v>254</v>
      </c>
      <c r="C234" s="48">
        <v>0.15738113704442114</v>
      </c>
    </row>
    <row r="235" spans="1:3" x14ac:dyDescent="0.25">
      <c r="A235">
        <v>617</v>
      </c>
      <c r="B235" t="s">
        <v>57</v>
      </c>
      <c r="C235" s="48">
        <v>0.15734870730171124</v>
      </c>
    </row>
    <row r="236" spans="1:3" x14ac:dyDescent="0.25">
      <c r="A236">
        <v>1982</v>
      </c>
      <c r="B236" t="s">
        <v>218</v>
      </c>
      <c r="C236" s="48">
        <v>0.15701727150265299</v>
      </c>
    </row>
    <row r="237" spans="1:3" x14ac:dyDescent="0.25">
      <c r="A237">
        <v>187</v>
      </c>
      <c r="B237" t="s">
        <v>22</v>
      </c>
      <c r="C237" s="48">
        <v>0.15671590960733894</v>
      </c>
    </row>
    <row r="238" spans="1:3" x14ac:dyDescent="0.25">
      <c r="A238">
        <v>1780</v>
      </c>
      <c r="B238" t="s">
        <v>193</v>
      </c>
      <c r="C238" s="48">
        <v>0.15611586764131857</v>
      </c>
    </row>
    <row r="239" spans="1:3" x14ac:dyDescent="0.25">
      <c r="A239">
        <v>115</v>
      </c>
      <c r="B239" t="s">
        <v>1</v>
      </c>
      <c r="C239" s="48">
        <v>0.15195422904893618</v>
      </c>
    </row>
    <row r="240" spans="1:3" x14ac:dyDescent="0.25">
      <c r="A240">
        <v>1230</v>
      </c>
      <c r="B240" t="s">
        <v>96</v>
      </c>
      <c r="C240" s="48">
        <v>0.15022905495363759</v>
      </c>
    </row>
    <row r="241" spans="1:3" x14ac:dyDescent="0.25">
      <c r="A241">
        <v>662</v>
      </c>
      <c r="B241" t="s">
        <v>60</v>
      </c>
      <c r="C241" s="48">
        <v>0.1500410142310642</v>
      </c>
    </row>
    <row r="242" spans="1:3" x14ac:dyDescent="0.25">
      <c r="A242">
        <v>2422</v>
      </c>
      <c r="B242" t="s">
        <v>268</v>
      </c>
      <c r="C242" s="48">
        <v>0.14951092937055321</v>
      </c>
    </row>
    <row r="243" spans="1:3" x14ac:dyDescent="0.25">
      <c r="A243">
        <v>1883</v>
      </c>
      <c r="B243" t="s">
        <v>208</v>
      </c>
      <c r="C243" s="48">
        <v>0.14887091800597219</v>
      </c>
    </row>
    <row r="244" spans="1:3" x14ac:dyDescent="0.25">
      <c r="A244">
        <v>2505</v>
      </c>
      <c r="B244" t="s">
        <v>276</v>
      </c>
      <c r="C244" s="48">
        <v>0.14337318462834503</v>
      </c>
    </row>
    <row r="245" spans="1:3" x14ac:dyDescent="0.25">
      <c r="A245">
        <v>181</v>
      </c>
      <c r="B245" t="s">
        <v>17</v>
      </c>
      <c r="C245" s="48">
        <v>0.14004316618149915</v>
      </c>
    </row>
    <row r="246" spans="1:3" x14ac:dyDescent="0.25">
      <c r="A246">
        <v>1880</v>
      </c>
      <c r="B246" t="s">
        <v>205</v>
      </c>
      <c r="C246" s="48">
        <v>0.13863338782808654</v>
      </c>
    </row>
    <row r="247" spans="1:3" x14ac:dyDescent="0.25">
      <c r="A247">
        <v>128</v>
      </c>
      <c r="B247" t="s">
        <v>8</v>
      </c>
      <c r="C247" s="48">
        <v>0.13847408059936583</v>
      </c>
    </row>
    <row r="248" spans="1:3" x14ac:dyDescent="0.25">
      <c r="A248">
        <v>860</v>
      </c>
      <c r="B248" t="s">
        <v>80</v>
      </c>
      <c r="C248" s="48">
        <v>0.13492673205919559</v>
      </c>
    </row>
    <row r="249" spans="1:3" x14ac:dyDescent="0.25">
      <c r="A249">
        <v>126</v>
      </c>
      <c r="B249" t="s">
        <v>6</v>
      </c>
      <c r="C249" s="48">
        <v>0.13465109035566769</v>
      </c>
    </row>
    <row r="250" spans="1:3" x14ac:dyDescent="0.25">
      <c r="A250">
        <v>139</v>
      </c>
      <c r="B250" t="s">
        <v>11</v>
      </c>
      <c r="C250" s="48">
        <v>0.13452051407255894</v>
      </c>
    </row>
    <row r="251" spans="1:3" x14ac:dyDescent="0.25">
      <c r="A251">
        <v>2425</v>
      </c>
      <c r="B251" t="s">
        <v>269</v>
      </c>
      <c r="C251" s="48">
        <v>0.1341731617287536</v>
      </c>
    </row>
    <row r="252" spans="1:3" x14ac:dyDescent="0.25">
      <c r="A252">
        <v>2514</v>
      </c>
      <c r="B252" t="s">
        <v>280</v>
      </c>
      <c r="C252" s="48">
        <v>0.13199688765631024</v>
      </c>
    </row>
    <row r="253" spans="1:3" x14ac:dyDescent="0.25">
      <c r="A253">
        <v>1231</v>
      </c>
      <c r="B253" t="s">
        <v>97</v>
      </c>
      <c r="C253" s="48">
        <v>0.13192203585898099</v>
      </c>
    </row>
    <row r="254" spans="1:3" x14ac:dyDescent="0.25">
      <c r="A254">
        <v>191</v>
      </c>
      <c r="B254" t="s">
        <v>24</v>
      </c>
      <c r="C254" s="48">
        <v>0.13155714866596924</v>
      </c>
    </row>
    <row r="255" spans="1:3" x14ac:dyDescent="0.25">
      <c r="A255">
        <v>1283</v>
      </c>
      <c r="B255" t="s">
        <v>119</v>
      </c>
      <c r="C255" s="48">
        <v>0.13078800088150189</v>
      </c>
    </row>
    <row r="256" spans="1:3" x14ac:dyDescent="0.25">
      <c r="A256">
        <v>1980</v>
      </c>
      <c r="B256" t="s">
        <v>216</v>
      </c>
      <c r="C256" s="48">
        <v>0.13005315516564053</v>
      </c>
    </row>
    <row r="257" spans="1:3" x14ac:dyDescent="0.25">
      <c r="A257">
        <v>580</v>
      </c>
      <c r="B257" t="s">
        <v>50</v>
      </c>
      <c r="C257" s="48">
        <v>0.12650398525286022</v>
      </c>
    </row>
    <row r="258" spans="1:3" x14ac:dyDescent="0.25">
      <c r="A258">
        <v>127</v>
      </c>
      <c r="B258" t="s">
        <v>7</v>
      </c>
      <c r="C258" s="48">
        <v>0.12331528344628495</v>
      </c>
    </row>
    <row r="259" spans="1:3" x14ac:dyDescent="0.25">
      <c r="A259">
        <v>1481</v>
      </c>
      <c r="B259" t="s">
        <v>165</v>
      </c>
      <c r="C259" s="48">
        <v>0.12325645956608611</v>
      </c>
    </row>
    <row r="260" spans="1:3" x14ac:dyDescent="0.25">
      <c r="A260">
        <v>2560</v>
      </c>
      <c r="B260" t="s">
        <v>284</v>
      </c>
      <c r="C260" s="48">
        <v>0.12250126235665348</v>
      </c>
    </row>
    <row r="261" spans="1:3" x14ac:dyDescent="0.25">
      <c r="A261">
        <v>1281</v>
      </c>
      <c r="B261" t="s">
        <v>117</v>
      </c>
      <c r="C261" s="48">
        <v>0.11960993800132513</v>
      </c>
    </row>
    <row r="262" spans="1:3" x14ac:dyDescent="0.25">
      <c r="A262">
        <v>1782</v>
      </c>
      <c r="B262" t="s">
        <v>195</v>
      </c>
      <c r="C262" s="48">
        <v>0.11955337765746776</v>
      </c>
    </row>
    <row r="263" spans="1:3" x14ac:dyDescent="0.25">
      <c r="A263">
        <v>1262</v>
      </c>
      <c r="B263" t="s">
        <v>103</v>
      </c>
      <c r="C263" s="48">
        <v>0.11919908383930533</v>
      </c>
    </row>
    <row r="264" spans="1:3" x14ac:dyDescent="0.25">
      <c r="A264">
        <v>1862</v>
      </c>
      <c r="B264" t="s">
        <v>202</v>
      </c>
      <c r="C264" s="48">
        <v>0.11540558792803068</v>
      </c>
    </row>
    <row r="265" spans="1:3" x14ac:dyDescent="0.25">
      <c r="A265">
        <v>138</v>
      </c>
      <c r="B265" t="s">
        <v>10</v>
      </c>
      <c r="C265" s="48">
        <v>0.11227700550166375</v>
      </c>
    </row>
    <row r="266" spans="1:3" x14ac:dyDescent="0.25">
      <c r="A266">
        <v>123</v>
      </c>
      <c r="B266" t="s">
        <v>4</v>
      </c>
      <c r="C266" s="48">
        <v>0.10420741929294053</v>
      </c>
    </row>
    <row r="267" spans="1:3" x14ac:dyDescent="0.25">
      <c r="A267">
        <v>2403</v>
      </c>
      <c r="B267" t="s">
        <v>262</v>
      </c>
      <c r="C267" s="48">
        <v>0.10391255344550387</v>
      </c>
    </row>
    <row r="268" spans="1:3" x14ac:dyDescent="0.25">
      <c r="A268">
        <v>2283</v>
      </c>
      <c r="B268" t="s">
        <v>251</v>
      </c>
      <c r="C268" s="48">
        <v>0.10348021999946155</v>
      </c>
    </row>
    <row r="269" spans="1:3" x14ac:dyDescent="0.25">
      <c r="A269">
        <v>380</v>
      </c>
      <c r="B269" t="s">
        <v>31</v>
      </c>
      <c r="C269" s="48">
        <v>0.10113800527533812</v>
      </c>
    </row>
    <row r="270" spans="1:3" x14ac:dyDescent="0.25">
      <c r="A270">
        <v>1060</v>
      </c>
      <c r="B270" t="s">
        <v>90</v>
      </c>
      <c r="C270" s="48">
        <v>0.10088914101945434</v>
      </c>
    </row>
    <row r="271" spans="1:3" x14ac:dyDescent="0.25">
      <c r="A271">
        <v>2463</v>
      </c>
      <c r="B271" t="s">
        <v>272</v>
      </c>
      <c r="C271" s="48">
        <v>9.8797367633654432E-2</v>
      </c>
    </row>
    <row r="272" spans="1:3" x14ac:dyDescent="0.25">
      <c r="A272">
        <v>114</v>
      </c>
      <c r="B272" t="s">
        <v>0</v>
      </c>
      <c r="C272" s="48">
        <v>9.8776238503965885E-2</v>
      </c>
    </row>
    <row r="273" spans="1:3" x14ac:dyDescent="0.25">
      <c r="A273">
        <v>1402</v>
      </c>
      <c r="B273" t="s">
        <v>135</v>
      </c>
      <c r="C273" s="48">
        <v>9.6171038060145264E-2</v>
      </c>
    </row>
    <row r="274" spans="1:3" x14ac:dyDescent="0.25">
      <c r="A274">
        <v>163</v>
      </c>
      <c r="B274" t="s">
        <v>15</v>
      </c>
      <c r="C274" s="48">
        <v>8.9406573179751092E-2</v>
      </c>
    </row>
    <row r="275" spans="1:3" x14ac:dyDescent="0.25">
      <c r="A275">
        <v>182</v>
      </c>
      <c r="B275" t="s">
        <v>18</v>
      </c>
      <c r="C275" s="48">
        <v>8.5743228041533115E-2</v>
      </c>
    </row>
    <row r="276" spans="1:3" x14ac:dyDescent="0.25">
      <c r="A276">
        <v>1280</v>
      </c>
      <c r="B276" t="s">
        <v>116</v>
      </c>
      <c r="C276" s="48">
        <v>8.2969980618898376E-2</v>
      </c>
    </row>
    <row r="277" spans="1:3" x14ac:dyDescent="0.25">
      <c r="A277">
        <v>2510</v>
      </c>
      <c r="B277" t="s">
        <v>278</v>
      </c>
      <c r="C277" s="48">
        <v>8.2258377525878501E-2</v>
      </c>
    </row>
    <row r="278" spans="1:3" x14ac:dyDescent="0.25">
      <c r="A278">
        <v>160</v>
      </c>
      <c r="B278" t="s">
        <v>13</v>
      </c>
      <c r="C278" s="48">
        <v>8.118793290634585E-2</v>
      </c>
    </row>
    <row r="279" spans="1:3" x14ac:dyDescent="0.25">
      <c r="A279">
        <v>2260</v>
      </c>
      <c r="B279" t="s">
        <v>246</v>
      </c>
      <c r="C279" s="48">
        <v>8.1128299251272296E-2</v>
      </c>
    </row>
    <row r="280" spans="1:3" x14ac:dyDescent="0.25">
      <c r="A280">
        <v>1480</v>
      </c>
      <c r="B280" t="s">
        <v>164</v>
      </c>
      <c r="C280" s="48">
        <v>8.0521045439382988E-2</v>
      </c>
    </row>
    <row r="281" spans="1:3" x14ac:dyDescent="0.25">
      <c r="A281">
        <v>1962</v>
      </c>
      <c r="B281" t="s">
        <v>215</v>
      </c>
      <c r="C281" s="48">
        <v>7.9039239187004284E-2</v>
      </c>
    </row>
    <row r="282" spans="1:3" x14ac:dyDescent="0.25">
      <c r="A282">
        <v>2303</v>
      </c>
      <c r="B282" t="s">
        <v>253</v>
      </c>
      <c r="C282" s="48">
        <v>7.4971728167263052E-2</v>
      </c>
    </row>
    <row r="283" spans="1:3" x14ac:dyDescent="0.25">
      <c r="A283">
        <v>2404</v>
      </c>
      <c r="B283" t="s">
        <v>263</v>
      </c>
      <c r="C283" s="48">
        <v>7.4419714329405195E-2</v>
      </c>
    </row>
    <row r="284" spans="1:3" x14ac:dyDescent="0.25">
      <c r="A284">
        <v>186</v>
      </c>
      <c r="B284" t="s">
        <v>21</v>
      </c>
      <c r="C284" s="48">
        <v>7.3999159110133661E-2</v>
      </c>
    </row>
    <row r="285" spans="1:3" x14ac:dyDescent="0.25">
      <c r="A285">
        <v>2418</v>
      </c>
      <c r="B285" t="s">
        <v>266</v>
      </c>
      <c r="C285" s="48">
        <v>6.5042920497965895E-2</v>
      </c>
    </row>
    <row r="286" spans="1:3" x14ac:dyDescent="0.25">
      <c r="A286">
        <v>162</v>
      </c>
      <c r="B286" t="s">
        <v>14</v>
      </c>
      <c r="C286" s="48">
        <v>6.4413456383690004E-2</v>
      </c>
    </row>
    <row r="287" spans="1:3" x14ac:dyDescent="0.25">
      <c r="A287">
        <v>183</v>
      </c>
      <c r="B287" t="s">
        <v>19</v>
      </c>
      <c r="C287" s="48">
        <v>4.5484624654019257E-2</v>
      </c>
    </row>
    <row r="288" spans="1:3" x14ac:dyDescent="0.25">
      <c r="A288">
        <v>2518</v>
      </c>
      <c r="B288" t="s">
        <v>281</v>
      </c>
      <c r="C288" s="48">
        <v>3.2271337388610988E-2</v>
      </c>
    </row>
    <row r="289" spans="1:3" x14ac:dyDescent="0.25">
      <c r="A289">
        <v>180</v>
      </c>
      <c r="B289" t="s">
        <v>16</v>
      </c>
      <c r="C289" s="48">
        <v>3.1840178357988691E-2</v>
      </c>
    </row>
    <row r="290" spans="1:3" x14ac:dyDescent="0.25">
      <c r="A290">
        <v>2417</v>
      </c>
      <c r="B290" t="s">
        <v>265</v>
      </c>
      <c r="C290" s="48">
        <v>3.0602351450930598E-2</v>
      </c>
    </row>
    <row r="291" spans="1:3" x14ac:dyDescent="0.25">
      <c r="A291">
        <v>184</v>
      </c>
      <c r="B291" t="s">
        <v>20</v>
      </c>
      <c r="C291" s="48">
        <v>2.2972200866405501E-2</v>
      </c>
    </row>
    <row r="292" spans="1:3" x14ac:dyDescent="0.25">
      <c r="A292">
        <v>2513</v>
      </c>
      <c r="B292" t="s">
        <v>279</v>
      </c>
      <c r="C292" s="48">
        <v>2.2414363666918291E-2</v>
      </c>
    </row>
  </sheetData>
  <sheetProtection password="FFB1" sheet="1" objects="1" scenarios="1"/>
  <autoFilter ref="A2:C2">
    <sortState ref="A3:C292">
      <sortCondition descending="1" ref="C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8"/>
  <sheetViews>
    <sheetView workbookViewId="0">
      <selection activeCell="F5" sqref="F5"/>
    </sheetView>
  </sheetViews>
  <sheetFormatPr defaultRowHeight="15" x14ac:dyDescent="0.25"/>
  <cols>
    <col min="1" max="1" width="14.7109375" bestFit="1" customWidth="1"/>
  </cols>
  <sheetData>
    <row r="2" spans="1:6" x14ac:dyDescent="0.25">
      <c r="A2" s="9" t="s">
        <v>327</v>
      </c>
      <c r="B2" s="7"/>
      <c r="C2" s="7"/>
      <c r="D2" s="7"/>
      <c r="E2" s="7"/>
      <c r="F2" s="7"/>
    </row>
    <row r="3" spans="1:6" x14ac:dyDescent="0.25">
      <c r="A3" s="33" t="s">
        <v>349</v>
      </c>
      <c r="B3" s="7"/>
      <c r="C3" s="7"/>
      <c r="D3" s="7"/>
      <c r="E3" s="7"/>
      <c r="F3" s="39"/>
    </row>
    <row r="4" spans="1:6" x14ac:dyDescent="0.25">
      <c r="A4" s="9" t="s">
        <v>316</v>
      </c>
      <c r="B4" s="9">
        <v>2008</v>
      </c>
      <c r="C4" s="9">
        <v>2009</v>
      </c>
      <c r="D4" s="9">
        <v>2010</v>
      </c>
      <c r="E4" s="9">
        <v>2011</v>
      </c>
      <c r="F4" s="9">
        <v>2012</v>
      </c>
    </row>
    <row r="5" spans="1:6" x14ac:dyDescent="0.25">
      <c r="A5" s="7" t="s">
        <v>140</v>
      </c>
      <c r="B5" s="41">
        <v>0.33847521708318135</v>
      </c>
      <c r="C5" s="41">
        <v>0.42135220836461973</v>
      </c>
      <c r="D5" s="41">
        <v>0.42885912594067316</v>
      </c>
      <c r="E5" s="41">
        <v>0.44009404346963538</v>
      </c>
      <c r="F5" s="41">
        <v>0.4734017856695531</v>
      </c>
    </row>
    <row r="6" spans="1:6" x14ac:dyDescent="0.25">
      <c r="A6" s="7" t="s">
        <v>88</v>
      </c>
      <c r="B6" s="41">
        <v>0.34613222327428722</v>
      </c>
      <c r="C6" s="41">
        <v>0.48419492113177814</v>
      </c>
      <c r="D6" s="41">
        <v>0.49806638982057738</v>
      </c>
      <c r="E6" s="41">
        <v>0.50103222574415074</v>
      </c>
      <c r="F6" s="41">
        <v>0.5551617320914084</v>
      </c>
    </row>
    <row r="7" spans="1:6" x14ac:dyDescent="0.25">
      <c r="A7" s="7" t="s">
        <v>142</v>
      </c>
      <c r="B7" s="41">
        <v>0.34994080506481784</v>
      </c>
      <c r="C7" s="41">
        <v>0.41784505265312566</v>
      </c>
      <c r="D7" s="41">
        <v>0.42748820522974462</v>
      </c>
      <c r="E7" s="41">
        <v>0.44282431237467573</v>
      </c>
      <c r="F7" s="41">
        <v>0.48718125954208147</v>
      </c>
    </row>
    <row r="8" spans="1:6" x14ac:dyDescent="0.25">
      <c r="A8" s="7" t="s">
        <v>3</v>
      </c>
      <c r="B8" s="41">
        <v>0.38396458186185339</v>
      </c>
      <c r="C8" s="41">
        <v>0.43306581982177822</v>
      </c>
      <c r="D8" s="41">
        <v>0.45131619045774224</v>
      </c>
      <c r="E8" s="41">
        <v>0.46638821673991065</v>
      </c>
      <c r="F8" s="41">
        <v>0.50059695024357564</v>
      </c>
    </row>
    <row r="9" spans="1:6" x14ac:dyDescent="0.25">
      <c r="A9" s="7" t="s">
        <v>115</v>
      </c>
      <c r="B9" s="41">
        <v>0.39074897119664098</v>
      </c>
      <c r="C9" s="41">
        <v>0.45403991365311264</v>
      </c>
      <c r="D9" s="41">
        <v>0.46409403016401496</v>
      </c>
      <c r="E9" s="41">
        <v>0.47735786851729001</v>
      </c>
      <c r="F9" s="41">
        <v>0.51260396439349143</v>
      </c>
    </row>
    <row r="10" spans="1:6" x14ac:dyDescent="0.25">
      <c r="A10" s="7" t="s">
        <v>23</v>
      </c>
      <c r="B10" s="41">
        <v>0.39599342952157662</v>
      </c>
      <c r="C10" s="41">
        <v>0.47996408197581186</v>
      </c>
      <c r="D10" s="41">
        <v>0.49401469953663057</v>
      </c>
      <c r="E10" s="41">
        <v>0.50220319035358441</v>
      </c>
      <c r="F10" s="41">
        <v>0.54104748370947131</v>
      </c>
    </row>
    <row r="11" spans="1:6" x14ac:dyDescent="0.25">
      <c r="A11" s="7" t="s">
        <v>139</v>
      </c>
      <c r="B11" s="41">
        <v>0.39680291800697742</v>
      </c>
      <c r="C11" s="41">
        <v>0.48375953931105781</v>
      </c>
      <c r="D11" s="41">
        <v>0.49354339054971547</v>
      </c>
      <c r="E11" s="41">
        <v>0.50244995059110309</v>
      </c>
      <c r="F11" s="41">
        <v>0.53288827208867839</v>
      </c>
    </row>
    <row r="12" spans="1:6" x14ac:dyDescent="0.25">
      <c r="A12" s="7" t="s">
        <v>138</v>
      </c>
      <c r="B12" s="41">
        <v>0.39977839723190411</v>
      </c>
      <c r="C12" s="41">
        <v>0.4710130249319176</v>
      </c>
      <c r="D12" s="41">
        <v>0.47548278234769098</v>
      </c>
      <c r="E12" s="41">
        <v>0.4846443277829755</v>
      </c>
      <c r="F12" s="41">
        <v>0.51170353114465217</v>
      </c>
    </row>
    <row r="13" spans="1:6" x14ac:dyDescent="0.25">
      <c r="A13" s="7" t="s">
        <v>222</v>
      </c>
      <c r="B13" s="41">
        <v>0.43695520297013729</v>
      </c>
      <c r="C13" s="41">
        <v>0.54188069368551084</v>
      </c>
      <c r="D13" s="41">
        <v>0.56542699401735441</v>
      </c>
      <c r="E13" s="41">
        <v>0.57380487525081991</v>
      </c>
      <c r="F13" s="41">
        <v>0.62641408317810365</v>
      </c>
    </row>
    <row r="14" spans="1:6" x14ac:dyDescent="0.25">
      <c r="A14" s="7" t="s">
        <v>169</v>
      </c>
      <c r="B14" s="41">
        <v>0.4612434167301514</v>
      </c>
      <c r="C14" s="41">
        <v>0.52411821573500195</v>
      </c>
      <c r="D14" s="41">
        <v>0.53435789744264717</v>
      </c>
      <c r="E14" s="41">
        <v>0.55164925789009422</v>
      </c>
      <c r="F14" s="41">
        <v>0.59137200710247828</v>
      </c>
    </row>
    <row r="15" spans="1:6" x14ac:dyDescent="0.25">
      <c r="A15" s="7" t="s">
        <v>167</v>
      </c>
      <c r="B15" s="41">
        <v>0.49076227346275991</v>
      </c>
      <c r="C15" s="41">
        <v>0.58286403350096838</v>
      </c>
      <c r="D15" s="41">
        <v>0.58925316924345172</v>
      </c>
      <c r="E15" s="41">
        <v>0.59734630557181856</v>
      </c>
      <c r="F15" s="41">
        <v>0.61469086128744188</v>
      </c>
    </row>
    <row r="16" spans="1:6" x14ac:dyDescent="0.25">
      <c r="A16" s="7" t="s">
        <v>125</v>
      </c>
      <c r="B16" s="41">
        <v>0.49604825515267431</v>
      </c>
      <c r="C16" s="41">
        <v>0.55834961720359888</v>
      </c>
      <c r="D16" s="41">
        <v>0.56742464932729697</v>
      </c>
      <c r="E16" s="41">
        <v>0.57501204047040688</v>
      </c>
      <c r="F16" s="41">
        <v>0.60662044090440725</v>
      </c>
    </row>
    <row r="17" spans="1:6" x14ac:dyDescent="0.25">
      <c r="A17" s="7" t="s">
        <v>79</v>
      </c>
      <c r="B17" s="41">
        <v>0.51883019525717555</v>
      </c>
      <c r="C17" s="41">
        <v>0.60563623343589734</v>
      </c>
      <c r="D17" s="41">
        <v>0.61430542787945308</v>
      </c>
      <c r="E17" s="41">
        <v>0.62000119751946614</v>
      </c>
      <c r="F17" s="41">
        <v>0.66536900181523095</v>
      </c>
    </row>
    <row r="18" spans="1:6" x14ac:dyDescent="0.25">
      <c r="A18" s="7" t="s">
        <v>257</v>
      </c>
      <c r="B18" s="41">
        <v>0.5519545989216923</v>
      </c>
      <c r="C18" s="41">
        <v>0.65002038800081841</v>
      </c>
      <c r="D18" s="41">
        <v>0.6712817315820433</v>
      </c>
      <c r="E18" s="41">
        <v>0.67992911964903624</v>
      </c>
      <c r="F18" s="41">
        <v>0.71531364398729069</v>
      </c>
    </row>
    <row r="19" spans="1:6" x14ac:dyDescent="0.25">
      <c r="A19" s="7" t="s">
        <v>2</v>
      </c>
      <c r="B19" s="41">
        <v>0.55213927485544834</v>
      </c>
      <c r="C19" s="41">
        <v>0.58933533002115013</v>
      </c>
      <c r="D19" s="41">
        <v>0.60023712308575339</v>
      </c>
      <c r="E19" s="41">
        <v>0.61013739612776907</v>
      </c>
      <c r="F19" s="41">
        <v>0.63643475325996712</v>
      </c>
    </row>
    <row r="20" spans="1:6" x14ac:dyDescent="0.25">
      <c r="A20" s="7" t="s">
        <v>33</v>
      </c>
      <c r="B20" s="41">
        <v>0.5521587857642718</v>
      </c>
      <c r="C20" s="41">
        <v>0.61698797030816821</v>
      </c>
      <c r="D20" s="41">
        <v>0.62640673771734368</v>
      </c>
      <c r="E20" s="41">
        <v>0.62783106808541478</v>
      </c>
      <c r="F20" s="41">
        <v>0.65781238027647315</v>
      </c>
    </row>
    <row r="21" spans="1:6" x14ac:dyDescent="0.25">
      <c r="A21" s="7" t="s">
        <v>35</v>
      </c>
      <c r="B21" s="41">
        <v>0.56142892920025289</v>
      </c>
      <c r="C21" s="41">
        <v>0.61450206933134133</v>
      </c>
      <c r="D21" s="41">
        <v>0.62263126589770623</v>
      </c>
      <c r="E21" s="41">
        <v>0.62871810362851588</v>
      </c>
      <c r="F21" s="41">
        <v>0.6503137694527531</v>
      </c>
    </row>
    <row r="22" spans="1:6" x14ac:dyDescent="0.25">
      <c r="A22" s="7" t="s">
        <v>42</v>
      </c>
      <c r="B22" s="41">
        <v>0.56274386203145998</v>
      </c>
      <c r="C22" s="41">
        <v>0.60349518308382388</v>
      </c>
      <c r="D22" s="41">
        <v>0.61309846831171255</v>
      </c>
      <c r="E22" s="41">
        <v>0.62260644063054738</v>
      </c>
      <c r="F22" s="41">
        <v>0.64759387311284233</v>
      </c>
    </row>
    <row r="23" spans="1:6" x14ac:dyDescent="0.25">
      <c r="A23" s="7" t="s">
        <v>22</v>
      </c>
      <c r="B23" s="41">
        <v>0.57062768501507</v>
      </c>
      <c r="C23" s="41">
        <v>0.6032680795634382</v>
      </c>
      <c r="D23" s="41">
        <v>0.6127177112819765</v>
      </c>
      <c r="E23" s="41">
        <v>0.60783838856283445</v>
      </c>
      <c r="F23" s="41">
        <v>0.63298488056953983</v>
      </c>
    </row>
    <row r="24" spans="1:6" x14ac:dyDescent="0.25">
      <c r="A24" s="7" t="s">
        <v>49</v>
      </c>
      <c r="B24" s="41">
        <v>0.57255446083017458</v>
      </c>
      <c r="C24" s="41">
        <v>0.65798902834367545</v>
      </c>
      <c r="D24" s="41">
        <v>0.67213985928168485</v>
      </c>
      <c r="E24" s="41">
        <v>0.68111630556186398</v>
      </c>
      <c r="F24" s="41">
        <v>0.70531602814960903</v>
      </c>
    </row>
    <row r="25" spans="1:6" x14ac:dyDescent="0.25">
      <c r="A25" s="7" t="s">
        <v>259</v>
      </c>
      <c r="B25" s="41">
        <v>0.59065792601868994</v>
      </c>
      <c r="C25" s="41">
        <v>0.68712179516582739</v>
      </c>
      <c r="D25" s="41">
        <v>0.7076104840848505</v>
      </c>
      <c r="E25" s="41">
        <v>0.71687424818974343</v>
      </c>
      <c r="F25" s="41">
        <v>0.77132642441784338</v>
      </c>
    </row>
    <row r="26" spans="1:6" x14ac:dyDescent="0.25">
      <c r="A26" s="7" t="s">
        <v>224</v>
      </c>
      <c r="B26" s="41">
        <v>0.60720196034589113</v>
      </c>
      <c r="C26" s="41">
        <v>0.66335488585244429</v>
      </c>
      <c r="D26" s="41">
        <v>0.67936672886726845</v>
      </c>
      <c r="E26" s="41">
        <v>0.68815528732244458</v>
      </c>
      <c r="F26" s="41">
        <v>0.7119248048320056</v>
      </c>
    </row>
    <row r="27" spans="1:6" x14ac:dyDescent="0.25">
      <c r="A27" s="7" t="s">
        <v>120</v>
      </c>
      <c r="B27" s="41">
        <v>0.60869056144469413</v>
      </c>
      <c r="C27" s="41">
        <v>0.64807037297454217</v>
      </c>
      <c r="D27" s="41">
        <v>0.6514271795073312</v>
      </c>
      <c r="E27" s="41">
        <v>0.65874272989507932</v>
      </c>
      <c r="F27" s="41">
        <v>0.68138661913761667</v>
      </c>
    </row>
    <row r="28" spans="1:6" x14ac:dyDescent="0.25">
      <c r="A28" s="7" t="s">
        <v>98</v>
      </c>
      <c r="B28" s="41">
        <v>0.61175436484264134</v>
      </c>
      <c r="C28" s="41">
        <v>0.63707141666989286</v>
      </c>
      <c r="D28" s="41">
        <v>0.64071195892345634</v>
      </c>
      <c r="E28" s="41">
        <v>0.64844044990460525</v>
      </c>
      <c r="F28" s="41">
        <v>0.66910475205818121</v>
      </c>
    </row>
    <row r="29" spans="1:6" x14ac:dyDescent="0.25">
      <c r="A29" s="7" t="s">
        <v>89</v>
      </c>
      <c r="B29" s="41">
        <v>0.61815345015876222</v>
      </c>
      <c r="C29" s="41">
        <v>0.66242671150412413</v>
      </c>
      <c r="D29" s="41">
        <v>0.67076312955002337</v>
      </c>
      <c r="E29" s="41">
        <v>0.67770839518559467</v>
      </c>
      <c r="F29" s="41">
        <v>0.70627995853572634</v>
      </c>
    </row>
    <row r="30" spans="1:6" x14ac:dyDescent="0.25">
      <c r="A30" s="7" t="s">
        <v>130</v>
      </c>
      <c r="B30" s="41">
        <v>0.62186504906564155</v>
      </c>
      <c r="C30" s="41">
        <v>0.68142303621970868</v>
      </c>
      <c r="D30" s="41">
        <v>0.69658836275305025</v>
      </c>
      <c r="E30" s="41">
        <v>0.70330633277391519</v>
      </c>
      <c r="F30" s="41">
        <v>0.72459600529320345</v>
      </c>
    </row>
    <row r="31" spans="1:6" x14ac:dyDescent="0.25">
      <c r="A31" s="7" t="s">
        <v>136</v>
      </c>
      <c r="B31" s="41">
        <v>0.63331987742373974</v>
      </c>
      <c r="C31" s="41">
        <v>0.66220861048475765</v>
      </c>
      <c r="D31" s="41">
        <v>0.66524041422190916</v>
      </c>
      <c r="E31" s="41">
        <v>0.67263757940621693</v>
      </c>
      <c r="F31" s="41">
        <v>0.69067664964131836</v>
      </c>
    </row>
    <row r="32" spans="1:6" x14ac:dyDescent="0.25">
      <c r="A32" s="7" t="s">
        <v>5</v>
      </c>
      <c r="B32" s="41">
        <v>0.64471997695772154</v>
      </c>
      <c r="C32" s="41">
        <v>0.67838856829109329</v>
      </c>
      <c r="D32" s="41">
        <v>0.68938846841821422</v>
      </c>
      <c r="E32" s="41">
        <v>0.69849349526611371</v>
      </c>
      <c r="F32" s="41">
        <v>0.71777397245349317</v>
      </c>
    </row>
    <row r="33" spans="1:6" x14ac:dyDescent="0.25">
      <c r="A33" s="7" t="s">
        <v>52</v>
      </c>
      <c r="B33" s="41">
        <v>0.65023260596260612</v>
      </c>
      <c r="C33" s="41">
        <v>0.69871996780277412</v>
      </c>
      <c r="D33" s="41">
        <v>0.70949867834297853</v>
      </c>
      <c r="E33" s="41">
        <v>0.71834288737764185</v>
      </c>
      <c r="F33" s="41">
        <v>0.73485269949528431</v>
      </c>
    </row>
    <row r="34" spans="1:6" x14ac:dyDescent="0.25">
      <c r="A34" s="7" t="s">
        <v>25</v>
      </c>
      <c r="B34" s="41">
        <v>0.67107849223026939</v>
      </c>
      <c r="C34" s="41">
        <v>0.69941059337708245</v>
      </c>
      <c r="D34" s="41">
        <v>0.70844980737764873</v>
      </c>
      <c r="E34" s="41">
        <v>0.71486280695961246</v>
      </c>
      <c r="F34" s="41">
        <v>0.73061072707125674</v>
      </c>
    </row>
    <row r="35" spans="1:6" x14ac:dyDescent="0.25">
      <c r="A35" s="7" t="s">
        <v>38</v>
      </c>
      <c r="B35" s="41">
        <v>0.6779531378612611</v>
      </c>
      <c r="C35" s="41">
        <v>0.7193652751041284</v>
      </c>
      <c r="D35" s="41">
        <v>0.72840212827137885</v>
      </c>
      <c r="E35" s="41">
        <v>0.7284367809839708</v>
      </c>
      <c r="F35" s="41">
        <v>0.74251702391099539</v>
      </c>
    </row>
    <row r="36" spans="1:6" x14ac:dyDescent="0.25">
      <c r="A36" s="7" t="s">
        <v>94</v>
      </c>
      <c r="B36" s="41">
        <v>0.67981842710309948</v>
      </c>
      <c r="C36" s="41">
        <v>0.7275969483217869</v>
      </c>
      <c r="D36" s="41">
        <v>0.74158882579405405</v>
      </c>
      <c r="E36" s="41">
        <v>0.74092948754982613</v>
      </c>
      <c r="F36" s="41">
        <v>0.77104293922431455</v>
      </c>
    </row>
    <row r="37" spans="1:6" x14ac:dyDescent="0.25">
      <c r="A37" s="7" t="s">
        <v>227</v>
      </c>
      <c r="B37" s="41">
        <v>0.68781926495356727</v>
      </c>
      <c r="C37" s="41">
        <v>0.74531257884477675</v>
      </c>
      <c r="D37" s="41">
        <v>0.76542618254571493</v>
      </c>
      <c r="E37" s="41">
        <v>0.76862558308372997</v>
      </c>
      <c r="F37" s="41">
        <v>0.80186726642201833</v>
      </c>
    </row>
    <row r="38" spans="1:6" x14ac:dyDescent="0.25">
      <c r="A38" s="7" t="s">
        <v>191</v>
      </c>
      <c r="B38" s="41">
        <v>0.71201101539298206</v>
      </c>
      <c r="C38" s="41">
        <v>0.75531275038292967</v>
      </c>
      <c r="D38" s="41">
        <v>0.76808510581303979</v>
      </c>
      <c r="E38" s="41">
        <v>0.76973451957596073</v>
      </c>
      <c r="F38" s="41">
        <v>0.78759753465952353</v>
      </c>
    </row>
    <row r="39" spans="1:6" x14ac:dyDescent="0.25">
      <c r="A39" s="7" t="s">
        <v>133</v>
      </c>
      <c r="B39" s="41">
        <v>0.71246849220587183</v>
      </c>
      <c r="C39" s="41">
        <v>0.73575894563105237</v>
      </c>
      <c r="D39" s="41">
        <v>0.74229194419903988</v>
      </c>
      <c r="E39" s="41">
        <v>0.7492861197539481</v>
      </c>
      <c r="F39" s="41">
        <v>0.76558279262227702</v>
      </c>
    </row>
    <row r="40" spans="1:6" x14ac:dyDescent="0.25">
      <c r="A40" s="7" t="s">
        <v>41</v>
      </c>
      <c r="B40" s="41">
        <v>0.71405039256313496</v>
      </c>
      <c r="C40" s="41">
        <v>0.74656764879829829</v>
      </c>
      <c r="D40" s="41">
        <v>0.75215528793958453</v>
      </c>
      <c r="E40" s="41">
        <v>0.75534701910947533</v>
      </c>
      <c r="F40" s="41">
        <v>0.77078096775504867</v>
      </c>
    </row>
    <row r="41" spans="1:6" x14ac:dyDescent="0.25">
      <c r="A41" s="7" t="s">
        <v>12</v>
      </c>
      <c r="B41" s="41">
        <v>0.71516612228360077</v>
      </c>
      <c r="C41" s="41">
        <v>0.73507883064786739</v>
      </c>
      <c r="D41" s="41">
        <v>0.73755038997677813</v>
      </c>
      <c r="E41" s="41">
        <v>0.74487676258099889</v>
      </c>
      <c r="F41" s="41">
        <v>0.76281763742769371</v>
      </c>
    </row>
    <row r="42" spans="1:6" x14ac:dyDescent="0.25">
      <c r="A42" s="7" t="s">
        <v>131</v>
      </c>
      <c r="B42" s="41">
        <v>0.71537656800797678</v>
      </c>
      <c r="C42" s="41">
        <v>0.75627958181733357</v>
      </c>
      <c r="D42" s="41">
        <v>0.76212847601170075</v>
      </c>
      <c r="E42" s="41">
        <v>0.76609951684961419</v>
      </c>
      <c r="F42" s="41">
        <v>0.78551075079844335</v>
      </c>
    </row>
    <row r="43" spans="1:6" x14ac:dyDescent="0.25">
      <c r="A43" s="7" t="s">
        <v>166</v>
      </c>
      <c r="B43" s="41">
        <v>0.71771257803810395</v>
      </c>
      <c r="C43" s="41">
        <v>0.74544339707887353</v>
      </c>
      <c r="D43" s="41">
        <v>0.75065243674040838</v>
      </c>
      <c r="E43" s="41">
        <v>0.75555515444752752</v>
      </c>
      <c r="F43" s="41">
        <v>0.76999054837925718</v>
      </c>
    </row>
    <row r="44" spans="1:6" x14ac:dyDescent="0.25">
      <c r="A44" s="7" t="s">
        <v>26</v>
      </c>
      <c r="B44" s="41">
        <v>0.72660609373386231</v>
      </c>
      <c r="C44" s="41">
        <v>0.74999923240693589</v>
      </c>
      <c r="D44" s="41">
        <v>0.75473989732620284</v>
      </c>
      <c r="E44" s="41">
        <v>0.75968335554646305</v>
      </c>
      <c r="F44" s="41">
        <v>0.77266666096356684</v>
      </c>
    </row>
    <row r="45" spans="1:6" x14ac:dyDescent="0.25">
      <c r="A45" s="7" t="s">
        <v>148</v>
      </c>
      <c r="B45" s="41">
        <v>0.73026035943156953</v>
      </c>
      <c r="C45" s="41">
        <v>0.75826841913728127</v>
      </c>
      <c r="D45" s="41">
        <v>0.75966218403163255</v>
      </c>
      <c r="E45" s="41">
        <v>0.76549783111438707</v>
      </c>
      <c r="F45" s="41">
        <v>0.77848834649271681</v>
      </c>
    </row>
    <row r="46" spans="1:6" x14ac:dyDescent="0.25">
      <c r="A46" s="7" t="s">
        <v>146</v>
      </c>
      <c r="B46" s="41">
        <v>0.73688095485736371</v>
      </c>
      <c r="C46" s="41">
        <v>0.75997995465466939</v>
      </c>
      <c r="D46" s="41">
        <v>0.76310179093033215</v>
      </c>
      <c r="E46" s="41">
        <v>0.76788969972771914</v>
      </c>
      <c r="F46" s="41">
        <v>0.78120372173005903</v>
      </c>
    </row>
    <row r="47" spans="1:6" x14ac:dyDescent="0.25">
      <c r="A47" s="7" t="s">
        <v>122</v>
      </c>
      <c r="B47" s="41">
        <v>0.74034624655799242</v>
      </c>
      <c r="C47" s="41">
        <v>0.77528782196311119</v>
      </c>
      <c r="D47" s="41">
        <v>0.78331538544131429</v>
      </c>
      <c r="E47" s="41">
        <v>0.78782355561298456</v>
      </c>
      <c r="F47" s="41">
        <v>0.80320409203745013</v>
      </c>
    </row>
    <row r="48" spans="1:6" x14ac:dyDescent="0.25">
      <c r="A48" s="7" t="s">
        <v>132</v>
      </c>
      <c r="B48" s="41">
        <v>0.7436155959685401</v>
      </c>
      <c r="C48" s="41">
        <v>0.7684326791249817</v>
      </c>
      <c r="D48" s="41">
        <v>0.77870294112885441</v>
      </c>
      <c r="E48" s="41">
        <v>0.78317040924489312</v>
      </c>
      <c r="F48" s="41">
        <v>0.79952493741452835</v>
      </c>
    </row>
    <row r="49" spans="1:6" x14ac:dyDescent="0.25">
      <c r="A49" s="7" t="s">
        <v>108</v>
      </c>
      <c r="B49" s="41">
        <v>0.75009022749102194</v>
      </c>
      <c r="C49" s="41">
        <v>0.79521335489198419</v>
      </c>
      <c r="D49" s="41">
        <v>0.79885232506827564</v>
      </c>
      <c r="E49" s="41">
        <v>0.80269684684925791</v>
      </c>
      <c r="F49" s="41">
        <v>0.81467786120225927</v>
      </c>
    </row>
    <row r="50" spans="1:6" x14ac:dyDescent="0.25">
      <c r="A50" s="7" t="s">
        <v>137</v>
      </c>
      <c r="B50" s="41">
        <v>0.75734244626706315</v>
      </c>
      <c r="C50" s="41">
        <v>0.78605270207413913</v>
      </c>
      <c r="D50" s="41">
        <v>0.78840123819925589</v>
      </c>
      <c r="E50" s="41">
        <v>0.79316455469581992</v>
      </c>
      <c r="F50" s="41">
        <v>0.80524905353161103</v>
      </c>
    </row>
    <row r="51" spans="1:6" x14ac:dyDescent="0.25">
      <c r="A51" s="7" t="s">
        <v>105</v>
      </c>
      <c r="B51" s="41">
        <v>0.7574246990581821</v>
      </c>
      <c r="C51" s="41">
        <v>0.7935271629674906</v>
      </c>
      <c r="D51" s="41">
        <v>0.79561589649491715</v>
      </c>
      <c r="E51" s="41">
        <v>0.79922614726558128</v>
      </c>
      <c r="F51" s="41">
        <v>0.81280740493214843</v>
      </c>
    </row>
    <row r="52" spans="1:6" x14ac:dyDescent="0.25">
      <c r="A52" s="7" t="s">
        <v>104</v>
      </c>
      <c r="B52" s="41">
        <v>0.76044602643265125</v>
      </c>
      <c r="C52" s="41">
        <v>0.7787288744528672</v>
      </c>
      <c r="D52" s="41">
        <v>0.78199410299894578</v>
      </c>
      <c r="E52" s="41">
        <v>0.78731480179546709</v>
      </c>
      <c r="F52" s="41">
        <v>0.79974361048030462</v>
      </c>
    </row>
    <row r="53" spans="1:6" x14ac:dyDescent="0.25">
      <c r="A53" s="7" t="s">
        <v>44</v>
      </c>
      <c r="B53" s="41">
        <v>0.76164525740086841</v>
      </c>
      <c r="C53" s="41">
        <v>0.79632895903194845</v>
      </c>
      <c r="D53" s="41">
        <v>0.80614395464748645</v>
      </c>
      <c r="E53" s="41">
        <v>0.80478758475750289</v>
      </c>
      <c r="F53" s="41">
        <v>0.81422823104187159</v>
      </c>
    </row>
    <row r="54" spans="1:6" x14ac:dyDescent="0.25">
      <c r="A54" s="7" t="s">
        <v>76</v>
      </c>
      <c r="B54" s="41">
        <v>0.76247076530456837</v>
      </c>
      <c r="C54" s="41">
        <v>0.79086044287634349</v>
      </c>
      <c r="D54" s="41">
        <v>0.79572506955866229</v>
      </c>
      <c r="E54" s="41">
        <v>0.79710996947909818</v>
      </c>
      <c r="F54" s="41">
        <v>0.80703792745000946</v>
      </c>
    </row>
    <row r="55" spans="1:6" x14ac:dyDescent="0.25">
      <c r="A55" s="7" t="s">
        <v>134</v>
      </c>
      <c r="B55" s="41">
        <v>0.76835250031660152</v>
      </c>
      <c r="C55" s="41">
        <v>0.79210672470485366</v>
      </c>
      <c r="D55" s="41">
        <v>0.797001100273104</v>
      </c>
      <c r="E55" s="41">
        <v>0.80175433287353015</v>
      </c>
      <c r="F55" s="41">
        <v>0.81382451723464067</v>
      </c>
    </row>
    <row r="56" spans="1:6" x14ac:dyDescent="0.25">
      <c r="A56" s="7" t="s">
        <v>96</v>
      </c>
      <c r="B56" s="41">
        <v>0.77045203494423198</v>
      </c>
      <c r="C56" s="41">
        <v>0.78751093157036256</v>
      </c>
      <c r="D56" s="41">
        <v>0.78966149403855113</v>
      </c>
      <c r="E56" s="41">
        <v>0.79484198670111594</v>
      </c>
      <c r="F56" s="41">
        <v>0.80612974782539704</v>
      </c>
    </row>
    <row r="57" spans="1:6" x14ac:dyDescent="0.25">
      <c r="A57" s="7" t="s">
        <v>32</v>
      </c>
      <c r="B57" s="41">
        <v>0.77125381735244214</v>
      </c>
      <c r="C57" s="41">
        <v>0.79281329111431764</v>
      </c>
      <c r="D57" s="41">
        <v>0.79576826668180156</v>
      </c>
      <c r="E57" s="41">
        <v>0.79845000333006722</v>
      </c>
      <c r="F57" s="41">
        <v>0.81104733400094409</v>
      </c>
    </row>
    <row r="58" spans="1:6" x14ac:dyDescent="0.25">
      <c r="A58" s="7" t="s">
        <v>187</v>
      </c>
      <c r="B58" s="41">
        <v>0.77521780199885093</v>
      </c>
      <c r="C58" s="41">
        <v>0.79518380522222665</v>
      </c>
      <c r="D58" s="41">
        <v>0.80228661021475123</v>
      </c>
      <c r="E58" s="41">
        <v>0.80590325809125329</v>
      </c>
      <c r="F58" s="41">
        <v>0.81703431609806598</v>
      </c>
    </row>
    <row r="59" spans="1:6" x14ac:dyDescent="0.25">
      <c r="A59" s="7" t="s">
        <v>126</v>
      </c>
      <c r="B59" s="41">
        <v>0.78168300210324992</v>
      </c>
      <c r="C59" s="41">
        <v>0.81108112380933961</v>
      </c>
      <c r="D59" s="41">
        <v>0.81368855497295933</v>
      </c>
      <c r="E59" s="41">
        <v>0.81773005588084624</v>
      </c>
      <c r="F59" s="41">
        <v>0.82959746493520969</v>
      </c>
    </row>
    <row r="60" spans="1:6" x14ac:dyDescent="0.25">
      <c r="A60" s="7" t="s">
        <v>123</v>
      </c>
      <c r="B60" s="41">
        <v>0.78219539477631628</v>
      </c>
      <c r="C60" s="41">
        <v>0.8069353938443905</v>
      </c>
      <c r="D60" s="41">
        <v>0.8105766918633116</v>
      </c>
      <c r="E60" s="41">
        <v>0.81437292577346265</v>
      </c>
      <c r="F60" s="41">
        <v>0.82561131384802178</v>
      </c>
    </row>
    <row r="61" spans="1:6" x14ac:dyDescent="0.25">
      <c r="A61" s="7" t="s">
        <v>103</v>
      </c>
      <c r="B61" s="41">
        <v>0.78536087662370146</v>
      </c>
      <c r="C61" s="41">
        <v>0.79879426666461018</v>
      </c>
      <c r="D61" s="41">
        <v>0.80259806457832128</v>
      </c>
      <c r="E61" s="41">
        <v>0.80754557825527917</v>
      </c>
      <c r="F61" s="41">
        <v>0.81942778112681436</v>
      </c>
    </row>
    <row r="62" spans="1:6" x14ac:dyDescent="0.25">
      <c r="A62" s="7" t="s">
        <v>106</v>
      </c>
      <c r="B62" s="41">
        <v>0.79228827552505765</v>
      </c>
      <c r="C62" s="41">
        <v>0.82449539307413044</v>
      </c>
      <c r="D62" s="41">
        <v>0.82863790494339851</v>
      </c>
      <c r="E62" s="41">
        <v>0.83328648923444593</v>
      </c>
      <c r="F62" s="41">
        <v>0.85016864778188772</v>
      </c>
    </row>
    <row r="63" spans="1:6" x14ac:dyDescent="0.25">
      <c r="A63" s="7" t="s">
        <v>225</v>
      </c>
      <c r="B63" s="41">
        <v>0.79288562536269624</v>
      </c>
      <c r="C63" s="41">
        <v>0.83099083501277726</v>
      </c>
      <c r="D63" s="41">
        <v>0.83885326448766862</v>
      </c>
      <c r="E63" s="41">
        <v>0.84492826795718101</v>
      </c>
      <c r="F63" s="41">
        <v>0.86329416442155404</v>
      </c>
    </row>
    <row r="64" spans="1:6" x14ac:dyDescent="0.25">
      <c r="A64" s="7" t="s">
        <v>92</v>
      </c>
      <c r="B64" s="41">
        <v>0.79558657778781106</v>
      </c>
      <c r="C64" s="41">
        <v>0.82600496188195305</v>
      </c>
      <c r="D64" s="41">
        <v>0.82924227176126075</v>
      </c>
      <c r="E64" s="41">
        <v>0.8332616719190048</v>
      </c>
      <c r="F64" s="41">
        <v>0.84737409102395034</v>
      </c>
    </row>
    <row r="65" spans="1:6" x14ac:dyDescent="0.25">
      <c r="A65" s="7" t="s">
        <v>102</v>
      </c>
      <c r="B65" s="41">
        <v>0.7988181002103093</v>
      </c>
      <c r="C65" s="41">
        <v>0.81779297775791537</v>
      </c>
      <c r="D65" s="41">
        <v>0.82148207694813469</v>
      </c>
      <c r="E65" s="41">
        <v>0.8270415328417613</v>
      </c>
      <c r="F65" s="41">
        <v>0.83959118334887362</v>
      </c>
    </row>
    <row r="66" spans="1:6" x14ac:dyDescent="0.25">
      <c r="A66" s="7" t="s">
        <v>71</v>
      </c>
      <c r="B66" s="41">
        <v>0.80050715651543958</v>
      </c>
      <c r="C66" s="41">
        <v>0.8246469575344777</v>
      </c>
      <c r="D66" s="41">
        <v>0.82893410033000414</v>
      </c>
      <c r="E66" s="41">
        <v>0.83318146687191252</v>
      </c>
      <c r="F66" s="41">
        <v>0.84540053299142903</v>
      </c>
    </row>
    <row r="67" spans="1:6" x14ac:dyDescent="0.25">
      <c r="A67" s="7" t="s">
        <v>9</v>
      </c>
      <c r="B67" s="41">
        <v>0.80342422930333401</v>
      </c>
      <c r="C67" s="41">
        <v>0.81831252271503241</v>
      </c>
      <c r="D67" s="41">
        <v>0.82279090976074176</v>
      </c>
      <c r="E67" s="41">
        <v>0.82672283124890977</v>
      </c>
      <c r="F67" s="41">
        <v>0.83717538986767626</v>
      </c>
    </row>
    <row r="68" spans="1:6" x14ac:dyDescent="0.25">
      <c r="A68" s="7" t="s">
        <v>109</v>
      </c>
      <c r="B68" s="41">
        <v>0.8150147162652287</v>
      </c>
      <c r="C68" s="41">
        <v>0.84816747599906717</v>
      </c>
      <c r="D68" s="41">
        <v>0.85079392041023894</v>
      </c>
      <c r="E68" s="41">
        <v>0.8573469952900975</v>
      </c>
      <c r="F68" s="41">
        <v>0.86966602728665665</v>
      </c>
    </row>
    <row r="69" spans="1:6" x14ac:dyDescent="0.25">
      <c r="A69" s="7" t="s">
        <v>124</v>
      </c>
      <c r="B69" s="41">
        <v>0.81557853056866259</v>
      </c>
      <c r="C69" s="41">
        <v>0.83589906372951761</v>
      </c>
      <c r="D69" s="41">
        <v>0.8389838560934445</v>
      </c>
      <c r="E69" s="41">
        <v>0.84146007934387401</v>
      </c>
      <c r="F69" s="41">
        <v>0.85482204515921545</v>
      </c>
    </row>
    <row r="70" spans="1:6" x14ac:dyDescent="0.25">
      <c r="A70" s="7" t="s">
        <v>168</v>
      </c>
      <c r="B70" s="41">
        <v>0.8178323196294256</v>
      </c>
      <c r="C70" s="41">
        <v>0.84254854804927803</v>
      </c>
      <c r="D70" s="41">
        <v>0.84659485658029354</v>
      </c>
      <c r="E70" s="41">
        <v>0.84871111390472254</v>
      </c>
      <c r="F70" s="41">
        <v>0.85651225248097362</v>
      </c>
    </row>
    <row r="71" spans="1:6" x14ac:dyDescent="0.25">
      <c r="A71" s="7" t="s">
        <v>129</v>
      </c>
      <c r="B71" s="41">
        <v>0.82060607662832252</v>
      </c>
      <c r="C71" s="41">
        <v>0.83911657327948486</v>
      </c>
      <c r="D71" s="41">
        <v>0.84477227192162829</v>
      </c>
      <c r="E71" s="41">
        <v>0.84726592322153926</v>
      </c>
      <c r="F71" s="41">
        <v>0.85939311085434955</v>
      </c>
    </row>
    <row r="72" spans="1:6" x14ac:dyDescent="0.25">
      <c r="A72" s="7" t="s">
        <v>86</v>
      </c>
      <c r="B72" s="41">
        <v>0.82060757073514423</v>
      </c>
      <c r="C72" s="41">
        <v>0.84151183316423883</v>
      </c>
      <c r="D72" s="41">
        <v>0.84727168869270697</v>
      </c>
      <c r="E72" s="41">
        <v>0.84906129560189536</v>
      </c>
      <c r="F72" s="41">
        <v>0.86680356291584193</v>
      </c>
    </row>
    <row r="73" spans="1:6" x14ac:dyDescent="0.25">
      <c r="A73" s="7" t="s">
        <v>28</v>
      </c>
      <c r="B73" s="41">
        <v>0.82260906911712728</v>
      </c>
      <c r="C73" s="41">
        <v>0.84069063604374072</v>
      </c>
      <c r="D73" s="41">
        <v>0.84479320106929834</v>
      </c>
      <c r="E73" s="41">
        <v>0.84982470527749854</v>
      </c>
      <c r="F73" s="41">
        <v>0.86177869123912065</v>
      </c>
    </row>
    <row r="74" spans="1:6" x14ac:dyDescent="0.25">
      <c r="A74" s="7" t="s">
        <v>1</v>
      </c>
      <c r="B74" s="41">
        <v>0.82365285864314375</v>
      </c>
      <c r="C74" s="41">
        <v>0.83961732611354478</v>
      </c>
      <c r="D74" s="41">
        <v>0.84213723575388222</v>
      </c>
      <c r="E74" s="41">
        <v>0.84657929958680778</v>
      </c>
      <c r="F74" s="41">
        <v>0.85542262946364278</v>
      </c>
    </row>
    <row r="75" spans="1:6" x14ac:dyDescent="0.25">
      <c r="A75" s="7" t="s">
        <v>73</v>
      </c>
      <c r="B75" s="41">
        <v>0.8242743067448508</v>
      </c>
      <c r="C75" s="41">
        <v>0.85161929740017928</v>
      </c>
      <c r="D75" s="41">
        <v>0.85421733900739849</v>
      </c>
      <c r="E75" s="41">
        <v>0.85871676134591213</v>
      </c>
      <c r="F75" s="41">
        <v>0.86505383252659507</v>
      </c>
    </row>
    <row r="76" spans="1:6" x14ac:dyDescent="0.25">
      <c r="A76" s="7" t="s">
        <v>107</v>
      </c>
      <c r="B76" s="41">
        <v>0.82800359016827774</v>
      </c>
      <c r="C76" s="41">
        <v>0.85864143192090769</v>
      </c>
      <c r="D76" s="41">
        <v>0.86223022213667022</v>
      </c>
      <c r="E76" s="41">
        <v>0.86689636551296223</v>
      </c>
      <c r="F76" s="41">
        <v>0.87570890333350815</v>
      </c>
    </row>
    <row r="77" spans="1:6" x14ac:dyDescent="0.25">
      <c r="A77" s="7" t="s">
        <v>37</v>
      </c>
      <c r="B77" s="41">
        <v>0.83290517206257897</v>
      </c>
      <c r="C77" s="41">
        <v>0.84843037074819871</v>
      </c>
      <c r="D77" s="41">
        <v>0.86106859935543945</v>
      </c>
      <c r="E77" s="41">
        <v>0.86302909041573828</v>
      </c>
      <c r="F77" s="41">
        <v>0.86970229945219313</v>
      </c>
    </row>
    <row r="78" spans="1:6" x14ac:dyDescent="0.25">
      <c r="A78" s="7" t="s">
        <v>45</v>
      </c>
      <c r="B78" s="41">
        <v>0.8343831735003584</v>
      </c>
      <c r="C78" s="41">
        <v>0.87046203771568575</v>
      </c>
      <c r="D78" s="41">
        <v>0.8772380717712055</v>
      </c>
      <c r="E78" s="41">
        <v>0.88489844355814817</v>
      </c>
      <c r="F78" s="41">
        <v>0.88598384721124601</v>
      </c>
    </row>
    <row r="79" spans="1:6" x14ac:dyDescent="0.25">
      <c r="A79" s="7" t="s">
        <v>172</v>
      </c>
      <c r="B79" s="41">
        <v>0.84469332819716658</v>
      </c>
      <c r="C79" s="41">
        <v>0.85847986589896796</v>
      </c>
      <c r="D79" s="41">
        <v>0.86075169432499543</v>
      </c>
      <c r="E79" s="41">
        <v>0.86352615906017205</v>
      </c>
      <c r="F79" s="41">
        <v>0.87258440227566614</v>
      </c>
    </row>
    <row r="80" spans="1:6" x14ac:dyDescent="0.25">
      <c r="A80" s="7" t="s">
        <v>258</v>
      </c>
      <c r="B80" s="41">
        <v>0.84791538706002989</v>
      </c>
      <c r="C80" s="41">
        <v>0.87458176478255922</v>
      </c>
      <c r="D80" s="41">
        <v>0.87983839968620359</v>
      </c>
      <c r="E80" s="41">
        <v>0.88704638958725879</v>
      </c>
      <c r="F80" s="41">
        <v>0.90660380773918336</v>
      </c>
    </row>
    <row r="81" spans="1:6" x14ac:dyDescent="0.25">
      <c r="A81" s="7" t="s">
        <v>54</v>
      </c>
      <c r="B81" s="41">
        <v>0.84834735419362883</v>
      </c>
      <c r="C81" s="41">
        <v>0.86679629916788947</v>
      </c>
      <c r="D81" s="41">
        <v>0.86927961628335793</v>
      </c>
      <c r="E81" s="41">
        <v>0.87183174866064506</v>
      </c>
      <c r="F81" s="41">
        <v>0.87946656710040794</v>
      </c>
    </row>
    <row r="82" spans="1:6" x14ac:dyDescent="0.25">
      <c r="A82" s="7" t="s">
        <v>29</v>
      </c>
      <c r="B82" s="41">
        <v>0.84928769970116735</v>
      </c>
      <c r="C82" s="41">
        <v>0.87036575918389725</v>
      </c>
      <c r="D82" s="41">
        <v>0.87459757270422855</v>
      </c>
      <c r="E82" s="41">
        <v>0.87532852674352424</v>
      </c>
      <c r="F82" s="41">
        <v>0.88585928289170923</v>
      </c>
    </row>
    <row r="83" spans="1:6" x14ac:dyDescent="0.25">
      <c r="A83" s="7" t="s">
        <v>141</v>
      </c>
      <c r="B83" s="41">
        <v>0.85013286430922852</v>
      </c>
      <c r="C83" s="41">
        <v>0.87878560842546449</v>
      </c>
      <c r="D83" s="41">
        <v>0.88229865085239667</v>
      </c>
      <c r="E83" s="41">
        <v>0.88383516568904474</v>
      </c>
      <c r="F83" s="41">
        <v>0.89187266236241158</v>
      </c>
    </row>
    <row r="84" spans="1:6" x14ac:dyDescent="0.25">
      <c r="A84" s="7" t="s">
        <v>30</v>
      </c>
      <c r="B84" s="41">
        <v>0.85140052241836184</v>
      </c>
      <c r="C84" s="41">
        <v>0.87544373652894369</v>
      </c>
      <c r="D84" s="41">
        <v>0.8796197667655028</v>
      </c>
      <c r="E84" s="41">
        <v>0.88112071507988898</v>
      </c>
      <c r="F84" s="41">
        <v>0.89059732995092977</v>
      </c>
    </row>
    <row r="85" spans="1:6" x14ac:dyDescent="0.25">
      <c r="A85" s="7" t="s">
        <v>145</v>
      </c>
      <c r="B85" s="41">
        <v>0.85347527513176058</v>
      </c>
      <c r="C85" s="41">
        <v>0.86755256525439128</v>
      </c>
      <c r="D85" s="41">
        <v>0.86967051965108499</v>
      </c>
      <c r="E85" s="41">
        <v>0.87208105748071985</v>
      </c>
      <c r="F85" s="41">
        <v>0.87927654726497229</v>
      </c>
    </row>
    <row r="86" spans="1:6" x14ac:dyDescent="0.25">
      <c r="A86" s="7" t="s">
        <v>36</v>
      </c>
      <c r="B86" s="41">
        <v>0.85373732682091663</v>
      </c>
      <c r="C86" s="41">
        <v>0.87051933870703779</v>
      </c>
      <c r="D86" s="41">
        <v>0.87264012759348897</v>
      </c>
      <c r="E86" s="41">
        <v>0.87493971494538525</v>
      </c>
      <c r="F86" s="41">
        <v>0.8835101793063147</v>
      </c>
    </row>
    <row r="87" spans="1:6" x14ac:dyDescent="0.25">
      <c r="A87" s="7" t="s">
        <v>199</v>
      </c>
      <c r="B87" s="41">
        <v>0.8548377385299305</v>
      </c>
      <c r="C87" s="41">
        <v>0.87593860102919796</v>
      </c>
      <c r="D87" s="41">
        <v>0.87969564665888611</v>
      </c>
      <c r="E87" s="41">
        <v>0.88076192944247467</v>
      </c>
      <c r="F87" s="41">
        <v>0.89130705637915852</v>
      </c>
    </row>
    <row r="88" spans="1:6" x14ac:dyDescent="0.25">
      <c r="A88" s="7" t="s">
        <v>192</v>
      </c>
      <c r="B88" s="41">
        <v>0.85625584362577523</v>
      </c>
      <c r="C88" s="41">
        <v>0.87577309258523683</v>
      </c>
      <c r="D88" s="41">
        <v>0.88121914927645029</v>
      </c>
      <c r="E88" s="41">
        <v>0.88520311690070053</v>
      </c>
      <c r="F88" s="41">
        <v>0.89401096078573361</v>
      </c>
    </row>
    <row r="89" spans="1:6" x14ac:dyDescent="0.25">
      <c r="A89" s="7" t="s">
        <v>91</v>
      </c>
      <c r="B89" s="41">
        <v>0.8599019476913341</v>
      </c>
      <c r="C89" s="41">
        <v>0.8764281021755489</v>
      </c>
      <c r="D89" s="41">
        <v>0.87960490076096387</v>
      </c>
      <c r="E89" s="41">
        <v>0.88198774897034005</v>
      </c>
      <c r="F89" s="41">
        <v>0.89016648554042621</v>
      </c>
    </row>
    <row r="90" spans="1:6" x14ac:dyDescent="0.25">
      <c r="A90" s="7" t="s">
        <v>147</v>
      </c>
      <c r="B90" s="41">
        <v>0.86101829410733965</v>
      </c>
      <c r="C90" s="41">
        <v>0.87663947111631035</v>
      </c>
      <c r="D90" s="41">
        <v>0.87955865184293514</v>
      </c>
      <c r="E90" s="41">
        <v>0.88159630077317941</v>
      </c>
      <c r="F90" s="41">
        <v>0.88817453415871561</v>
      </c>
    </row>
    <row r="91" spans="1:6" x14ac:dyDescent="0.25">
      <c r="A91" s="7" t="s">
        <v>85</v>
      </c>
      <c r="B91" s="41">
        <v>0.86699647825854376</v>
      </c>
      <c r="C91" s="41">
        <v>0.8822062632511779</v>
      </c>
      <c r="D91" s="41">
        <v>0.88501068138862371</v>
      </c>
      <c r="E91" s="41">
        <v>0.88542605526609641</v>
      </c>
      <c r="F91" s="41">
        <v>0.89620362974576895</v>
      </c>
    </row>
    <row r="92" spans="1:6" x14ac:dyDescent="0.25">
      <c r="A92" s="7" t="s">
        <v>143</v>
      </c>
      <c r="B92" s="41">
        <v>0.86711369873461897</v>
      </c>
      <c r="C92" s="41">
        <v>0.8879496477509996</v>
      </c>
      <c r="D92" s="41">
        <v>0.89262989747950439</v>
      </c>
      <c r="E92" s="41">
        <v>0.89307987486885565</v>
      </c>
      <c r="F92" s="41">
        <v>0.90687590336521884</v>
      </c>
    </row>
    <row r="93" spans="1:6" x14ac:dyDescent="0.25">
      <c r="A93" s="7" t="s">
        <v>10</v>
      </c>
      <c r="B93" s="41">
        <v>0.867249682091495</v>
      </c>
      <c r="C93" s="41">
        <v>0.87552556263333114</v>
      </c>
      <c r="D93" s="41">
        <v>0.87655906252741511</v>
      </c>
      <c r="E93" s="41">
        <v>0.87943902194846557</v>
      </c>
      <c r="F93" s="41">
        <v>0.88568954620024343</v>
      </c>
    </row>
    <row r="94" spans="1:6" x14ac:dyDescent="0.25">
      <c r="A94" s="7" t="s">
        <v>100</v>
      </c>
      <c r="B94" s="41">
        <v>0.86943402424587823</v>
      </c>
      <c r="C94" s="41">
        <v>0.89544424104063425</v>
      </c>
      <c r="D94" s="41">
        <v>0.89734908481018727</v>
      </c>
      <c r="E94" s="41">
        <v>0.90054655755993152</v>
      </c>
      <c r="F94" s="41">
        <v>0.90585834361503437</v>
      </c>
    </row>
    <row r="95" spans="1:6" x14ac:dyDescent="0.25">
      <c r="A95" s="7" t="s">
        <v>13</v>
      </c>
      <c r="B95" s="41">
        <v>0.8714797613045131</v>
      </c>
      <c r="C95" s="41">
        <v>0.8791575523691918</v>
      </c>
      <c r="D95" s="41">
        <v>0.87933596633794509</v>
      </c>
      <c r="E95" s="41">
        <v>0.88136866488402388</v>
      </c>
      <c r="F95" s="41">
        <v>0.88829600609462478</v>
      </c>
    </row>
    <row r="96" spans="1:6" x14ac:dyDescent="0.25">
      <c r="A96" s="7" t="s">
        <v>217</v>
      </c>
      <c r="B96" s="41">
        <v>0.87221222615157745</v>
      </c>
      <c r="C96" s="41">
        <v>0.89117736570656259</v>
      </c>
      <c r="D96" s="41">
        <v>0.8945345852233868</v>
      </c>
      <c r="E96" s="41">
        <v>0.89659792068447486</v>
      </c>
      <c r="F96" s="41">
        <v>0.90044707618636755</v>
      </c>
    </row>
    <row r="97" spans="1:6" x14ac:dyDescent="0.25">
      <c r="A97" s="7" t="s">
        <v>14</v>
      </c>
      <c r="B97" s="41">
        <v>0.87290326686230557</v>
      </c>
      <c r="C97" s="41">
        <v>0.8798721944567115</v>
      </c>
      <c r="D97" s="41">
        <v>0.880231447423096</v>
      </c>
      <c r="E97" s="41">
        <v>0.88269340376816041</v>
      </c>
      <c r="F97" s="41">
        <v>0.88900508863481953</v>
      </c>
    </row>
    <row r="98" spans="1:6" x14ac:dyDescent="0.25">
      <c r="A98" s="7" t="s">
        <v>229</v>
      </c>
      <c r="B98" s="41">
        <v>0.87540670860749603</v>
      </c>
      <c r="C98" s="41">
        <v>0.90004515893316273</v>
      </c>
      <c r="D98" s="41">
        <v>0.9068778166480681</v>
      </c>
      <c r="E98" s="41">
        <v>0.90825313565123755</v>
      </c>
      <c r="F98" s="41">
        <v>0.91885988230478821</v>
      </c>
    </row>
    <row r="99" spans="1:6" x14ac:dyDescent="0.25">
      <c r="A99" s="7" t="s">
        <v>93</v>
      </c>
      <c r="B99" s="41">
        <v>0.87697952844737803</v>
      </c>
      <c r="C99" s="41">
        <v>0.89456732919303106</v>
      </c>
      <c r="D99" s="41">
        <v>0.89611004930665783</v>
      </c>
      <c r="E99" s="41">
        <v>0.89712188664411496</v>
      </c>
      <c r="F99" s="41">
        <v>0.90470927697376802</v>
      </c>
    </row>
    <row r="100" spans="1:6" x14ac:dyDescent="0.25">
      <c r="A100" s="7" t="s">
        <v>34</v>
      </c>
      <c r="B100" s="41">
        <v>0.87902852343024662</v>
      </c>
      <c r="C100" s="41">
        <v>0.89796710917428002</v>
      </c>
      <c r="D100" s="41">
        <v>0.90181869139282211</v>
      </c>
      <c r="E100" s="41">
        <v>0.90126612362150726</v>
      </c>
      <c r="F100" s="41">
        <v>0.90934815134632796</v>
      </c>
    </row>
    <row r="101" spans="1:6" x14ac:dyDescent="0.25">
      <c r="A101" s="7" t="s">
        <v>11</v>
      </c>
      <c r="B101" s="41">
        <v>0.88541702779725251</v>
      </c>
      <c r="C101" s="41">
        <v>0.89414664174675018</v>
      </c>
      <c r="D101" s="41">
        <v>0.89489607525167691</v>
      </c>
      <c r="E101" s="41">
        <v>0.89728792425992909</v>
      </c>
      <c r="F101" s="41">
        <v>0.90362041123863135</v>
      </c>
    </row>
    <row r="102" spans="1:6" x14ac:dyDescent="0.25">
      <c r="A102" s="7" t="s">
        <v>81</v>
      </c>
      <c r="B102" s="41">
        <v>0.88576037140162001</v>
      </c>
      <c r="C102" s="41">
        <v>0.89667853157913879</v>
      </c>
      <c r="D102" s="41">
        <v>0.8993498136888125</v>
      </c>
      <c r="E102" s="41">
        <v>0.89790183955710967</v>
      </c>
      <c r="F102" s="41">
        <v>0.91509859586906583</v>
      </c>
    </row>
    <row r="103" spans="1:6" x14ac:dyDescent="0.25">
      <c r="A103" s="7" t="s">
        <v>156</v>
      </c>
      <c r="B103" s="41">
        <v>0.89195228677784089</v>
      </c>
      <c r="C103" s="41">
        <v>0.91202087430790224</v>
      </c>
      <c r="D103" s="41">
        <v>0.91376572911020437</v>
      </c>
      <c r="E103" s="41">
        <v>0.91401560174864882</v>
      </c>
      <c r="F103" s="41">
        <v>0.9211037480970975</v>
      </c>
    </row>
    <row r="104" spans="1:6" x14ac:dyDescent="0.25">
      <c r="A104" s="7" t="s">
        <v>157</v>
      </c>
      <c r="B104" s="41">
        <v>0.89214533398987661</v>
      </c>
      <c r="C104" s="41">
        <v>0.9084351663605309</v>
      </c>
      <c r="D104" s="41">
        <v>0.9105899114579834</v>
      </c>
      <c r="E104" s="41">
        <v>0.91230215947699977</v>
      </c>
      <c r="F104" s="41">
        <v>0.91754927221872529</v>
      </c>
    </row>
    <row r="105" spans="1:6" x14ac:dyDescent="0.25">
      <c r="A105" s="7" t="s">
        <v>39</v>
      </c>
      <c r="B105" s="41">
        <v>0.89296804977058608</v>
      </c>
      <c r="C105" s="41">
        <v>0.90392003901554852</v>
      </c>
      <c r="D105" s="41">
        <v>0.90793455804910272</v>
      </c>
      <c r="E105" s="41">
        <v>0.90812062291721629</v>
      </c>
      <c r="F105" s="41">
        <v>0.91258980229367437</v>
      </c>
    </row>
    <row r="106" spans="1:6" x14ac:dyDescent="0.25">
      <c r="A106" s="7" t="s">
        <v>213</v>
      </c>
      <c r="B106" s="41">
        <v>0.90599437231714486</v>
      </c>
      <c r="C106" s="41">
        <v>0.91924553798151376</v>
      </c>
      <c r="D106" s="41">
        <v>0.92067467110508161</v>
      </c>
      <c r="E106" s="41">
        <v>0.9222587711612944</v>
      </c>
      <c r="F106" s="41">
        <v>0.92417040306685661</v>
      </c>
    </row>
    <row r="107" spans="1:6" x14ac:dyDescent="0.25">
      <c r="A107" s="7" t="s">
        <v>59</v>
      </c>
      <c r="B107" s="41">
        <v>0.91029346246784826</v>
      </c>
      <c r="C107" s="41">
        <v>0.92394646625514321</v>
      </c>
      <c r="D107" s="41">
        <v>0.92574361954543249</v>
      </c>
      <c r="E107" s="41">
        <v>0.92783495589583775</v>
      </c>
      <c r="F107" s="41">
        <v>0.93582569577844732</v>
      </c>
    </row>
    <row r="108" spans="1:6" x14ac:dyDescent="0.25">
      <c r="A108" s="7" t="s">
        <v>177</v>
      </c>
      <c r="B108" s="41">
        <v>0.91068864280801565</v>
      </c>
      <c r="C108" s="41">
        <v>0.92122848352837217</v>
      </c>
      <c r="D108" s="41">
        <v>0.92389801636774671</v>
      </c>
      <c r="E108" s="41">
        <v>0.92679277691528295</v>
      </c>
      <c r="F108" s="41">
        <v>0.93104861635234282</v>
      </c>
    </row>
    <row r="109" spans="1:6" x14ac:dyDescent="0.25">
      <c r="A109" s="7" t="s">
        <v>47</v>
      </c>
      <c r="B109" s="41">
        <v>0.91169278266622678</v>
      </c>
      <c r="C109" s="41">
        <v>0.92275120989486314</v>
      </c>
      <c r="D109" s="41">
        <v>0.92610793171694306</v>
      </c>
      <c r="E109" s="41">
        <v>0.92739844622051304</v>
      </c>
      <c r="F109" s="41">
        <v>0.92923763575621876</v>
      </c>
    </row>
    <row r="110" spans="1:6" x14ac:dyDescent="0.25">
      <c r="A110" s="7" t="s">
        <v>60</v>
      </c>
      <c r="B110" s="41">
        <v>0.91604565726496301</v>
      </c>
      <c r="C110" s="41">
        <v>0.92359882695391804</v>
      </c>
      <c r="D110" s="41">
        <v>0.92470872506925805</v>
      </c>
      <c r="E110" s="41">
        <v>0.92581525262090925</v>
      </c>
      <c r="F110" s="41">
        <v>0.92866146514172054</v>
      </c>
    </row>
    <row r="111" spans="1:6" x14ac:dyDescent="0.25">
      <c r="A111" s="7" t="s">
        <v>46</v>
      </c>
      <c r="B111" s="41">
        <v>0.91889729705281298</v>
      </c>
      <c r="C111" s="41">
        <v>0.94112667151107354</v>
      </c>
      <c r="D111" s="41">
        <v>0.94560334854531203</v>
      </c>
      <c r="E111" s="41">
        <v>0.94719338407707376</v>
      </c>
      <c r="F111" s="41">
        <v>0.94977669086391203</v>
      </c>
    </row>
    <row r="112" spans="1:6" x14ac:dyDescent="0.25">
      <c r="A112" s="7" t="s">
        <v>207</v>
      </c>
      <c r="B112" s="41">
        <v>0.92166480886411828</v>
      </c>
      <c r="C112" s="41">
        <v>0.93784640552270404</v>
      </c>
      <c r="D112" s="41">
        <v>0.93998203167068717</v>
      </c>
      <c r="E112" s="41">
        <v>0.94284418658260449</v>
      </c>
      <c r="F112" s="41">
        <v>0.9479106114128979</v>
      </c>
    </row>
    <row r="113" spans="1:6" x14ac:dyDescent="0.25">
      <c r="A113" s="7" t="s">
        <v>8</v>
      </c>
      <c r="B113" s="41">
        <v>0.92204502070359806</v>
      </c>
      <c r="C113" s="41">
        <v>0.92827598987566806</v>
      </c>
      <c r="D113" s="41">
        <v>0.92873960466965644</v>
      </c>
      <c r="E113" s="41">
        <v>0.93054051372106716</v>
      </c>
      <c r="F113" s="41">
        <v>0.9355291043251841</v>
      </c>
    </row>
    <row r="114" spans="1:6" x14ac:dyDescent="0.25">
      <c r="A114" s="7" t="s">
        <v>53</v>
      </c>
      <c r="B114" s="41">
        <v>0.9230878791998679</v>
      </c>
      <c r="C114" s="41">
        <v>0.93244836791283503</v>
      </c>
      <c r="D114" s="41">
        <v>0.9344133263100225</v>
      </c>
      <c r="E114" s="41">
        <v>0.93517942257032227</v>
      </c>
      <c r="F114" s="41">
        <v>0.93881239672518657</v>
      </c>
    </row>
    <row r="115" spans="1:6" x14ac:dyDescent="0.25">
      <c r="A115" s="7" t="s">
        <v>121</v>
      </c>
      <c r="B115" s="41">
        <v>0.92875300214228296</v>
      </c>
      <c r="C115" s="41">
        <v>0.93780968327970471</v>
      </c>
      <c r="D115" s="41">
        <v>0.93909916127565374</v>
      </c>
      <c r="E115" s="41">
        <v>0.94027287581668972</v>
      </c>
      <c r="F115" s="41">
        <v>0.94439626382837716</v>
      </c>
    </row>
    <row r="116" spans="1:6" x14ac:dyDescent="0.25">
      <c r="A116" s="7" t="s">
        <v>230</v>
      </c>
      <c r="B116" s="41">
        <v>0.93011268977074957</v>
      </c>
      <c r="C116" s="41">
        <v>0.93840382842652448</v>
      </c>
      <c r="D116" s="41">
        <v>0.94149313754383568</v>
      </c>
      <c r="E116" s="41">
        <v>0.9425787258066427</v>
      </c>
      <c r="F116" s="41">
        <v>0.94765769015068857</v>
      </c>
    </row>
    <row r="117" spans="1:6" x14ac:dyDescent="0.25">
      <c r="A117" s="7" t="s">
        <v>72</v>
      </c>
      <c r="B117" s="41">
        <v>0.93591838078792922</v>
      </c>
      <c r="C117" s="41">
        <v>0.94602010769958456</v>
      </c>
      <c r="D117" s="41">
        <v>0.94693491346290803</v>
      </c>
      <c r="E117" s="41">
        <v>0.94819869044160188</v>
      </c>
      <c r="F117" s="41">
        <v>0.95001066535945533</v>
      </c>
    </row>
    <row r="118" spans="1:6" x14ac:dyDescent="0.25">
      <c r="A118" s="7" t="s">
        <v>27</v>
      </c>
      <c r="B118" s="41">
        <v>0.94233654372392783</v>
      </c>
      <c r="C118" s="41">
        <v>0.95106858353359369</v>
      </c>
      <c r="D118" s="41">
        <v>0.95258963346711711</v>
      </c>
      <c r="E118" s="41">
        <v>0.95265547421876617</v>
      </c>
      <c r="F118" s="41">
        <v>0.95674210704060814</v>
      </c>
    </row>
    <row r="119" spans="1:6" x14ac:dyDescent="0.25">
      <c r="A119" s="7" t="s">
        <v>165</v>
      </c>
      <c r="B119" s="41">
        <v>0.94302385241526177</v>
      </c>
      <c r="C119" s="41">
        <v>0.947165157535796</v>
      </c>
      <c r="D119" s="41">
        <v>0.94763408047274766</v>
      </c>
      <c r="E119" s="41">
        <v>0.94894424778428232</v>
      </c>
      <c r="F119" s="41">
        <v>0.95212635230800946</v>
      </c>
    </row>
    <row r="120" spans="1:6" x14ac:dyDescent="0.25">
      <c r="A120" s="7" t="s">
        <v>64</v>
      </c>
      <c r="B120" s="41">
        <v>0.94449250231077353</v>
      </c>
      <c r="C120" s="41">
        <v>0.9511715279826044</v>
      </c>
      <c r="D120" s="41">
        <v>0.95235613426043997</v>
      </c>
      <c r="E120" s="41">
        <v>0.95371143072714437</v>
      </c>
      <c r="F120" s="41">
        <v>0.95563944318045424</v>
      </c>
    </row>
    <row r="121" spans="1:6" x14ac:dyDescent="0.25">
      <c r="A121" s="7" t="s">
        <v>83</v>
      </c>
      <c r="B121" s="41">
        <v>0.94719083612125965</v>
      </c>
      <c r="C121" s="41">
        <v>0.95295924864395964</v>
      </c>
      <c r="D121" s="41">
        <v>0.95343784059467396</v>
      </c>
      <c r="E121" s="41">
        <v>0.95415092653445266</v>
      </c>
      <c r="F121" s="41">
        <v>0.95708993406968357</v>
      </c>
    </row>
    <row r="122" spans="1:6" x14ac:dyDescent="0.25">
      <c r="A122" s="7" t="s">
        <v>135</v>
      </c>
      <c r="B122" s="41">
        <v>0.94727719995512172</v>
      </c>
      <c r="C122" s="41">
        <v>0.95043473618769203</v>
      </c>
      <c r="D122" s="41">
        <v>0.95054772705521151</v>
      </c>
      <c r="E122" s="41">
        <v>0.95173236980772813</v>
      </c>
      <c r="F122" s="41">
        <v>0.95413048815696955</v>
      </c>
    </row>
    <row r="123" spans="1:6" x14ac:dyDescent="0.25">
      <c r="A123" s="7" t="s">
        <v>110</v>
      </c>
      <c r="B123" s="41">
        <v>0.94732613317303094</v>
      </c>
      <c r="C123" s="41">
        <v>0.95546638069155099</v>
      </c>
      <c r="D123" s="41">
        <v>0.955867193127938</v>
      </c>
      <c r="E123" s="41">
        <v>0.95646053487482541</v>
      </c>
      <c r="F123" s="41">
        <v>0.96089771464291363</v>
      </c>
    </row>
    <row r="124" spans="1:6" x14ac:dyDescent="0.25">
      <c r="A124" s="7" t="s">
        <v>95</v>
      </c>
      <c r="B124" s="41">
        <v>0.94796103758692152</v>
      </c>
      <c r="C124" s="41">
        <v>0.95705790371286958</v>
      </c>
      <c r="D124" s="41">
        <v>0.95753385189167184</v>
      </c>
      <c r="E124" s="41">
        <v>0.95858609712473208</v>
      </c>
      <c r="F124" s="41">
        <v>0.96293856095780417</v>
      </c>
    </row>
    <row r="125" spans="1:6" x14ac:dyDescent="0.25">
      <c r="A125" s="7" t="s">
        <v>15</v>
      </c>
      <c r="B125" s="41">
        <v>0.94988964683413546</v>
      </c>
      <c r="C125" s="41">
        <v>0.95270853674741762</v>
      </c>
      <c r="D125" s="41">
        <v>0.95327329022760232</v>
      </c>
      <c r="E125" s="41">
        <v>0.95443332496141542</v>
      </c>
      <c r="F125" s="41">
        <v>0.95705441632772303</v>
      </c>
    </row>
    <row r="126" spans="1:6" x14ac:dyDescent="0.25">
      <c r="A126" s="7" t="s">
        <v>74</v>
      </c>
      <c r="B126" s="41">
        <v>0.9554698649279606</v>
      </c>
      <c r="C126" s="41">
        <v>0.96452626648060313</v>
      </c>
      <c r="D126" s="41">
        <v>0.96506490290609648</v>
      </c>
      <c r="E126" s="41">
        <v>0.96542863426993231</v>
      </c>
      <c r="F126" s="41">
        <v>0.96704022554011593</v>
      </c>
    </row>
    <row r="127" spans="1:6" x14ac:dyDescent="0.25">
      <c r="A127" s="7" t="s">
        <v>185</v>
      </c>
      <c r="B127" s="41">
        <v>0.95857284611613602</v>
      </c>
      <c r="C127" s="41">
        <v>0.96472009267006709</v>
      </c>
      <c r="D127" s="41">
        <v>0.96646369082458361</v>
      </c>
      <c r="E127" s="41">
        <v>0.96690908070167647</v>
      </c>
      <c r="F127" s="41">
        <v>0.96989624286571752</v>
      </c>
    </row>
    <row r="128" spans="1:6" x14ac:dyDescent="0.25">
      <c r="A128" s="7" t="s">
        <v>184</v>
      </c>
      <c r="B128" s="41">
        <v>0.97004933114311143</v>
      </c>
      <c r="C128" s="41">
        <v>0.97613237775242734</v>
      </c>
      <c r="D128" s="41">
        <v>0.9768410744633147</v>
      </c>
      <c r="E128" s="41">
        <v>0.97803628470878234</v>
      </c>
      <c r="F128" s="41">
        <v>0.97984787951915908</v>
      </c>
    </row>
    <row r="129" spans="1:6" x14ac:dyDescent="0.25">
      <c r="A129" s="7" t="s">
        <v>198</v>
      </c>
      <c r="B129" s="41">
        <v>0.97033362148731317</v>
      </c>
      <c r="C129" s="41">
        <v>0.97461129601941376</v>
      </c>
      <c r="D129" s="41">
        <v>0.97560180321193557</v>
      </c>
      <c r="E129" s="41">
        <v>0.97591775143305781</v>
      </c>
      <c r="F129" s="41">
        <v>0.97770091432149864</v>
      </c>
    </row>
    <row r="130" spans="1:6" x14ac:dyDescent="0.25">
      <c r="A130" s="7" t="s">
        <v>183</v>
      </c>
      <c r="B130" s="41">
        <v>0.97053945974999312</v>
      </c>
      <c r="C130" s="41">
        <v>0.97594021028365174</v>
      </c>
      <c r="D130" s="41">
        <v>0.97630757883258212</v>
      </c>
      <c r="E130" s="41">
        <v>0.97666998540891181</v>
      </c>
      <c r="F130" s="41">
        <v>0.97848780379613642</v>
      </c>
    </row>
    <row r="131" spans="1:6" x14ac:dyDescent="0.25">
      <c r="A131" s="7" t="s">
        <v>151</v>
      </c>
      <c r="B131" s="41">
        <v>0.97426331237971209</v>
      </c>
      <c r="C131" s="41">
        <v>0.98054259427679535</v>
      </c>
      <c r="D131" s="41">
        <v>0.98122247590709022</v>
      </c>
      <c r="E131" s="41">
        <v>0.98148763982979914</v>
      </c>
      <c r="F131" s="41">
        <v>0.98136853460814877</v>
      </c>
    </row>
    <row r="132" spans="1:6" x14ac:dyDescent="0.25">
      <c r="A132" s="7" t="s">
        <v>155</v>
      </c>
      <c r="B132" s="41">
        <v>0.97430288591579772</v>
      </c>
      <c r="C132" s="41">
        <v>0.97798180065125462</v>
      </c>
      <c r="D132" s="41">
        <v>0.97921575885757262</v>
      </c>
      <c r="E132" s="41">
        <v>0.97970940920465677</v>
      </c>
      <c r="F132" s="41">
        <v>0.98061486396259312</v>
      </c>
    </row>
    <row r="133" spans="1:6" x14ac:dyDescent="0.25">
      <c r="A133" s="7" t="s">
        <v>170</v>
      </c>
      <c r="B133" s="41">
        <v>0.97431436864974441</v>
      </c>
      <c r="C133" s="41">
        <v>0.97810493127152687</v>
      </c>
      <c r="D133" s="41">
        <v>0.97864479704313578</v>
      </c>
      <c r="E133" s="41">
        <v>0.9789541813379351</v>
      </c>
      <c r="F133" s="41">
        <v>0.98014596667059539</v>
      </c>
    </row>
    <row r="134" spans="1:6" x14ac:dyDescent="0.25">
      <c r="A134" s="7" t="s">
        <v>285</v>
      </c>
      <c r="B134" s="41">
        <v>0.9752320192450874</v>
      </c>
      <c r="C134" s="41">
        <v>0.97786651419782944</v>
      </c>
      <c r="D134" s="41">
        <v>0.97855006392582855</v>
      </c>
      <c r="E134" s="41">
        <v>0.97870593456884813</v>
      </c>
      <c r="F134" s="41">
        <v>0.98022400711171254</v>
      </c>
    </row>
    <row r="135" spans="1:6" x14ac:dyDescent="0.25">
      <c r="A135" s="7" t="s">
        <v>220</v>
      </c>
      <c r="B135" s="41">
        <v>0.97700966548678614</v>
      </c>
      <c r="C135" s="41">
        <v>0.98038433004742698</v>
      </c>
      <c r="D135" s="41">
        <v>0.98132345269646659</v>
      </c>
      <c r="E135" s="41">
        <v>0.98121635385709938</v>
      </c>
      <c r="F135" s="41">
        <v>0.9816916908211859</v>
      </c>
    </row>
    <row r="136" spans="1:6" x14ac:dyDescent="0.25">
      <c r="A136" s="7" t="s">
        <v>6</v>
      </c>
      <c r="B136" s="41">
        <v>0.97781091434544198</v>
      </c>
      <c r="C136" s="41">
        <v>0.97938019418278743</v>
      </c>
      <c r="D136" s="41">
        <v>0.98001973005524601</v>
      </c>
      <c r="E136" s="41">
        <v>0.98055826300665261</v>
      </c>
      <c r="F136" s="41">
        <v>0.98168605180335955</v>
      </c>
    </row>
    <row r="137" spans="1:6" x14ac:dyDescent="0.25">
      <c r="A137" s="7" t="s">
        <v>87</v>
      </c>
      <c r="B137" s="41">
        <v>0.97922291444616183</v>
      </c>
      <c r="C137" s="41">
        <v>0.98038148372516021</v>
      </c>
      <c r="D137" s="41">
        <v>0.98067141186273343</v>
      </c>
      <c r="E137" s="41">
        <v>0.98089501326993378</v>
      </c>
      <c r="F137" s="41">
        <v>0.98312152488732407</v>
      </c>
    </row>
    <row r="138" spans="1:6" x14ac:dyDescent="0.25">
      <c r="A138" s="7" t="s">
        <v>97</v>
      </c>
      <c r="B138" s="41">
        <v>0.98226245376877075</v>
      </c>
      <c r="C138" s="41">
        <v>0.98349575363558084</v>
      </c>
      <c r="D138" s="41">
        <v>0.98360686632939709</v>
      </c>
      <c r="E138" s="41">
        <v>0.98387828483038753</v>
      </c>
      <c r="F138" s="41">
        <v>0.98480763380949532</v>
      </c>
    </row>
    <row r="139" spans="1:6" x14ac:dyDescent="0.25">
      <c r="A139" s="7" t="s">
        <v>75</v>
      </c>
      <c r="B139" s="41">
        <v>0.98328178803439392</v>
      </c>
      <c r="C139" s="41">
        <v>0.98518948766777825</v>
      </c>
      <c r="D139" s="41">
        <v>0.98542863446843143</v>
      </c>
      <c r="E139" s="41">
        <v>0.98579572861517428</v>
      </c>
      <c r="F139" s="41">
        <v>0.98671932593962097</v>
      </c>
    </row>
    <row r="140" spans="1:6" x14ac:dyDescent="0.25">
      <c r="A140" s="7" t="s">
        <v>209</v>
      </c>
      <c r="B140" s="41">
        <v>0.98360573102470905</v>
      </c>
      <c r="C140" s="41">
        <v>0.98605654867525394</v>
      </c>
      <c r="D140" s="41">
        <v>0.98648978535091303</v>
      </c>
      <c r="E140" s="41">
        <v>0.98645984322832092</v>
      </c>
      <c r="F140" s="41">
        <v>0.98760914879867923</v>
      </c>
    </row>
    <row r="141" spans="1:6" x14ac:dyDescent="0.25">
      <c r="A141" s="7" t="s">
        <v>62</v>
      </c>
      <c r="B141" s="41">
        <v>0.98458288973104913</v>
      </c>
      <c r="C141" s="41">
        <v>0.9859005444047152</v>
      </c>
      <c r="D141" s="41">
        <v>0.98621239694481155</v>
      </c>
      <c r="E141" s="41">
        <v>0.98656692632000209</v>
      </c>
      <c r="F141" s="41">
        <v>0.98749403971529803</v>
      </c>
    </row>
    <row r="142" spans="1:6" x14ac:dyDescent="0.25">
      <c r="A142" s="7" t="s">
        <v>40</v>
      </c>
      <c r="B142" s="41">
        <v>0.98849453403574106</v>
      </c>
      <c r="C142" s="41">
        <v>0.98955088700224514</v>
      </c>
      <c r="D142" s="41">
        <v>0.98990450992646861</v>
      </c>
      <c r="E142" s="41">
        <v>0.99008635165577752</v>
      </c>
      <c r="F142" s="41">
        <v>0.99071517874481707</v>
      </c>
    </row>
    <row r="143" spans="1:6" x14ac:dyDescent="0.25">
      <c r="A143" s="7" t="s">
        <v>154</v>
      </c>
      <c r="B143" s="41">
        <v>0.98867503860418959</v>
      </c>
      <c r="C143" s="41">
        <v>0.99099842424439422</v>
      </c>
      <c r="D143" s="41">
        <v>0.99149815669093477</v>
      </c>
      <c r="E143" s="41">
        <v>0.99162067018842037</v>
      </c>
      <c r="F143" s="41">
        <v>0.99248923922618149</v>
      </c>
    </row>
    <row r="144" spans="1:6" x14ac:dyDescent="0.25">
      <c r="A144" s="7" t="s">
        <v>241</v>
      </c>
      <c r="B144" s="41">
        <v>0.99249023546434656</v>
      </c>
      <c r="C144" s="41">
        <v>0.99344071455896066</v>
      </c>
      <c r="D144" s="41">
        <v>0.99359498536752511</v>
      </c>
      <c r="E144" s="41">
        <v>0.99366497116400065</v>
      </c>
      <c r="F144" s="41">
        <v>0.99406022786583115</v>
      </c>
    </row>
    <row r="145" spans="1:6" x14ac:dyDescent="0.25">
      <c r="A145" s="7" t="s">
        <v>214</v>
      </c>
      <c r="B145" s="41">
        <v>0.99383624605832654</v>
      </c>
      <c r="C145" s="41">
        <v>0.99482272074706979</v>
      </c>
      <c r="D145" s="41">
        <v>0.99503986933655086</v>
      </c>
      <c r="E145" s="41">
        <v>0.99509463019124822</v>
      </c>
      <c r="F145" s="41">
        <v>0.99519107038631771</v>
      </c>
    </row>
    <row r="146" spans="1:6" x14ac:dyDescent="0.25">
      <c r="A146" s="7" t="s">
        <v>61</v>
      </c>
      <c r="B146" s="41">
        <v>0.99421474504682372</v>
      </c>
      <c r="C146" s="41">
        <v>0.99514070145056976</v>
      </c>
      <c r="D146" s="41">
        <v>0.99528085368653285</v>
      </c>
      <c r="E146" s="41">
        <v>0.99534918627815416</v>
      </c>
      <c r="F146" s="41">
        <v>0.99576836989564332</v>
      </c>
    </row>
    <row r="147" spans="1:6" x14ac:dyDescent="0.25">
      <c r="A147" s="7" t="s">
        <v>216</v>
      </c>
      <c r="B147" s="41">
        <v>0.99527588969957237</v>
      </c>
      <c r="C147" s="41">
        <v>0.99566331261931229</v>
      </c>
      <c r="D147" s="41">
        <v>0.99571869475312969</v>
      </c>
      <c r="E147" s="41">
        <v>0.99580505897424909</v>
      </c>
      <c r="F147" s="41">
        <v>0.99604976508162402</v>
      </c>
    </row>
    <row r="148" spans="1:6" x14ac:dyDescent="0.25">
      <c r="A148" s="7" t="s">
        <v>228</v>
      </c>
      <c r="B148" s="41">
        <v>0.99761206427992288</v>
      </c>
      <c r="C148" s="41">
        <v>0.99791344645648095</v>
      </c>
      <c r="D148" s="41">
        <v>0.99802827102458413</v>
      </c>
      <c r="E148" s="41">
        <v>0.99806529833730973</v>
      </c>
      <c r="F148" s="41">
        <v>0.998300351120463</v>
      </c>
    </row>
    <row r="149" spans="1:6" x14ac:dyDescent="0.25">
      <c r="A149" s="7" t="s">
        <v>226</v>
      </c>
      <c r="B149" s="41">
        <v>0.99930805910863707</v>
      </c>
      <c r="C149" s="41">
        <v>0.99944184098465394</v>
      </c>
      <c r="D149" s="41">
        <v>0.99946774518721426</v>
      </c>
      <c r="E149" s="41">
        <v>0.99949404901826167</v>
      </c>
      <c r="F149" s="41">
        <v>0.99955709446054575</v>
      </c>
    </row>
    <row r="150" spans="1:6" x14ac:dyDescent="0.25">
      <c r="A150" s="7" t="s">
        <v>270</v>
      </c>
      <c r="B150" s="41">
        <v>0.99983878091485467</v>
      </c>
      <c r="C150" s="41">
        <v>0.99985166104018375</v>
      </c>
      <c r="D150" s="41">
        <v>0.99985709282362345</v>
      </c>
      <c r="E150" s="41">
        <v>0.99985911286075413</v>
      </c>
      <c r="F150" s="41">
        <v>0.99987113582792675</v>
      </c>
    </row>
    <row r="151" spans="1:6" x14ac:dyDescent="0.25">
      <c r="A151" s="7"/>
      <c r="B151" s="7"/>
      <c r="C151" s="7"/>
      <c r="D151" s="7"/>
      <c r="E151" s="7"/>
      <c r="F151" s="7"/>
    </row>
    <row r="152" spans="1:6" x14ac:dyDescent="0.25">
      <c r="A152" s="9" t="s">
        <v>328</v>
      </c>
      <c r="B152" s="7"/>
      <c r="C152" s="7"/>
      <c r="D152" s="7"/>
      <c r="E152" s="7"/>
      <c r="F152" s="7"/>
    </row>
    <row r="153" spans="1:6" x14ac:dyDescent="0.25">
      <c r="A153" s="33" t="s">
        <v>349</v>
      </c>
      <c r="B153" s="7"/>
      <c r="C153" s="7"/>
      <c r="D153" s="7"/>
      <c r="E153" s="7"/>
      <c r="F153" s="39"/>
    </row>
    <row r="154" spans="1:6" x14ac:dyDescent="0.25">
      <c r="A154" s="9" t="s">
        <v>316</v>
      </c>
      <c r="B154" s="9">
        <v>2008</v>
      </c>
      <c r="C154" s="9">
        <v>2009</v>
      </c>
      <c r="D154" s="9">
        <v>2010</v>
      </c>
      <c r="E154" s="9">
        <v>2011</v>
      </c>
      <c r="F154" s="9">
        <v>2012</v>
      </c>
    </row>
    <row r="155" spans="1:6" x14ac:dyDescent="0.25">
      <c r="A155" s="7" t="s">
        <v>272</v>
      </c>
      <c r="B155" s="41">
        <v>3.0325456692221047</v>
      </c>
      <c r="C155" s="41">
        <v>2.9601855341046202</v>
      </c>
      <c r="D155" s="41">
        <v>2.7962326518937179</v>
      </c>
      <c r="E155" s="41">
        <v>2.7084106740999894</v>
      </c>
      <c r="F155" s="41">
        <v>2.5449723216447815</v>
      </c>
    </row>
    <row r="156" spans="1:6" x14ac:dyDescent="0.25">
      <c r="A156" s="7" t="s">
        <v>265</v>
      </c>
      <c r="B156" s="41">
        <v>2.7769946986355878</v>
      </c>
      <c r="C156" s="41">
        <v>2.8110960523452495</v>
      </c>
      <c r="D156" s="41">
        <v>2.7445985907832458</v>
      </c>
      <c r="E156" s="41">
        <v>2.7149240277655569</v>
      </c>
      <c r="F156" s="41">
        <v>2.6142436556921744</v>
      </c>
    </row>
    <row r="157" spans="1:6" x14ac:dyDescent="0.25">
      <c r="A157" s="7" t="s">
        <v>266</v>
      </c>
      <c r="B157" s="41">
        <v>2.6272381734882346</v>
      </c>
      <c r="C157" s="41">
        <v>2.4783817877205419</v>
      </c>
      <c r="D157" s="41">
        <v>2.4788513528098219</v>
      </c>
      <c r="E157" s="41">
        <v>2.4718266667578708</v>
      </c>
      <c r="F157" s="41">
        <v>2.3343286109905321</v>
      </c>
    </row>
    <row r="158" spans="1:6" x14ac:dyDescent="0.25">
      <c r="A158" s="7" t="s">
        <v>246</v>
      </c>
      <c r="B158" s="41">
        <v>2.4698581735135292</v>
      </c>
      <c r="C158" s="41">
        <v>2.3910587031455792</v>
      </c>
      <c r="D158" s="41">
        <v>2.3109904537159509</v>
      </c>
      <c r="E158" s="41">
        <v>2.2684980438536178</v>
      </c>
      <c r="F158" s="41">
        <v>2.1871949276544731</v>
      </c>
    </row>
    <row r="159" spans="1:6" x14ac:dyDescent="0.25">
      <c r="A159" s="7" t="s">
        <v>253</v>
      </c>
      <c r="B159" s="41">
        <v>2.4272447149049556</v>
      </c>
      <c r="C159" s="41">
        <v>2.3313997308946264</v>
      </c>
      <c r="D159" s="41">
        <v>2.2629807808169646</v>
      </c>
      <c r="E159" s="41">
        <v>2.1671773803953691</v>
      </c>
      <c r="F159" s="41">
        <v>2.1843040787868264</v>
      </c>
    </row>
    <row r="160" spans="1:6" x14ac:dyDescent="0.25">
      <c r="A160" s="7" t="s">
        <v>278</v>
      </c>
      <c r="B160" s="41">
        <v>2.3707946424303836</v>
      </c>
      <c r="C160" s="41">
        <v>2.2942952566612096</v>
      </c>
      <c r="D160" s="41">
        <v>2.1979649386790907</v>
      </c>
      <c r="E160" s="41">
        <v>2.2031564272961659</v>
      </c>
      <c r="F160" s="41">
        <v>2.1053336381474534</v>
      </c>
    </row>
    <row r="161" spans="1:6" x14ac:dyDescent="0.25">
      <c r="A161" s="7" t="s">
        <v>251</v>
      </c>
      <c r="B161" s="41">
        <v>2.3491356033888615</v>
      </c>
      <c r="C161" s="41">
        <v>2.1754222298298811</v>
      </c>
      <c r="D161" s="41">
        <v>2.1131074431509043</v>
      </c>
      <c r="E161" s="41">
        <v>2.0923688680422341</v>
      </c>
      <c r="F161" s="41">
        <v>2.0492775624991801</v>
      </c>
    </row>
    <row r="162" spans="1:6" x14ac:dyDescent="0.25">
      <c r="A162" s="7" t="s">
        <v>279</v>
      </c>
      <c r="B162" s="41">
        <v>2.2775336759138356</v>
      </c>
      <c r="C162" s="41">
        <v>2.2868633781608976</v>
      </c>
      <c r="D162" s="41">
        <v>2.272211064069912</v>
      </c>
      <c r="E162" s="41">
        <v>2.2523975832903602</v>
      </c>
      <c r="F162" s="41">
        <v>2.2061144215813466</v>
      </c>
    </row>
    <row r="163" spans="1:6" x14ac:dyDescent="0.25">
      <c r="A163" s="7" t="s">
        <v>282</v>
      </c>
      <c r="B163" s="41">
        <v>2.1962366785407106</v>
      </c>
      <c r="C163" s="41">
        <v>2.1154866558066652</v>
      </c>
      <c r="D163" s="41">
        <v>2.0326500049479734</v>
      </c>
      <c r="E163" s="41">
        <v>2.0473581672261152</v>
      </c>
      <c r="F163" s="41">
        <v>1.8369031741388502</v>
      </c>
    </row>
    <row r="164" spans="1:6" x14ac:dyDescent="0.25">
      <c r="A164" s="7" t="s">
        <v>276</v>
      </c>
      <c r="B164" s="41">
        <v>2.1510653591484576</v>
      </c>
      <c r="C164" s="41">
        <v>1.9821743717010194</v>
      </c>
      <c r="D164" s="41">
        <v>1.9301279593115668</v>
      </c>
      <c r="E164" s="41">
        <v>1.9211486718908675</v>
      </c>
      <c r="F164" s="41">
        <v>1.8270200555657765</v>
      </c>
    </row>
    <row r="165" spans="1:6" x14ac:dyDescent="0.25">
      <c r="A165" s="7" t="s">
        <v>268</v>
      </c>
      <c r="B165" s="41">
        <v>2.1194028249997925</v>
      </c>
      <c r="C165" s="41">
        <v>2.0141406868274041</v>
      </c>
      <c r="D165" s="41">
        <v>1.9509220806062209</v>
      </c>
      <c r="E165" s="41">
        <v>1.9282888567454846</v>
      </c>
      <c r="F165" s="41">
        <v>1.8311418668217523</v>
      </c>
    </row>
    <row r="166" spans="1:6" x14ac:dyDescent="0.25">
      <c r="A166" s="7" t="s">
        <v>256</v>
      </c>
      <c r="B166" s="41">
        <v>2.0793637677217749</v>
      </c>
      <c r="C166" s="41">
        <v>1.9839778851976357</v>
      </c>
      <c r="D166" s="41">
        <v>1.8998860500095156</v>
      </c>
      <c r="E166" s="41">
        <v>1.8543910336716831</v>
      </c>
      <c r="F166" s="41">
        <v>1.78879753282451</v>
      </c>
    </row>
    <row r="167" spans="1:6" x14ac:dyDescent="0.25">
      <c r="A167" s="7" t="s">
        <v>262</v>
      </c>
      <c r="B167" s="41">
        <v>1.9939091605830277</v>
      </c>
      <c r="C167" s="41">
        <v>1.9324930048106572</v>
      </c>
      <c r="D167" s="41">
        <v>1.8683377766136593</v>
      </c>
      <c r="E167" s="41">
        <v>1.8727399361782802</v>
      </c>
      <c r="F167" s="41">
        <v>1.8158770364343815</v>
      </c>
    </row>
    <row r="168" spans="1:6" x14ac:dyDescent="0.25">
      <c r="A168" s="7" t="s">
        <v>281</v>
      </c>
      <c r="B168" s="41">
        <v>1.9441925089997243</v>
      </c>
      <c r="C168" s="41">
        <v>1.8547813161567477</v>
      </c>
      <c r="D168" s="41">
        <v>1.826176397506144</v>
      </c>
      <c r="E168" s="41">
        <v>1.8402778291767099</v>
      </c>
      <c r="F168" s="41">
        <v>1.8826959243848231</v>
      </c>
    </row>
    <row r="169" spans="1:6" x14ac:dyDescent="0.25">
      <c r="A169" s="7" t="s">
        <v>20</v>
      </c>
      <c r="B169" s="41">
        <v>1.8927838574546278</v>
      </c>
      <c r="C169" s="41">
        <v>1.8610562349661426</v>
      </c>
      <c r="D169" s="41">
        <v>1.9004311841343007</v>
      </c>
      <c r="E169" s="41">
        <v>1.868535467377278</v>
      </c>
      <c r="F169" s="41">
        <v>1.823392434019544</v>
      </c>
    </row>
    <row r="170" spans="1:6" x14ac:dyDescent="0.25">
      <c r="A170" s="7" t="s">
        <v>284</v>
      </c>
      <c r="B170" s="41">
        <v>1.8692790593011852</v>
      </c>
      <c r="C170" s="41">
        <v>1.8203282933278757</v>
      </c>
      <c r="D170" s="41">
        <v>1.7872684562165611</v>
      </c>
      <c r="E170" s="41">
        <v>1.7707017693997797</v>
      </c>
      <c r="F170" s="41">
        <v>1.6807809458723348</v>
      </c>
    </row>
    <row r="171" spans="1:6" x14ac:dyDescent="0.25">
      <c r="A171" s="7" t="s">
        <v>250</v>
      </c>
      <c r="B171" s="41">
        <v>1.8456384894079061</v>
      </c>
      <c r="C171" s="41">
        <v>1.674560954143945</v>
      </c>
      <c r="D171" s="41">
        <v>1.6313716365075259</v>
      </c>
      <c r="E171" s="41">
        <v>1.6148622359146567</v>
      </c>
      <c r="F171" s="41">
        <v>1.5618179682506508</v>
      </c>
    </row>
    <row r="172" spans="1:6" x14ac:dyDescent="0.25">
      <c r="A172" s="7" t="s">
        <v>188</v>
      </c>
      <c r="B172" s="41">
        <v>1.8422760233801314</v>
      </c>
      <c r="C172" s="41">
        <v>1.6785976203045767</v>
      </c>
      <c r="D172" s="41">
        <v>1.6379590005797382</v>
      </c>
      <c r="E172" s="41">
        <v>1.632638225936748</v>
      </c>
      <c r="F172" s="41">
        <v>1.6114586320632258</v>
      </c>
    </row>
    <row r="173" spans="1:6" x14ac:dyDescent="0.25">
      <c r="A173" s="7" t="s">
        <v>19</v>
      </c>
      <c r="B173" s="41">
        <v>1.8048815537046019</v>
      </c>
      <c r="C173" s="41">
        <v>1.7614271599880176</v>
      </c>
      <c r="D173" s="41">
        <v>1.7510073473746017</v>
      </c>
      <c r="E173" s="41">
        <v>1.7341760014187535</v>
      </c>
      <c r="F173" s="41">
        <v>1.700599740004118</v>
      </c>
    </row>
    <row r="174" spans="1:6" x14ac:dyDescent="0.25">
      <c r="A174" s="7" t="s">
        <v>269</v>
      </c>
      <c r="B174" s="41">
        <v>1.7862967068492805</v>
      </c>
      <c r="C174" s="41">
        <v>1.7297795870115145</v>
      </c>
      <c r="D174" s="41">
        <v>1.7152550763048111</v>
      </c>
      <c r="E174" s="41">
        <v>1.7195815014436799</v>
      </c>
      <c r="F174" s="41">
        <v>1.6207034691332975</v>
      </c>
    </row>
    <row r="175" spans="1:6" x14ac:dyDescent="0.25">
      <c r="A175" s="7" t="s">
        <v>254</v>
      </c>
      <c r="B175" s="41">
        <v>1.7763486706304297</v>
      </c>
      <c r="C175" s="41">
        <v>1.7504131674872747</v>
      </c>
      <c r="D175" s="41">
        <v>1.6906179988121104</v>
      </c>
      <c r="E175" s="41">
        <v>1.6588653158298325</v>
      </c>
      <c r="F175" s="41">
        <v>1.5927709654871334</v>
      </c>
    </row>
    <row r="176" spans="1:6" x14ac:dyDescent="0.25">
      <c r="A176" s="7" t="s">
        <v>274</v>
      </c>
      <c r="B176" s="41">
        <v>1.761352628224764</v>
      </c>
      <c r="C176" s="41">
        <v>1.7074141558995763</v>
      </c>
      <c r="D176" s="41">
        <v>1.6990839035317362</v>
      </c>
      <c r="E176" s="41">
        <v>1.6939054789209238</v>
      </c>
      <c r="F176" s="41">
        <v>1.5569429719719963</v>
      </c>
    </row>
    <row r="177" spans="1:6" x14ac:dyDescent="0.25">
      <c r="A177" s="7" t="s">
        <v>204</v>
      </c>
      <c r="B177" s="41">
        <v>1.7563995033055333</v>
      </c>
      <c r="C177" s="41">
        <v>1.6822804088285956</v>
      </c>
      <c r="D177" s="41">
        <v>1.6301851488328796</v>
      </c>
      <c r="E177" s="41">
        <v>1.6327089263297421</v>
      </c>
      <c r="F177" s="41">
        <v>1.5392897999248423</v>
      </c>
    </row>
    <row r="178" spans="1:6" x14ac:dyDescent="0.25">
      <c r="A178" s="7" t="s">
        <v>277</v>
      </c>
      <c r="B178" s="41">
        <v>1.742955499964481</v>
      </c>
      <c r="C178" s="41">
        <v>1.5680470673857088</v>
      </c>
      <c r="D178" s="41">
        <v>1.5085906096699326</v>
      </c>
      <c r="E178" s="41">
        <v>1.4949893510181347</v>
      </c>
      <c r="F178" s="41">
        <v>1.4269500894264198</v>
      </c>
    </row>
    <row r="179" spans="1:6" x14ac:dyDescent="0.25">
      <c r="A179" s="7" t="s">
        <v>263</v>
      </c>
      <c r="B179" s="41">
        <v>1.7184337342990472</v>
      </c>
      <c r="C179" s="41">
        <v>1.7013620518803458</v>
      </c>
      <c r="D179" s="41">
        <v>1.6504648526195067</v>
      </c>
      <c r="E179" s="41">
        <v>1.6536245959663312</v>
      </c>
      <c r="F179" s="41">
        <v>1.6250176013052062</v>
      </c>
    </row>
    <row r="180" spans="1:6" x14ac:dyDescent="0.25">
      <c r="A180" s="7" t="s">
        <v>280</v>
      </c>
      <c r="B180" s="41">
        <v>1.7025406973243982</v>
      </c>
      <c r="C180" s="41">
        <v>1.6002904549882839</v>
      </c>
      <c r="D180" s="41">
        <v>1.5669015230370991</v>
      </c>
      <c r="E180" s="41">
        <v>1.5591577944707296</v>
      </c>
      <c r="F180" s="41">
        <v>1.5467292423481878</v>
      </c>
    </row>
    <row r="181" spans="1:6" x14ac:dyDescent="0.25">
      <c r="A181" s="7" t="s">
        <v>203</v>
      </c>
      <c r="B181" s="41">
        <v>1.6280444347968914</v>
      </c>
      <c r="C181" s="41">
        <v>1.5692471718210483</v>
      </c>
      <c r="D181" s="41">
        <v>1.505424855808478</v>
      </c>
      <c r="E181" s="41">
        <v>1.4991413940462641</v>
      </c>
      <c r="F181" s="41">
        <v>1.4381163949713573</v>
      </c>
    </row>
    <row r="182" spans="1:6" x14ac:dyDescent="0.25">
      <c r="A182" s="7" t="s">
        <v>221</v>
      </c>
      <c r="B182" s="41">
        <v>1.6223773608877821</v>
      </c>
      <c r="C182" s="41">
        <v>1.5694810097705412</v>
      </c>
      <c r="D182" s="41">
        <v>1.5167592072256844</v>
      </c>
      <c r="E182" s="41">
        <v>1.5036971746987762</v>
      </c>
      <c r="F182" s="41">
        <v>1.4067793392068364</v>
      </c>
    </row>
    <row r="183" spans="1:6" x14ac:dyDescent="0.25">
      <c r="A183" s="7" t="s">
        <v>283</v>
      </c>
      <c r="B183" s="41">
        <v>1.6158218740554253</v>
      </c>
      <c r="C183" s="41">
        <v>1.5007833962005279</v>
      </c>
      <c r="D183" s="41">
        <v>1.4681769509481959</v>
      </c>
      <c r="E183" s="41">
        <v>1.4710018329396155</v>
      </c>
      <c r="F183" s="41">
        <v>1.406650411567929</v>
      </c>
    </row>
    <row r="184" spans="1:6" x14ac:dyDescent="0.25">
      <c r="A184" s="7" t="s">
        <v>195</v>
      </c>
      <c r="B184" s="41">
        <v>1.6089373564087683</v>
      </c>
      <c r="C184" s="41">
        <v>1.5774100695370912</v>
      </c>
      <c r="D184" s="41">
        <v>1.5459933782131057</v>
      </c>
      <c r="E184" s="41">
        <v>1.5444424451686072</v>
      </c>
      <c r="F184" s="41">
        <v>1.4986826255307812</v>
      </c>
    </row>
    <row r="185" spans="1:6" x14ac:dyDescent="0.25">
      <c r="A185" s="7" t="s">
        <v>289</v>
      </c>
      <c r="B185" s="41">
        <v>1.6007462395855476</v>
      </c>
      <c r="C185" s="41">
        <v>1.4526744311828124</v>
      </c>
      <c r="D185" s="41">
        <v>1.4125936339731318</v>
      </c>
      <c r="E185" s="41">
        <v>1.4080192957979276</v>
      </c>
      <c r="F185" s="41">
        <v>1.3623195258337186</v>
      </c>
    </row>
    <row r="186" spans="1:6" x14ac:dyDescent="0.25">
      <c r="A186" s="7" t="s">
        <v>271</v>
      </c>
      <c r="B186" s="41">
        <v>1.5464809645004802</v>
      </c>
      <c r="C186" s="41">
        <v>1.483374969176315</v>
      </c>
      <c r="D186" s="41">
        <v>1.4551754507347148</v>
      </c>
      <c r="E186" s="41">
        <v>1.4471749903171243</v>
      </c>
      <c r="F186" s="41">
        <v>1.3594662684837135</v>
      </c>
    </row>
    <row r="187" spans="1:6" x14ac:dyDescent="0.25">
      <c r="A187" s="7" t="s">
        <v>237</v>
      </c>
      <c r="B187" s="41">
        <v>1.5285337638531225</v>
      </c>
      <c r="C187" s="41">
        <v>1.4253640455583918</v>
      </c>
      <c r="D187" s="41">
        <v>1.4047253051072659</v>
      </c>
      <c r="E187" s="41">
        <v>1.3996370266009881</v>
      </c>
      <c r="F187" s="41">
        <v>1.3643941503225518</v>
      </c>
    </row>
    <row r="188" spans="1:6" x14ac:dyDescent="0.25">
      <c r="A188" s="7" t="s">
        <v>218</v>
      </c>
      <c r="B188" s="41">
        <v>1.4729268804026228</v>
      </c>
      <c r="C188" s="41">
        <v>1.3906943101463745</v>
      </c>
      <c r="D188" s="41">
        <v>1.3770571301403984</v>
      </c>
      <c r="E188" s="41">
        <v>1.3743488385306302</v>
      </c>
      <c r="F188" s="41">
        <v>1.35733672756961</v>
      </c>
    </row>
    <row r="189" spans="1:6" x14ac:dyDescent="0.25">
      <c r="A189" s="7" t="s">
        <v>16</v>
      </c>
      <c r="B189" s="41">
        <v>1.4451171832065972</v>
      </c>
      <c r="C189" s="41">
        <v>1.4282515674789444</v>
      </c>
      <c r="D189" s="41">
        <v>1.4379814988779256</v>
      </c>
      <c r="E189" s="41">
        <v>1.4280086030785655</v>
      </c>
      <c r="F189" s="41">
        <v>1.4088949967147117</v>
      </c>
    </row>
    <row r="190" spans="1:6" x14ac:dyDescent="0.25">
      <c r="A190" s="7" t="s">
        <v>80</v>
      </c>
      <c r="B190" s="41">
        <v>1.4126139612344526</v>
      </c>
      <c r="C190" s="41">
        <v>1.4157961974794484</v>
      </c>
      <c r="D190" s="41">
        <v>1.4038084384927876</v>
      </c>
      <c r="E190" s="41">
        <v>1.4043734941532062</v>
      </c>
      <c r="F190" s="41">
        <v>1.3387936631500443</v>
      </c>
    </row>
    <row r="191" spans="1:6" x14ac:dyDescent="0.25">
      <c r="A191" s="7" t="s">
        <v>202</v>
      </c>
      <c r="B191" s="41">
        <v>1.4106849977099263</v>
      </c>
      <c r="C191" s="41">
        <v>1.379110789500601</v>
      </c>
      <c r="D191" s="41">
        <v>1.3698341697696923</v>
      </c>
      <c r="E191" s="41">
        <v>1.3661375719374933</v>
      </c>
      <c r="F191" s="41">
        <v>1.3424115834916248</v>
      </c>
    </row>
    <row r="192" spans="1:6" x14ac:dyDescent="0.25">
      <c r="A192" s="7" t="s">
        <v>238</v>
      </c>
      <c r="B192" s="41">
        <v>1.3819861380030192</v>
      </c>
      <c r="C192" s="41">
        <v>1.3310965974949251</v>
      </c>
      <c r="D192" s="41">
        <v>1.3170829137293143</v>
      </c>
      <c r="E192" s="41">
        <v>1.31220723267618</v>
      </c>
      <c r="F192" s="41">
        <v>1.2940248503349336</v>
      </c>
    </row>
    <row r="193" spans="1:6" x14ac:dyDescent="0.25">
      <c r="A193" s="7" t="s">
        <v>239</v>
      </c>
      <c r="B193" s="41">
        <v>1.3709582240553988</v>
      </c>
      <c r="C193" s="41">
        <v>1.3044856692120017</v>
      </c>
      <c r="D193" s="41">
        <v>1.2888470562464975</v>
      </c>
      <c r="E193" s="41">
        <v>1.2749484944884732</v>
      </c>
      <c r="F193" s="41">
        <v>1.2365680652814008</v>
      </c>
    </row>
    <row r="194" spans="1:6" x14ac:dyDescent="0.25">
      <c r="A194" s="7" t="s">
        <v>248</v>
      </c>
      <c r="B194" s="41">
        <v>1.3678747042899346</v>
      </c>
      <c r="C194" s="41">
        <v>1.3049681380267388</v>
      </c>
      <c r="D194" s="41">
        <v>1.2873982617673638</v>
      </c>
      <c r="E194" s="41">
        <v>1.2813449149349292</v>
      </c>
      <c r="F194" s="41">
        <v>1.2618548423454763</v>
      </c>
    </row>
    <row r="195" spans="1:6" x14ac:dyDescent="0.25">
      <c r="A195" s="7" t="s">
        <v>196</v>
      </c>
      <c r="B195" s="41">
        <v>1.3465727510399084</v>
      </c>
      <c r="C195" s="41">
        <v>1.2845996365280163</v>
      </c>
      <c r="D195" s="41">
        <v>1.2673135736652799</v>
      </c>
      <c r="E195" s="41">
        <v>1.262766112581464</v>
      </c>
      <c r="F195" s="41">
        <v>1.2575836728018439</v>
      </c>
    </row>
    <row r="196" spans="1:6" x14ac:dyDescent="0.25">
      <c r="A196" s="7" t="s">
        <v>252</v>
      </c>
      <c r="B196" s="41">
        <v>1.3405973662142592</v>
      </c>
      <c r="C196" s="41">
        <v>1.2600545139127799</v>
      </c>
      <c r="D196" s="41">
        <v>1.2498255758405743</v>
      </c>
      <c r="E196" s="41">
        <v>1.2445071995558059</v>
      </c>
      <c r="F196" s="41">
        <v>1.2250398638224884</v>
      </c>
    </row>
    <row r="197" spans="1:6" x14ac:dyDescent="0.25">
      <c r="A197" s="7" t="s">
        <v>116</v>
      </c>
      <c r="B197" s="41">
        <v>1.3184438643454794</v>
      </c>
      <c r="C197" s="41">
        <v>1.3001653178550667</v>
      </c>
      <c r="D197" s="41">
        <v>1.3001098363334769</v>
      </c>
      <c r="E197" s="41">
        <v>1.2933457484399642</v>
      </c>
      <c r="F197" s="41">
        <v>1.2785959952347699</v>
      </c>
    </row>
    <row r="198" spans="1:6" x14ac:dyDescent="0.25">
      <c r="A198" s="7" t="s">
        <v>236</v>
      </c>
      <c r="B198" s="41">
        <v>1.3163979607387819</v>
      </c>
      <c r="C198" s="41">
        <v>1.231461820929916</v>
      </c>
      <c r="D198" s="41">
        <v>1.214677000879983</v>
      </c>
      <c r="E198" s="41">
        <v>1.2093131689481014</v>
      </c>
      <c r="F198" s="41">
        <v>1.2067703229665683</v>
      </c>
    </row>
    <row r="199" spans="1:6" x14ac:dyDescent="0.25">
      <c r="A199" s="7" t="s">
        <v>70</v>
      </c>
      <c r="B199" s="41">
        <v>1.3065485726690971</v>
      </c>
      <c r="C199" s="41">
        <v>1.2507379416276621</v>
      </c>
      <c r="D199" s="41">
        <v>1.2448053420279888</v>
      </c>
      <c r="E199" s="41">
        <v>1.2409754527428782</v>
      </c>
      <c r="F199" s="41">
        <v>1.2198082043981138</v>
      </c>
    </row>
    <row r="200" spans="1:6" x14ac:dyDescent="0.25">
      <c r="A200" s="7" t="s">
        <v>153</v>
      </c>
      <c r="B200" s="41">
        <v>1.2938686912695545</v>
      </c>
      <c r="C200" s="41">
        <v>1.2463634064644527</v>
      </c>
      <c r="D200" s="41">
        <v>1.2408194377256858</v>
      </c>
      <c r="E200" s="41">
        <v>1.2374523372512154</v>
      </c>
      <c r="F200" s="41">
        <v>1.2188245943828737</v>
      </c>
    </row>
    <row r="201" spans="1:6" x14ac:dyDescent="0.25">
      <c r="A201" s="7" t="s">
        <v>288</v>
      </c>
      <c r="B201" s="41">
        <v>1.2854010282176453</v>
      </c>
      <c r="C201" s="41">
        <v>1.2253526321454187</v>
      </c>
      <c r="D201" s="41">
        <v>1.2157990550653321</v>
      </c>
      <c r="E201" s="41">
        <v>1.2148400860335813</v>
      </c>
      <c r="F201" s="41">
        <v>1.2142984579892435</v>
      </c>
    </row>
    <row r="202" spans="1:6" x14ac:dyDescent="0.25">
      <c r="A202" s="7" t="s">
        <v>65</v>
      </c>
      <c r="B202" s="41">
        <v>1.2769077896993488</v>
      </c>
      <c r="C202" s="41">
        <v>1.2505409602928499</v>
      </c>
      <c r="D202" s="41">
        <v>1.2428829718857195</v>
      </c>
      <c r="E202" s="41">
        <v>1.2306796108594897</v>
      </c>
      <c r="F202" s="41">
        <v>1.2172788160948567</v>
      </c>
    </row>
    <row r="203" spans="1:6" x14ac:dyDescent="0.25">
      <c r="A203" s="7" t="s">
        <v>160</v>
      </c>
      <c r="B203" s="41">
        <v>1.2766435219019916</v>
      </c>
      <c r="C203" s="41">
        <v>1.2320265091872602</v>
      </c>
      <c r="D203" s="41">
        <v>1.2262624447479511</v>
      </c>
      <c r="E203" s="41">
        <v>1.2233601512793462</v>
      </c>
      <c r="F203" s="41">
        <v>1.2187192954949415</v>
      </c>
    </row>
    <row r="204" spans="1:6" x14ac:dyDescent="0.25">
      <c r="A204" s="7" t="s">
        <v>235</v>
      </c>
      <c r="B204" s="41">
        <v>1.2721129755864131</v>
      </c>
      <c r="C204" s="41">
        <v>1.23411305325688</v>
      </c>
      <c r="D204" s="41">
        <v>1.2233765527761911</v>
      </c>
      <c r="E204" s="41">
        <v>1.219977999260645</v>
      </c>
      <c r="F204" s="41">
        <v>1.1945701926286214</v>
      </c>
    </row>
    <row r="205" spans="1:6" x14ac:dyDescent="0.25">
      <c r="A205" s="7" t="s">
        <v>287</v>
      </c>
      <c r="B205" s="41">
        <v>1.2704248408175287</v>
      </c>
      <c r="C205" s="41">
        <v>1.2356591214273052</v>
      </c>
      <c r="D205" s="41">
        <v>1.2302548894487648</v>
      </c>
      <c r="E205" s="41">
        <v>1.2284285771910408</v>
      </c>
      <c r="F205" s="41">
        <v>1.2045230513443965</v>
      </c>
    </row>
    <row r="206" spans="1:6" x14ac:dyDescent="0.25">
      <c r="A206" s="7" t="s">
        <v>163</v>
      </c>
      <c r="B206" s="41">
        <v>1.2686695323247361</v>
      </c>
      <c r="C206" s="41">
        <v>1.229833037677351</v>
      </c>
      <c r="D206" s="41">
        <v>1.2209592499599726</v>
      </c>
      <c r="E206" s="41">
        <v>1.2092231337128694</v>
      </c>
      <c r="F206" s="41">
        <v>1.200632474348148</v>
      </c>
    </row>
    <row r="207" spans="1:6" x14ac:dyDescent="0.25">
      <c r="A207" s="7" t="s">
        <v>215</v>
      </c>
      <c r="B207" s="41">
        <v>1.2548570196602866</v>
      </c>
      <c r="C207" s="41">
        <v>1.2233339294178769</v>
      </c>
      <c r="D207" s="41">
        <v>1.2225705234641182</v>
      </c>
      <c r="E207" s="41">
        <v>1.2232832465942602</v>
      </c>
      <c r="F207" s="41">
        <v>1.2260536394418329</v>
      </c>
    </row>
    <row r="208" spans="1:6" x14ac:dyDescent="0.25">
      <c r="A208" s="7" t="s">
        <v>247</v>
      </c>
      <c r="B208" s="41">
        <v>1.2547120739326436</v>
      </c>
      <c r="C208" s="41">
        <v>1.2102289065940484</v>
      </c>
      <c r="D208" s="41">
        <v>1.2016093712765921</v>
      </c>
      <c r="E208" s="41">
        <v>1.1980291540642198</v>
      </c>
      <c r="F208" s="41">
        <v>1.1858942366273122</v>
      </c>
    </row>
    <row r="209" spans="1:6" x14ac:dyDescent="0.25">
      <c r="A209" s="7" t="s">
        <v>164</v>
      </c>
      <c r="B209" s="41">
        <v>1.2484952682157455</v>
      </c>
      <c r="C209" s="41">
        <v>1.2348386011342691</v>
      </c>
      <c r="D209" s="41">
        <v>1.2330528860297434</v>
      </c>
      <c r="E209" s="41">
        <v>1.227596303673143</v>
      </c>
      <c r="F209" s="41">
        <v>1.2150849715894083</v>
      </c>
    </row>
    <row r="210" spans="1:6" x14ac:dyDescent="0.25">
      <c r="A210" s="7" t="s">
        <v>82</v>
      </c>
      <c r="B210" s="41">
        <v>1.2452652287471484</v>
      </c>
      <c r="C210" s="41">
        <v>1.2088131613732354</v>
      </c>
      <c r="D210" s="41">
        <v>1.2050260783789881</v>
      </c>
      <c r="E210" s="41">
        <v>1.2056858025089179</v>
      </c>
      <c r="F210" s="41">
        <v>1.1952374473913825</v>
      </c>
    </row>
    <row r="211" spans="1:6" x14ac:dyDescent="0.25">
      <c r="A211" s="7" t="s">
        <v>275</v>
      </c>
      <c r="B211" s="41">
        <v>1.2379541763411337</v>
      </c>
      <c r="C211" s="41">
        <v>1.203965555437549</v>
      </c>
      <c r="D211" s="41">
        <v>1.1937755071189211</v>
      </c>
      <c r="E211" s="41">
        <v>1.1920112167347625</v>
      </c>
      <c r="F211" s="41">
        <v>1.1780536144040006</v>
      </c>
    </row>
    <row r="212" spans="1:6" x14ac:dyDescent="0.25">
      <c r="A212" s="7" t="s">
        <v>150</v>
      </c>
      <c r="B212" s="41">
        <v>1.232092916853194</v>
      </c>
      <c r="C212" s="41">
        <v>1.1916791730809217</v>
      </c>
      <c r="D212" s="41">
        <v>1.1891702776149307</v>
      </c>
      <c r="E212" s="41">
        <v>1.1738510637651793</v>
      </c>
      <c r="F212" s="41">
        <v>1.1715209397304431</v>
      </c>
    </row>
    <row r="213" spans="1:6" x14ac:dyDescent="0.25">
      <c r="A213" s="7" t="s">
        <v>112</v>
      </c>
      <c r="B213" s="41">
        <v>1.2261341657478082</v>
      </c>
      <c r="C213" s="41">
        <v>1.185563148214112</v>
      </c>
      <c r="D213" s="41">
        <v>1.181729387277783</v>
      </c>
      <c r="E213" s="41">
        <v>1.1795255242949509</v>
      </c>
      <c r="F213" s="41">
        <v>1.1711672462680249</v>
      </c>
    </row>
    <row r="214" spans="1:6" x14ac:dyDescent="0.25">
      <c r="A214" s="7" t="s">
        <v>233</v>
      </c>
      <c r="B214" s="41">
        <v>1.2217895662972007</v>
      </c>
      <c r="C214" s="41">
        <v>1.188329531427291</v>
      </c>
      <c r="D214" s="41">
        <v>1.181237026014331</v>
      </c>
      <c r="E214" s="41">
        <v>1.1778734414917318</v>
      </c>
      <c r="F214" s="41">
        <v>1.1563528201060802</v>
      </c>
    </row>
    <row r="215" spans="1:6" x14ac:dyDescent="0.25">
      <c r="A215" s="7" t="s">
        <v>243</v>
      </c>
      <c r="B215" s="41">
        <v>1.2173058156592174</v>
      </c>
      <c r="C215" s="41">
        <v>1.1717483806474809</v>
      </c>
      <c r="D215" s="41">
        <v>1.1569221842770734</v>
      </c>
      <c r="E215" s="41">
        <v>1.1587310174977492</v>
      </c>
      <c r="F215" s="41">
        <v>1.1461884815965389</v>
      </c>
    </row>
    <row r="216" spans="1:6" x14ac:dyDescent="0.25">
      <c r="A216" s="7" t="s">
        <v>200</v>
      </c>
      <c r="B216" s="41">
        <v>1.2162027242406246</v>
      </c>
      <c r="C216" s="41">
        <v>1.1830747451381229</v>
      </c>
      <c r="D216" s="41">
        <v>1.1778101559422045</v>
      </c>
      <c r="E216" s="41">
        <v>1.1756126110197165</v>
      </c>
      <c r="F216" s="41">
        <v>1.1728005421762087</v>
      </c>
    </row>
    <row r="217" spans="1:6" x14ac:dyDescent="0.25">
      <c r="A217" s="7" t="s">
        <v>181</v>
      </c>
      <c r="B217" s="41">
        <v>1.2125128786808641</v>
      </c>
      <c r="C217" s="41">
        <v>1.1678763810676527</v>
      </c>
      <c r="D217" s="41">
        <v>1.1646563504380556</v>
      </c>
      <c r="E217" s="41">
        <v>1.1591370518916535</v>
      </c>
      <c r="F217" s="41">
        <v>1.1580841101518256</v>
      </c>
    </row>
    <row r="218" spans="1:6" x14ac:dyDescent="0.25">
      <c r="A218" s="7" t="s">
        <v>240</v>
      </c>
      <c r="B218" s="41">
        <v>1.2027959029005206</v>
      </c>
      <c r="C218" s="41">
        <v>1.1789765381395978</v>
      </c>
      <c r="D218" s="41">
        <v>1.1681617726852256</v>
      </c>
      <c r="E218" s="41">
        <v>1.1638770989260647</v>
      </c>
      <c r="F218" s="41">
        <v>1.1511360887354261</v>
      </c>
    </row>
    <row r="219" spans="1:6" x14ac:dyDescent="0.25">
      <c r="A219" s="7" t="s">
        <v>69</v>
      </c>
      <c r="B219" s="41">
        <v>1.2026724633501362</v>
      </c>
      <c r="C219" s="41">
        <v>1.170353119997029</v>
      </c>
      <c r="D219" s="41">
        <v>1.1639870629882449</v>
      </c>
      <c r="E219" s="41">
        <v>1.1589402689144934</v>
      </c>
      <c r="F219" s="41">
        <v>1.1408284796393118</v>
      </c>
    </row>
    <row r="220" spans="1:6" x14ac:dyDescent="0.25">
      <c r="A220" s="7" t="s">
        <v>210</v>
      </c>
      <c r="B220" s="41">
        <v>1.1957322749455521</v>
      </c>
      <c r="C220" s="41">
        <v>1.1655506329347427</v>
      </c>
      <c r="D220" s="41">
        <v>1.1602331088811193</v>
      </c>
      <c r="E220" s="41">
        <v>1.1561950923311746</v>
      </c>
      <c r="F220" s="41">
        <v>1.1442332842122824</v>
      </c>
    </row>
    <row r="221" spans="1:6" x14ac:dyDescent="0.25">
      <c r="A221" s="7" t="s">
        <v>152</v>
      </c>
      <c r="B221" s="41">
        <v>1.1939911111457977</v>
      </c>
      <c r="C221" s="41">
        <v>1.1550749869864425</v>
      </c>
      <c r="D221" s="41">
        <v>1.1485341262709337</v>
      </c>
      <c r="E221" s="41">
        <v>1.1415072927269119</v>
      </c>
      <c r="F221" s="41">
        <v>1.1402482699068468</v>
      </c>
    </row>
    <row r="222" spans="1:6" x14ac:dyDescent="0.25">
      <c r="A222" s="7" t="s">
        <v>264</v>
      </c>
      <c r="B222" s="41">
        <v>1.1919126402947888</v>
      </c>
      <c r="C222" s="41">
        <v>1.1617545519360186</v>
      </c>
      <c r="D222" s="41">
        <v>1.1552173048679535</v>
      </c>
      <c r="E222" s="41">
        <v>1.153536569852301</v>
      </c>
      <c r="F222" s="41">
        <v>1.1388108911531847</v>
      </c>
    </row>
    <row r="223" spans="1:6" x14ac:dyDescent="0.25">
      <c r="A223" s="7" t="s">
        <v>186</v>
      </c>
      <c r="B223" s="41">
        <v>1.1901722261665382</v>
      </c>
      <c r="C223" s="41">
        <v>1.1670029118518581</v>
      </c>
      <c r="D223" s="41">
        <v>1.1539646466355704</v>
      </c>
      <c r="E223" s="41">
        <v>1.1555142064674317</v>
      </c>
      <c r="F223" s="41">
        <v>1.1432166821907366</v>
      </c>
    </row>
    <row r="224" spans="1:6" x14ac:dyDescent="0.25">
      <c r="A224" s="7" t="s">
        <v>244</v>
      </c>
      <c r="B224" s="41">
        <v>1.1818273362143283</v>
      </c>
      <c r="C224" s="41">
        <v>1.150712922367104</v>
      </c>
      <c r="D224" s="41">
        <v>1.1424856890524338</v>
      </c>
      <c r="E224" s="41">
        <v>1.1401142262652326</v>
      </c>
      <c r="F224" s="41">
        <v>1.1258825907761729</v>
      </c>
    </row>
    <row r="225" spans="1:6" x14ac:dyDescent="0.25">
      <c r="A225" s="7" t="s">
        <v>208</v>
      </c>
      <c r="B225" s="41">
        <v>1.1786045999648063</v>
      </c>
      <c r="C225" s="41">
        <v>1.1575147122151415</v>
      </c>
      <c r="D225" s="41">
        <v>1.1552875624761432</v>
      </c>
      <c r="E225" s="41">
        <v>1.1543262855234389</v>
      </c>
      <c r="F225" s="41">
        <v>1.1442691250462713</v>
      </c>
    </row>
    <row r="226" spans="1:6" x14ac:dyDescent="0.25">
      <c r="A226" s="7" t="s">
        <v>84</v>
      </c>
      <c r="B226" s="41">
        <v>1.1751305321126937</v>
      </c>
      <c r="C226" s="41">
        <v>1.1472989078532341</v>
      </c>
      <c r="D226" s="41">
        <v>1.1422475302691566</v>
      </c>
      <c r="E226" s="41">
        <v>1.1384128802873528</v>
      </c>
      <c r="F226" s="41">
        <v>1.1295291705848254</v>
      </c>
    </row>
    <row r="227" spans="1:6" x14ac:dyDescent="0.25">
      <c r="A227" s="7" t="s">
        <v>182</v>
      </c>
      <c r="B227" s="41">
        <v>1.1695942430515482</v>
      </c>
      <c r="C227" s="41">
        <v>1.1417118930848764</v>
      </c>
      <c r="D227" s="41">
        <v>1.1390938997791826</v>
      </c>
      <c r="E227" s="41">
        <v>1.13341859962458</v>
      </c>
      <c r="F227" s="41">
        <v>1.1280783158501542</v>
      </c>
    </row>
    <row r="228" spans="1:6" x14ac:dyDescent="0.25">
      <c r="A228" s="7" t="s">
        <v>234</v>
      </c>
      <c r="B228" s="41">
        <v>1.1693953888295383</v>
      </c>
      <c r="C228" s="41">
        <v>1.1469355182947971</v>
      </c>
      <c r="D228" s="41">
        <v>1.139975517077088</v>
      </c>
      <c r="E228" s="41">
        <v>1.1370227878014501</v>
      </c>
      <c r="F228" s="41">
        <v>1.126493773905848</v>
      </c>
    </row>
    <row r="229" spans="1:6" x14ac:dyDescent="0.25">
      <c r="A229" s="7" t="s">
        <v>261</v>
      </c>
      <c r="B229" s="41">
        <v>1.167966334600721</v>
      </c>
      <c r="C229" s="41">
        <v>1.1377425917205706</v>
      </c>
      <c r="D229" s="41">
        <v>1.1283243807260104</v>
      </c>
      <c r="E229" s="41">
        <v>1.1283347678927078</v>
      </c>
      <c r="F229" s="41">
        <v>1.1241110638666412</v>
      </c>
    </row>
    <row r="230" spans="1:6" x14ac:dyDescent="0.25">
      <c r="A230" s="7" t="s">
        <v>7</v>
      </c>
      <c r="B230" s="41">
        <v>1.158524483470754</v>
      </c>
      <c r="C230" s="41">
        <v>1.1482962454079666</v>
      </c>
      <c r="D230" s="41">
        <v>1.1451916079232629</v>
      </c>
      <c r="E230" s="41">
        <v>1.1412833480705273</v>
      </c>
      <c r="F230" s="41">
        <v>1.1332310033185813</v>
      </c>
    </row>
    <row r="231" spans="1:6" x14ac:dyDescent="0.25">
      <c r="A231" s="7" t="s">
        <v>194</v>
      </c>
      <c r="B231" s="41">
        <v>1.1580299763796049</v>
      </c>
      <c r="C231" s="41">
        <v>1.1362687235565503</v>
      </c>
      <c r="D231" s="41">
        <v>1.1328023241193761</v>
      </c>
      <c r="E231" s="41">
        <v>1.131551850849694</v>
      </c>
      <c r="F231" s="41">
        <v>1.1230465926180897</v>
      </c>
    </row>
    <row r="232" spans="1:6" x14ac:dyDescent="0.25">
      <c r="A232" s="7" t="s">
        <v>159</v>
      </c>
      <c r="B232" s="41">
        <v>1.1559928133385158</v>
      </c>
      <c r="C232" s="41">
        <v>1.134041431830082</v>
      </c>
      <c r="D232" s="41">
        <v>1.1304982256607592</v>
      </c>
      <c r="E232" s="41">
        <v>1.1263024002870994</v>
      </c>
      <c r="F232" s="41">
        <v>1.1178865410272867</v>
      </c>
    </row>
    <row r="233" spans="1:6" x14ac:dyDescent="0.25">
      <c r="A233" s="7" t="s">
        <v>189</v>
      </c>
      <c r="B233" s="41">
        <v>1.1487544212251086</v>
      </c>
      <c r="C233" s="41">
        <v>1.1206749159655707</v>
      </c>
      <c r="D233" s="41">
        <v>1.1197337212346927</v>
      </c>
      <c r="E233" s="41">
        <v>1.1186539981615795</v>
      </c>
      <c r="F233" s="41">
        <v>1.1096749858873256</v>
      </c>
    </row>
    <row r="234" spans="1:6" x14ac:dyDescent="0.25">
      <c r="A234" s="7" t="s">
        <v>77</v>
      </c>
      <c r="B234" s="41">
        <v>1.1457503251167975</v>
      </c>
      <c r="C234" s="41">
        <v>1.1436494325878399</v>
      </c>
      <c r="D234" s="41">
        <v>1.1393649891513871</v>
      </c>
      <c r="E234" s="41">
        <v>1.1341740702463186</v>
      </c>
      <c r="F234" s="41">
        <v>1.1131574995465536</v>
      </c>
    </row>
    <row r="235" spans="1:6" x14ac:dyDescent="0.25">
      <c r="A235" s="7" t="s">
        <v>149</v>
      </c>
      <c r="B235" s="41">
        <v>1.1423803348492578</v>
      </c>
      <c r="C235" s="41">
        <v>1.1168627731718452</v>
      </c>
      <c r="D235" s="41">
        <v>1.114828154795142</v>
      </c>
      <c r="E235" s="41">
        <v>1.1081665167798342</v>
      </c>
      <c r="F235" s="41">
        <v>1.1026487629292119</v>
      </c>
    </row>
    <row r="236" spans="1:6" x14ac:dyDescent="0.25">
      <c r="A236" s="7" t="s">
        <v>99</v>
      </c>
      <c r="B236" s="41">
        <v>1.1363348543355798</v>
      </c>
      <c r="C236" s="41">
        <v>1.1190779017421457</v>
      </c>
      <c r="D236" s="41">
        <v>1.1183498808001231</v>
      </c>
      <c r="E236" s="41">
        <v>1.1174696466111376</v>
      </c>
      <c r="F236" s="41">
        <v>1.1082709482479556</v>
      </c>
    </row>
    <row r="237" spans="1:6" x14ac:dyDescent="0.25">
      <c r="A237" s="7" t="s">
        <v>144</v>
      </c>
      <c r="B237" s="41">
        <v>1.1198985021013712</v>
      </c>
      <c r="C237" s="41">
        <v>1.1072276534549699</v>
      </c>
      <c r="D237" s="41">
        <v>1.1045769034835573</v>
      </c>
      <c r="E237" s="41">
        <v>1.0993258509442823</v>
      </c>
      <c r="F237" s="41">
        <v>1.0889620064784493</v>
      </c>
    </row>
    <row r="238" spans="1:6" x14ac:dyDescent="0.25">
      <c r="A238" s="7" t="s">
        <v>190</v>
      </c>
      <c r="B238" s="41">
        <v>1.1146971235334198</v>
      </c>
      <c r="C238" s="41">
        <v>1.1011710554576357</v>
      </c>
      <c r="D238" s="41">
        <v>1.0970951999421654</v>
      </c>
      <c r="E238" s="41">
        <v>1.0972720108719218</v>
      </c>
      <c r="F238" s="41">
        <v>1.0862387388582488</v>
      </c>
    </row>
    <row r="239" spans="1:6" x14ac:dyDescent="0.25">
      <c r="A239" s="7" t="s">
        <v>255</v>
      </c>
      <c r="B239" s="41">
        <v>1.1082433381884251</v>
      </c>
      <c r="C239" s="41">
        <v>1.0947793119611684</v>
      </c>
      <c r="D239" s="41">
        <v>1.0900860127924883</v>
      </c>
      <c r="E239" s="41">
        <v>1.0844133998183501</v>
      </c>
      <c r="F239" s="41">
        <v>1.0735441920206925</v>
      </c>
    </row>
    <row r="240" spans="1:6" x14ac:dyDescent="0.25">
      <c r="A240" s="7" t="s">
        <v>31</v>
      </c>
      <c r="B240" s="41">
        <v>1.1079628275007183</v>
      </c>
      <c r="C240" s="41">
        <v>1.100741922021786</v>
      </c>
      <c r="D240" s="41">
        <v>1.0995790893341788</v>
      </c>
      <c r="E240" s="41">
        <v>1.0976376039471278</v>
      </c>
      <c r="F240" s="41">
        <v>1.0918940877834049</v>
      </c>
    </row>
    <row r="241" spans="1:6" x14ac:dyDescent="0.25">
      <c r="A241" s="7" t="s">
        <v>162</v>
      </c>
      <c r="B241" s="41">
        <v>1.1065800912348382</v>
      </c>
      <c r="C241" s="41">
        <v>1.0856840777706871</v>
      </c>
      <c r="D241" s="41">
        <v>1.0832636794142421</v>
      </c>
      <c r="E241" s="41">
        <v>1.0807155705867124</v>
      </c>
      <c r="F241" s="41">
        <v>1.0740490622292183</v>
      </c>
    </row>
    <row r="242" spans="1:6" x14ac:dyDescent="0.25">
      <c r="A242" s="7" t="s">
        <v>17</v>
      </c>
      <c r="B242" s="41">
        <v>1.1041357425818588</v>
      </c>
      <c r="C242" s="41">
        <v>1.0970371797456193</v>
      </c>
      <c r="D242" s="41">
        <v>1.0943043255384421</v>
      </c>
      <c r="E242" s="41">
        <v>1.092190324949224</v>
      </c>
      <c r="F242" s="41">
        <v>1.0859506584331335</v>
      </c>
    </row>
    <row r="243" spans="1:6" x14ac:dyDescent="0.25">
      <c r="A243" s="7" t="s">
        <v>249</v>
      </c>
      <c r="B243" s="41">
        <v>1.1026969076751343</v>
      </c>
      <c r="C243" s="41">
        <v>1.0889078330229209</v>
      </c>
      <c r="D243" s="41">
        <v>1.0854712743353474</v>
      </c>
      <c r="E243" s="41">
        <v>1.0842368535767055</v>
      </c>
      <c r="F243" s="41">
        <v>1.0778994297755899</v>
      </c>
    </row>
    <row r="244" spans="1:6" x14ac:dyDescent="0.25">
      <c r="A244" s="7" t="s">
        <v>205</v>
      </c>
      <c r="B244" s="41">
        <v>1.0970956703244958</v>
      </c>
      <c r="C244" s="41">
        <v>1.088357729325913</v>
      </c>
      <c r="D244" s="41">
        <v>1.0864051221824247</v>
      </c>
      <c r="E244" s="41">
        <v>1.0849733240922264</v>
      </c>
      <c r="F244" s="41">
        <v>1.0799141788686568</v>
      </c>
    </row>
    <row r="245" spans="1:6" x14ac:dyDescent="0.25">
      <c r="A245" s="7" t="s">
        <v>212</v>
      </c>
      <c r="B245" s="41">
        <v>1.0968552302924086</v>
      </c>
      <c r="C245" s="41">
        <v>1.0765889425202877</v>
      </c>
      <c r="D245" s="41">
        <v>1.0745191877148352</v>
      </c>
      <c r="E245" s="41">
        <v>1.0740144412339707</v>
      </c>
      <c r="F245" s="41">
        <v>1.0698914690883063</v>
      </c>
    </row>
    <row r="246" spans="1:6" x14ac:dyDescent="0.25">
      <c r="A246" s="7" t="s">
        <v>78</v>
      </c>
      <c r="B246" s="41">
        <v>1.0934463831047372</v>
      </c>
      <c r="C246" s="41">
        <v>1.0764729832388178</v>
      </c>
      <c r="D246" s="41">
        <v>1.0724767408225631</v>
      </c>
      <c r="E246" s="41">
        <v>1.0691617668049136</v>
      </c>
      <c r="F246" s="41">
        <v>1.0602273014959613</v>
      </c>
    </row>
    <row r="247" spans="1:6" x14ac:dyDescent="0.25">
      <c r="A247" s="7" t="s">
        <v>201</v>
      </c>
      <c r="B247" s="41">
        <v>1.0933668362419571</v>
      </c>
      <c r="C247" s="41">
        <v>1.0764792051799532</v>
      </c>
      <c r="D247" s="41">
        <v>1.0760442581577641</v>
      </c>
      <c r="E247" s="41">
        <v>1.0744642274592979</v>
      </c>
      <c r="F247" s="41">
        <v>1.0710844834066071</v>
      </c>
    </row>
    <row r="248" spans="1:6" x14ac:dyDescent="0.25">
      <c r="A248" s="7" t="s">
        <v>56</v>
      </c>
      <c r="B248" s="41">
        <v>1.0923076985489422</v>
      </c>
      <c r="C248" s="41">
        <v>1.0772554151468254</v>
      </c>
      <c r="D248" s="41">
        <v>1.0740803239893115</v>
      </c>
      <c r="E248" s="41">
        <v>1.0730132821303247</v>
      </c>
      <c r="F248" s="41">
        <v>1.0659556401958024</v>
      </c>
    </row>
    <row r="249" spans="1:6" x14ac:dyDescent="0.25">
      <c r="A249" s="7" t="s">
        <v>63</v>
      </c>
      <c r="B249" s="41">
        <v>1.0902922187626585</v>
      </c>
      <c r="C249" s="41">
        <v>1.0775271645287108</v>
      </c>
      <c r="D249" s="41">
        <v>1.0751981462210844</v>
      </c>
      <c r="E249" s="41">
        <v>1.0747613736278245</v>
      </c>
      <c r="F249" s="41">
        <v>1.0688050314857906</v>
      </c>
    </row>
    <row r="250" spans="1:6" x14ac:dyDescent="0.25">
      <c r="A250" s="7" t="s">
        <v>111</v>
      </c>
      <c r="B250" s="41">
        <v>1.0897519633917139</v>
      </c>
      <c r="C250" s="41">
        <v>1.0757819259461909</v>
      </c>
      <c r="D250" s="41">
        <v>1.0747458529831386</v>
      </c>
      <c r="E250" s="41">
        <v>1.0739091159732976</v>
      </c>
      <c r="F250" s="41">
        <v>1.0652371894113661</v>
      </c>
    </row>
    <row r="251" spans="1:6" x14ac:dyDescent="0.25">
      <c r="A251" s="7" t="s">
        <v>0</v>
      </c>
      <c r="B251" s="41">
        <v>1.0893023263490891</v>
      </c>
      <c r="C251" s="41">
        <v>1.0829655145597166</v>
      </c>
      <c r="D251" s="41">
        <v>1.0819973544900292</v>
      </c>
      <c r="E251" s="41">
        <v>1.0801992233243043</v>
      </c>
      <c r="F251" s="41">
        <v>1.076083080067735</v>
      </c>
    </row>
    <row r="252" spans="1:6" x14ac:dyDescent="0.25">
      <c r="A252" s="7" t="s">
        <v>66</v>
      </c>
      <c r="B252" s="41">
        <v>1.0885900835728004</v>
      </c>
      <c r="C252" s="41">
        <v>1.0740081009644784</v>
      </c>
      <c r="D252" s="41">
        <v>1.0714428887871419</v>
      </c>
      <c r="E252" s="41">
        <v>1.069475270381447</v>
      </c>
      <c r="F252" s="41">
        <v>1.0641737187281457</v>
      </c>
    </row>
    <row r="253" spans="1:6" x14ac:dyDescent="0.25">
      <c r="A253" s="7" t="s">
        <v>178</v>
      </c>
      <c r="B253" s="41">
        <v>1.0871815019172275</v>
      </c>
      <c r="C253" s="41">
        <v>1.0719515749224302</v>
      </c>
      <c r="D253" s="41">
        <v>1.069461078749262</v>
      </c>
      <c r="E253" s="41">
        <v>1.0672450415503481</v>
      </c>
      <c r="F253" s="41">
        <v>1.0645037729782942</v>
      </c>
    </row>
    <row r="254" spans="1:6" x14ac:dyDescent="0.25">
      <c r="A254" s="7" t="s">
        <v>260</v>
      </c>
      <c r="B254" s="41">
        <v>1.0863674261144882</v>
      </c>
      <c r="C254" s="41">
        <v>1.0770655404750686</v>
      </c>
      <c r="D254" s="41">
        <v>1.0740480879686303</v>
      </c>
      <c r="E254" s="41">
        <v>1.0724411401292473</v>
      </c>
      <c r="F254" s="41">
        <v>1.0674163026794057</v>
      </c>
    </row>
    <row r="255" spans="1:6" x14ac:dyDescent="0.25">
      <c r="A255" s="7" t="s">
        <v>245</v>
      </c>
      <c r="B255" s="41">
        <v>1.0812943777472548</v>
      </c>
      <c r="C255" s="41">
        <v>1.0674665504932161</v>
      </c>
      <c r="D255" s="41">
        <v>1.0629182187885089</v>
      </c>
      <c r="E255" s="41">
        <v>1.0618387862024896</v>
      </c>
      <c r="F255" s="41">
        <v>1.0554984303395203</v>
      </c>
    </row>
    <row r="256" spans="1:6" x14ac:dyDescent="0.25">
      <c r="A256" s="7" t="s">
        <v>24</v>
      </c>
      <c r="B256" s="41">
        <v>1.0786346358086685</v>
      </c>
      <c r="C256" s="41">
        <v>1.0724054982403721</v>
      </c>
      <c r="D256" s="41">
        <v>1.0707224193489233</v>
      </c>
      <c r="E256" s="41">
        <v>1.0690472588397324</v>
      </c>
      <c r="F256" s="41">
        <v>1.0641931584762121</v>
      </c>
    </row>
    <row r="257" spans="1:6" x14ac:dyDescent="0.25">
      <c r="A257" s="7" t="s">
        <v>231</v>
      </c>
      <c r="B257" s="41">
        <v>1.0731926383913792</v>
      </c>
      <c r="C257" s="41">
        <v>1.0615316665722656</v>
      </c>
      <c r="D257" s="41">
        <v>1.0584082811261724</v>
      </c>
      <c r="E257" s="41">
        <v>1.0575917633860512</v>
      </c>
      <c r="F257" s="41">
        <v>1.0523989922497343</v>
      </c>
    </row>
    <row r="258" spans="1:6" x14ac:dyDescent="0.25">
      <c r="A258" s="7" t="s">
        <v>219</v>
      </c>
      <c r="B258" s="41">
        <v>1.0696835892930125</v>
      </c>
      <c r="C258" s="41">
        <v>1.0606028170983854</v>
      </c>
      <c r="D258" s="41">
        <v>1.0574894515628566</v>
      </c>
      <c r="E258" s="41">
        <v>1.0568224958637162</v>
      </c>
      <c r="F258" s="41">
        <v>1.0536088217171315</v>
      </c>
    </row>
    <row r="259" spans="1:6" x14ac:dyDescent="0.25">
      <c r="A259" s="7" t="s">
        <v>171</v>
      </c>
      <c r="B259" s="41">
        <v>1.0678666968930055</v>
      </c>
      <c r="C259" s="41">
        <v>1.0601626137519158</v>
      </c>
      <c r="D259" s="41">
        <v>1.058445286669766</v>
      </c>
      <c r="E259" s="41">
        <v>1.0574757776477559</v>
      </c>
      <c r="F259" s="41">
        <v>1.0544823597445174</v>
      </c>
    </row>
    <row r="260" spans="1:6" x14ac:dyDescent="0.25">
      <c r="A260" s="7" t="s">
        <v>211</v>
      </c>
      <c r="B260" s="41">
        <v>1.0651122938903788</v>
      </c>
      <c r="C260" s="41">
        <v>1.05770523207302</v>
      </c>
      <c r="D260" s="41">
        <v>1.0547037049858508</v>
      </c>
      <c r="E260" s="41">
        <v>1.0538408315797425</v>
      </c>
      <c r="F260" s="41">
        <v>1.0487160878774751</v>
      </c>
    </row>
    <row r="261" spans="1:6" x14ac:dyDescent="0.25">
      <c r="A261" s="7" t="s">
        <v>90</v>
      </c>
      <c r="B261" s="41">
        <v>1.0650760096750764</v>
      </c>
      <c r="C261" s="41">
        <v>1.0581068855740565</v>
      </c>
      <c r="D261" s="41">
        <v>1.0568880710299011</v>
      </c>
      <c r="E261" s="41">
        <v>1.0559901348032736</v>
      </c>
      <c r="F261" s="41">
        <v>1.0573313487118137</v>
      </c>
    </row>
    <row r="262" spans="1:6" x14ac:dyDescent="0.25">
      <c r="A262" s="7" t="s">
        <v>158</v>
      </c>
      <c r="B262" s="41">
        <v>1.0638735759993878</v>
      </c>
      <c r="C262" s="41">
        <v>1.0525708396237092</v>
      </c>
      <c r="D262" s="41">
        <v>1.0510084053714306</v>
      </c>
      <c r="E262" s="41">
        <v>1.0480986482440771</v>
      </c>
      <c r="F262" s="41">
        <v>1.0447868632676236</v>
      </c>
    </row>
    <row r="263" spans="1:6" x14ac:dyDescent="0.25">
      <c r="A263" s="7" t="s">
        <v>175</v>
      </c>
      <c r="B263" s="41">
        <v>1.0636668501458171</v>
      </c>
      <c r="C263" s="41">
        <v>1.0546763245123945</v>
      </c>
      <c r="D263" s="41">
        <v>1.0526111557670963</v>
      </c>
      <c r="E263" s="41">
        <v>1.0518679716270183</v>
      </c>
      <c r="F263" s="41">
        <v>1.0446985600503704</v>
      </c>
    </row>
    <row r="264" spans="1:6" x14ac:dyDescent="0.25">
      <c r="A264" s="7" t="s">
        <v>68</v>
      </c>
      <c r="B264" s="41">
        <v>1.0622972540518205</v>
      </c>
      <c r="C264" s="41">
        <v>1.0547464838013461</v>
      </c>
      <c r="D264" s="41">
        <v>1.0531811869286416</v>
      </c>
      <c r="E264" s="41">
        <v>1.0527690599921671</v>
      </c>
      <c r="F264" s="41">
        <v>1.0495756283320317</v>
      </c>
    </row>
    <row r="265" spans="1:6" x14ac:dyDescent="0.25">
      <c r="A265" s="7" t="s">
        <v>119</v>
      </c>
      <c r="B265" s="41">
        <v>1.0618307435783951</v>
      </c>
      <c r="C265" s="41">
        <v>1.0567203517390016</v>
      </c>
      <c r="D265" s="41">
        <v>1.0560943157379779</v>
      </c>
      <c r="E265" s="41">
        <v>1.0548752010829443</v>
      </c>
      <c r="F265" s="41">
        <v>1.0514905393022298</v>
      </c>
    </row>
    <row r="266" spans="1:6" x14ac:dyDescent="0.25">
      <c r="A266" s="7" t="s">
        <v>179</v>
      </c>
      <c r="B266" s="41">
        <v>1.0602598957098124</v>
      </c>
      <c r="C266" s="41">
        <v>1.052219536285127</v>
      </c>
      <c r="D266" s="41">
        <v>1.0507402682909266</v>
      </c>
      <c r="E266" s="41">
        <v>1.0495630920009695</v>
      </c>
      <c r="F266" s="41">
        <v>1.0468342920873555</v>
      </c>
    </row>
    <row r="267" spans="1:6" x14ac:dyDescent="0.25">
      <c r="A267" s="7" t="s">
        <v>4</v>
      </c>
      <c r="B267" s="41">
        <v>1.0540397082788389</v>
      </c>
      <c r="C267" s="41">
        <v>1.0501469088679172</v>
      </c>
      <c r="D267" s="41">
        <v>1.0496300862590302</v>
      </c>
      <c r="E267" s="41">
        <v>1.0488768566349074</v>
      </c>
      <c r="F267" s="41">
        <v>1.0457282750180572</v>
      </c>
    </row>
    <row r="268" spans="1:6" x14ac:dyDescent="0.25">
      <c r="A268" s="7" t="s">
        <v>242</v>
      </c>
      <c r="B268" s="41">
        <v>1.0500532922972849</v>
      </c>
      <c r="C268" s="41">
        <v>1.0421661069275994</v>
      </c>
      <c r="D268" s="41">
        <v>1.0396996243047938</v>
      </c>
      <c r="E268" s="41">
        <v>1.0393484166407938</v>
      </c>
      <c r="F268" s="41">
        <v>1.0367914335606996</v>
      </c>
    </row>
    <row r="269" spans="1:6" x14ac:dyDescent="0.25">
      <c r="A269" s="7" t="s">
        <v>113</v>
      </c>
      <c r="B269" s="41">
        <v>1.0457051757318694</v>
      </c>
      <c r="C269" s="41">
        <v>1.0353840322011538</v>
      </c>
      <c r="D269" s="41">
        <v>1.0344784865919932</v>
      </c>
      <c r="E269" s="41">
        <v>1.0336912811894958</v>
      </c>
      <c r="F269" s="41">
        <v>1.032198031253881</v>
      </c>
    </row>
    <row r="270" spans="1:6" x14ac:dyDescent="0.25">
      <c r="A270" s="7" t="s">
        <v>101</v>
      </c>
      <c r="B270" s="41">
        <v>1.0435124263931306</v>
      </c>
      <c r="C270" s="41">
        <v>1.0331142065972481</v>
      </c>
      <c r="D270" s="41">
        <v>1.0328044945534447</v>
      </c>
      <c r="E270" s="41">
        <v>1.0322468622267618</v>
      </c>
      <c r="F270" s="41">
        <v>1.0303562865759595</v>
      </c>
    </row>
    <row r="271" spans="1:6" x14ac:dyDescent="0.25">
      <c r="A271" s="7" t="s">
        <v>43</v>
      </c>
      <c r="B271" s="41">
        <v>1.0417768414943727</v>
      </c>
      <c r="C271" s="41">
        <v>1.0337693168562454</v>
      </c>
      <c r="D271" s="41">
        <v>1.0323008941240095</v>
      </c>
      <c r="E271" s="41">
        <v>1.0317758896381359</v>
      </c>
      <c r="F271" s="41">
        <v>1.032106160358194</v>
      </c>
    </row>
    <row r="272" spans="1:6" x14ac:dyDescent="0.25">
      <c r="A272" s="7" t="s">
        <v>118</v>
      </c>
      <c r="B272" s="41">
        <v>1.0412730415636053</v>
      </c>
      <c r="C272" s="41">
        <v>1.0376550237027007</v>
      </c>
      <c r="D272" s="41">
        <v>1.0362437129899433</v>
      </c>
      <c r="E272" s="41">
        <v>1.0356191200568068</v>
      </c>
      <c r="F272" s="41">
        <v>1.0330410603955591</v>
      </c>
    </row>
    <row r="273" spans="1:6" x14ac:dyDescent="0.25">
      <c r="A273" s="7" t="s">
        <v>180</v>
      </c>
      <c r="B273" s="41">
        <v>1.0407148968731839</v>
      </c>
      <c r="C273" s="41">
        <v>1.0325823969680961</v>
      </c>
      <c r="D273" s="41">
        <v>1.0315062818262666</v>
      </c>
      <c r="E273" s="41">
        <v>1.0298173983743486</v>
      </c>
      <c r="F273" s="41">
        <v>1.0288063316873606</v>
      </c>
    </row>
    <row r="274" spans="1:6" x14ac:dyDescent="0.25">
      <c r="A274" s="7" t="s">
        <v>193</v>
      </c>
      <c r="B274" s="41">
        <v>1.0400000021404519</v>
      </c>
      <c r="C274" s="41">
        <v>1.0363352414911244</v>
      </c>
      <c r="D274" s="41">
        <v>1.0351844136764285</v>
      </c>
      <c r="E274" s="41">
        <v>1.0345826222406675</v>
      </c>
      <c r="F274" s="41">
        <v>1.032473762358197</v>
      </c>
    </row>
    <row r="275" spans="1:6" x14ac:dyDescent="0.25">
      <c r="A275" s="7" t="s">
        <v>117</v>
      </c>
      <c r="B275" s="41">
        <v>1.0399191000253523</v>
      </c>
      <c r="C275" s="41">
        <v>1.0367290891843179</v>
      </c>
      <c r="D275" s="41">
        <v>1.0364390096076843</v>
      </c>
      <c r="E275" s="41">
        <v>1.035494688959911</v>
      </c>
      <c r="F275" s="41">
        <v>1.0334689052547481</v>
      </c>
    </row>
    <row r="276" spans="1:6" x14ac:dyDescent="0.25">
      <c r="A276" s="7" t="s">
        <v>161</v>
      </c>
      <c r="B276" s="41">
        <v>1.0364329456513341</v>
      </c>
      <c r="C276" s="41">
        <v>1.0298444651467169</v>
      </c>
      <c r="D276" s="41">
        <v>1.0289522496170558</v>
      </c>
      <c r="E276" s="41">
        <v>1.0278066354050948</v>
      </c>
      <c r="F276" s="41">
        <v>1.0249223387050901</v>
      </c>
    </row>
    <row r="277" spans="1:6" x14ac:dyDescent="0.25">
      <c r="A277" s="7" t="s">
        <v>173</v>
      </c>
      <c r="B277" s="41">
        <v>1.0349977618517687</v>
      </c>
      <c r="C277" s="41">
        <v>1.0313725974839738</v>
      </c>
      <c r="D277" s="41">
        <v>1.0304511322768213</v>
      </c>
      <c r="E277" s="41">
        <v>1.0300279135435439</v>
      </c>
      <c r="F277" s="41">
        <v>1.028263710799405</v>
      </c>
    </row>
    <row r="278" spans="1:6" x14ac:dyDescent="0.25">
      <c r="A278" s="7" t="s">
        <v>232</v>
      </c>
      <c r="B278" s="41">
        <v>1.0332517781579302</v>
      </c>
      <c r="C278" s="41">
        <v>1.0271988320535035</v>
      </c>
      <c r="D278" s="41">
        <v>1.025829193501945</v>
      </c>
      <c r="E278" s="41">
        <v>1.0249742143955671</v>
      </c>
      <c r="F278" s="41">
        <v>1.0217513280708164</v>
      </c>
    </row>
    <row r="279" spans="1:6" x14ac:dyDescent="0.25">
      <c r="A279" s="7" t="s">
        <v>51</v>
      </c>
      <c r="B279" s="41">
        <v>1.0325515360044388</v>
      </c>
      <c r="C279" s="41">
        <v>1.0285942471947622</v>
      </c>
      <c r="D279" s="41">
        <v>1.027936690705723</v>
      </c>
      <c r="E279" s="41">
        <v>1.0273511621423355</v>
      </c>
      <c r="F279" s="41">
        <v>1.0256674891198452</v>
      </c>
    </row>
    <row r="280" spans="1:6" x14ac:dyDescent="0.25">
      <c r="A280" s="7" t="s">
        <v>114</v>
      </c>
      <c r="B280" s="41">
        <v>1.0300742708611155</v>
      </c>
      <c r="C280" s="41">
        <v>1.0240208314286137</v>
      </c>
      <c r="D280" s="41">
        <v>1.0238149568020496</v>
      </c>
      <c r="E280" s="41">
        <v>1.0235100641673385</v>
      </c>
      <c r="F280" s="41">
        <v>1.0218018387284986</v>
      </c>
    </row>
    <row r="281" spans="1:6" x14ac:dyDescent="0.25">
      <c r="A281" s="7" t="s">
        <v>67</v>
      </c>
      <c r="B281" s="41">
        <v>1.0299763352987124</v>
      </c>
      <c r="C281" s="41">
        <v>1.0259167563779441</v>
      </c>
      <c r="D281" s="41">
        <v>1.0247248506036963</v>
      </c>
      <c r="E281" s="41">
        <v>1.0242041774049635</v>
      </c>
      <c r="F281" s="41">
        <v>1.021847063968542</v>
      </c>
    </row>
    <row r="282" spans="1:6" x14ac:dyDescent="0.25">
      <c r="A282" s="7" t="s">
        <v>223</v>
      </c>
      <c r="B282" s="41">
        <v>1.0290681361925826</v>
      </c>
      <c r="C282" s="41">
        <v>1.0246806291708008</v>
      </c>
      <c r="D282" s="41">
        <v>1.0228123921165091</v>
      </c>
      <c r="E282" s="41">
        <v>1.0225805661499276</v>
      </c>
      <c r="F282" s="41">
        <v>1.0185264273110437</v>
      </c>
    </row>
    <row r="283" spans="1:6" x14ac:dyDescent="0.25">
      <c r="A283" s="7" t="s">
        <v>176</v>
      </c>
      <c r="B283" s="41">
        <v>1.0265939108187379</v>
      </c>
      <c r="C283" s="41">
        <v>1.0223296386602017</v>
      </c>
      <c r="D283" s="41">
        <v>1.0213029450731645</v>
      </c>
      <c r="E283" s="41">
        <v>1.0207457674146503</v>
      </c>
      <c r="F283" s="41">
        <v>1.0194692902641009</v>
      </c>
    </row>
    <row r="284" spans="1:6" x14ac:dyDescent="0.25">
      <c r="A284" s="7" t="s">
        <v>286</v>
      </c>
      <c r="B284" s="41">
        <v>1.0241507328361805</v>
      </c>
      <c r="C284" s="41">
        <v>1.0209038177101559</v>
      </c>
      <c r="D284" s="41">
        <v>1.0202068795023607</v>
      </c>
      <c r="E284" s="41">
        <v>1.0200151154408108</v>
      </c>
      <c r="F284" s="41">
        <v>1.0186576899181896</v>
      </c>
    </row>
    <row r="285" spans="1:6" x14ac:dyDescent="0.25">
      <c r="A285" s="7" t="s">
        <v>57</v>
      </c>
      <c r="B285" s="41">
        <v>1.0190188477612458</v>
      </c>
      <c r="C285" s="41">
        <v>1.0166463110687225</v>
      </c>
      <c r="D285" s="41">
        <v>1.016390603572199</v>
      </c>
      <c r="E285" s="41">
        <v>1.0163433319858786</v>
      </c>
      <c r="F285" s="41">
        <v>1.0157064240476332</v>
      </c>
    </row>
    <row r="286" spans="1:6" x14ac:dyDescent="0.25">
      <c r="A286" s="7" t="s">
        <v>48</v>
      </c>
      <c r="B286" s="41">
        <v>1.0187636551168497</v>
      </c>
      <c r="C286" s="41">
        <v>1.0160494915959646</v>
      </c>
      <c r="D286" s="41">
        <v>1.0151652950579129</v>
      </c>
      <c r="E286" s="41">
        <v>1.0149102812107746</v>
      </c>
      <c r="F286" s="41">
        <v>1.0137416358266431</v>
      </c>
    </row>
    <row r="287" spans="1:6" x14ac:dyDescent="0.25">
      <c r="A287" s="7" t="s">
        <v>267</v>
      </c>
      <c r="B287" s="41">
        <v>1.0170506949493365</v>
      </c>
      <c r="C287" s="41">
        <v>1.0138477099292942</v>
      </c>
      <c r="D287" s="41">
        <v>1.0131307919624486</v>
      </c>
      <c r="E287" s="41">
        <v>1.0129784318864326</v>
      </c>
      <c r="F287" s="41">
        <v>1.0097111178761808</v>
      </c>
    </row>
    <row r="288" spans="1:6" x14ac:dyDescent="0.25">
      <c r="A288" s="7" t="s">
        <v>18</v>
      </c>
      <c r="B288" s="41">
        <v>1.0162472776972595</v>
      </c>
      <c r="C288" s="41">
        <v>1.0153473785086167</v>
      </c>
      <c r="D288" s="41">
        <v>1.015104927916141</v>
      </c>
      <c r="E288" s="41">
        <v>1.0146560097676125</v>
      </c>
      <c r="F288" s="41">
        <v>1.0138029185484885</v>
      </c>
    </row>
    <row r="289" spans="1:6" x14ac:dyDescent="0.25">
      <c r="A289" s="7" t="s">
        <v>58</v>
      </c>
      <c r="B289" s="41">
        <v>1.0159932621218219</v>
      </c>
      <c r="C289" s="41">
        <v>1.0128636818703032</v>
      </c>
      <c r="D289" s="41">
        <v>1.0125202627849075</v>
      </c>
      <c r="E289" s="41">
        <v>1.0123416442369937</v>
      </c>
      <c r="F289" s="41">
        <v>1.0106654443798573</v>
      </c>
    </row>
    <row r="290" spans="1:6" x14ac:dyDescent="0.25">
      <c r="A290" s="7" t="s">
        <v>128</v>
      </c>
      <c r="B290" s="41">
        <v>1.015742769058386</v>
      </c>
      <c r="C290" s="41">
        <v>1.0131143642944582</v>
      </c>
      <c r="D290" s="41">
        <v>1.0127857281668526</v>
      </c>
      <c r="E290" s="41">
        <v>1.0122752416376339</v>
      </c>
      <c r="F290" s="41">
        <v>1.0113901945269592</v>
      </c>
    </row>
    <row r="291" spans="1:6" x14ac:dyDescent="0.25">
      <c r="A291" s="7" t="s">
        <v>21</v>
      </c>
      <c r="B291" s="41">
        <v>1.0131087932056597</v>
      </c>
      <c r="C291" s="41">
        <v>1.0125222688196556</v>
      </c>
      <c r="D291" s="41">
        <v>1.0124604358943754</v>
      </c>
      <c r="E291" s="41">
        <v>1.0119132669210915</v>
      </c>
      <c r="F291" s="41">
        <v>1.0112393990925495</v>
      </c>
    </row>
    <row r="292" spans="1:6" x14ac:dyDescent="0.25">
      <c r="A292" s="7" t="s">
        <v>50</v>
      </c>
      <c r="B292" s="41">
        <v>1.0111662748064782</v>
      </c>
      <c r="C292" s="41">
        <v>1.0102609294640981</v>
      </c>
      <c r="D292" s="41">
        <v>1.0101157401832244</v>
      </c>
      <c r="E292" s="41">
        <v>1.0099265025200606</v>
      </c>
      <c r="F292" s="41">
        <v>1.0093985391785525</v>
      </c>
    </row>
    <row r="293" spans="1:6" x14ac:dyDescent="0.25">
      <c r="A293" s="7" t="s">
        <v>127</v>
      </c>
      <c r="B293" s="41">
        <v>1.0088641635663063</v>
      </c>
      <c r="C293" s="41">
        <v>1.0074199548640645</v>
      </c>
      <c r="D293" s="41">
        <v>1.0072689461413804</v>
      </c>
      <c r="E293" s="41">
        <v>1.007053081630001</v>
      </c>
      <c r="F293" s="41">
        <v>1.0063712694768043</v>
      </c>
    </row>
    <row r="294" spans="1:6" x14ac:dyDescent="0.25">
      <c r="A294" s="7" t="s">
        <v>174</v>
      </c>
      <c r="B294" s="41">
        <v>1.0021370262262219</v>
      </c>
      <c r="C294" s="41">
        <v>1.0018599520268705</v>
      </c>
      <c r="D294" s="41">
        <v>1.001799441727883</v>
      </c>
      <c r="E294" s="41">
        <v>1.0017695388832717</v>
      </c>
      <c r="F294" s="41">
        <v>1.0016577263957678</v>
      </c>
    </row>
    <row r="295" spans="1:6" x14ac:dyDescent="0.25">
      <c r="A295" s="7" t="s">
        <v>55</v>
      </c>
      <c r="B295" s="41">
        <v>1.0018752624421243</v>
      </c>
      <c r="C295" s="41">
        <v>1.0015922650865203</v>
      </c>
      <c r="D295" s="41">
        <v>1.0015110259967455</v>
      </c>
      <c r="E295" s="41">
        <v>1.0014619366982602</v>
      </c>
      <c r="F295" s="41">
        <v>1.0014062631406573</v>
      </c>
    </row>
    <row r="296" spans="1:6" x14ac:dyDescent="0.25">
      <c r="A296" s="7" t="s">
        <v>197</v>
      </c>
      <c r="B296" s="41">
        <v>1.0017411680109192</v>
      </c>
      <c r="C296" s="41">
        <v>1.001384148144548</v>
      </c>
      <c r="D296" s="41">
        <v>1.0012924264261338</v>
      </c>
      <c r="E296" s="41">
        <v>1.0012642246919399</v>
      </c>
      <c r="F296" s="41">
        <v>1.0011940480059924</v>
      </c>
    </row>
    <row r="297" spans="1:6" x14ac:dyDescent="0.25">
      <c r="A297" s="7" t="s">
        <v>206</v>
      </c>
      <c r="B297" s="41">
        <v>1.0013109897794288</v>
      </c>
      <c r="C297" s="41">
        <v>1.0010969910497636</v>
      </c>
      <c r="D297" s="41">
        <v>1.001066382780802</v>
      </c>
      <c r="E297" s="41">
        <v>1.0010491182432979</v>
      </c>
      <c r="F297" s="41">
        <v>1.0009967748066584</v>
      </c>
    </row>
    <row r="298" spans="1:6" x14ac:dyDescent="0.25">
      <c r="A298" s="7" t="s">
        <v>273</v>
      </c>
      <c r="B298" s="41">
        <v>1.0006936343324424</v>
      </c>
      <c r="C298" s="41">
        <v>1.0006239435249702</v>
      </c>
      <c r="D298" s="41">
        <v>1.0005986445946449</v>
      </c>
      <c r="E298" s="41">
        <v>1.0005880663703088</v>
      </c>
      <c r="F298" s="41">
        <v>1.000551507802079</v>
      </c>
    </row>
  </sheetData>
  <sheetProtection password="FFB1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4"/>
  <sheetViews>
    <sheetView workbookViewId="0">
      <selection activeCell="I17" sqref="I17"/>
    </sheetView>
  </sheetViews>
  <sheetFormatPr defaultRowHeight="12.75" x14ac:dyDescent="0.2"/>
  <cols>
    <col min="1" max="1" width="9.28515625" style="7" bestFit="1" customWidth="1"/>
    <col min="2" max="2" width="15.140625" style="7" bestFit="1" customWidth="1"/>
    <col min="3" max="8" width="14.28515625" style="7" bestFit="1" customWidth="1"/>
    <col min="9" max="13" width="12.28515625" style="7" customWidth="1"/>
    <col min="14" max="14" width="9.28515625" style="7" bestFit="1" customWidth="1"/>
    <col min="15" max="15" width="9.140625" style="7"/>
    <col min="16" max="16" width="9.28515625" style="7" bestFit="1" customWidth="1"/>
    <col min="17" max="16384" width="9.140625" style="7"/>
  </cols>
  <sheetData>
    <row r="2" spans="1:10" x14ac:dyDescent="0.2">
      <c r="A2" s="9" t="s">
        <v>336</v>
      </c>
    </row>
    <row r="3" spans="1:10" x14ac:dyDescent="0.2">
      <c r="A3" s="35" t="s">
        <v>335</v>
      </c>
    </row>
    <row r="4" spans="1:10" x14ac:dyDescent="0.2">
      <c r="B4" s="9" t="s">
        <v>316</v>
      </c>
      <c r="C4" s="9">
        <v>2008</v>
      </c>
      <c r="D4" s="9">
        <v>2009</v>
      </c>
      <c r="E4" s="9">
        <v>2010</v>
      </c>
      <c r="F4" s="9">
        <v>2011</v>
      </c>
      <c r="G4" s="9">
        <v>2012</v>
      </c>
      <c r="H4" s="9"/>
      <c r="J4" s="9" t="s">
        <v>317</v>
      </c>
    </row>
    <row r="5" spans="1:10" x14ac:dyDescent="0.2">
      <c r="A5" s="7">
        <v>2513</v>
      </c>
      <c r="B5" s="7" t="s">
        <v>279</v>
      </c>
      <c r="C5" s="11">
        <v>5017516.0096546235</v>
      </c>
      <c r="D5" s="11">
        <v>5001544.0096546235</v>
      </c>
      <c r="E5" s="11">
        <v>5026733.0096546235</v>
      </c>
      <c r="F5" s="11">
        <v>5061732.0096546235</v>
      </c>
      <c r="G5" s="11">
        <v>5147968.0096546235</v>
      </c>
      <c r="H5" s="11"/>
      <c r="J5" s="41">
        <f>G5/C5-1</f>
        <v>2.5999319135003418E-2</v>
      </c>
    </row>
    <row r="6" spans="1:10" x14ac:dyDescent="0.2">
      <c r="A6" s="7">
        <v>2518</v>
      </c>
      <c r="B6" s="7" t="s">
        <v>281</v>
      </c>
      <c r="C6" s="11">
        <v>6690897.6916798623</v>
      </c>
      <c r="D6" s="11">
        <v>7050880.6916798623</v>
      </c>
      <c r="E6" s="11">
        <v>7182499.6916798623</v>
      </c>
      <c r="F6" s="11">
        <v>7116495.6916798623</v>
      </c>
      <c r="G6" s="11">
        <v>6930662.6916798623</v>
      </c>
      <c r="H6" s="11"/>
      <c r="J6" s="41">
        <f t="shared" ref="J6:J14" si="0">G6/C6-1</f>
        <v>3.5834503985638255E-2</v>
      </c>
    </row>
    <row r="7" spans="1:10" x14ac:dyDescent="0.2">
      <c r="A7" s="7">
        <v>2417</v>
      </c>
      <c r="B7" s="7" t="s">
        <v>265</v>
      </c>
      <c r="C7" s="11">
        <v>5783880.1264030244</v>
      </c>
      <c r="D7" s="11">
        <v>5744663.1264030244</v>
      </c>
      <c r="E7" s="11">
        <v>5822556.1264030244</v>
      </c>
      <c r="F7" s="11">
        <v>5859265.1264030244</v>
      </c>
      <c r="G7" s="11">
        <v>5993870.1264030244</v>
      </c>
      <c r="H7" s="11"/>
      <c r="J7" s="41">
        <f t="shared" si="0"/>
        <v>3.6306077479270282E-2</v>
      </c>
    </row>
    <row r="8" spans="1:10" x14ac:dyDescent="0.2">
      <c r="A8" s="7">
        <v>184</v>
      </c>
      <c r="B8" s="7" t="s">
        <v>20</v>
      </c>
      <c r="C8" s="11">
        <v>83538946.798417866</v>
      </c>
      <c r="D8" s="11">
        <v>85165221.798417866</v>
      </c>
      <c r="E8" s="11">
        <v>83164105.798417866</v>
      </c>
      <c r="F8" s="11">
        <v>84771153.798417866</v>
      </c>
      <c r="G8" s="11">
        <v>87258467.798417866</v>
      </c>
      <c r="H8" s="11"/>
      <c r="J8" s="41">
        <f t="shared" si="0"/>
        <v>4.452439422028287E-2</v>
      </c>
    </row>
    <row r="9" spans="1:10" x14ac:dyDescent="0.2">
      <c r="A9" s="7">
        <v>180</v>
      </c>
      <c r="B9" s="7" t="s">
        <v>16</v>
      </c>
      <c r="C9" s="11">
        <v>1044376831.1696465</v>
      </c>
      <c r="D9" s="11">
        <v>1072838306.1696465</v>
      </c>
      <c r="E9" s="11">
        <v>1056151102.1696465</v>
      </c>
      <c r="F9" s="11">
        <v>1073264710.1696465</v>
      </c>
      <c r="G9" s="11">
        <v>1108397033.1696465</v>
      </c>
      <c r="H9" s="11"/>
      <c r="J9" s="41">
        <f t="shared" si="0"/>
        <v>6.1299906402845883E-2</v>
      </c>
    </row>
    <row r="10" spans="1:10" x14ac:dyDescent="0.2">
      <c r="A10" s="7">
        <v>183</v>
      </c>
      <c r="B10" s="7" t="s">
        <v>19</v>
      </c>
      <c r="C10" s="11">
        <v>45850395.183849432</v>
      </c>
      <c r="D10" s="11">
        <v>47300167.183849432</v>
      </c>
      <c r="E10" s="11">
        <v>47672742.183849432</v>
      </c>
      <c r="F10" s="11">
        <v>48296910.183849432</v>
      </c>
      <c r="G10" s="11">
        <v>49631625.183849432</v>
      </c>
      <c r="H10" s="11"/>
      <c r="J10" s="41">
        <f t="shared" si="0"/>
        <v>8.2468863896115741E-2</v>
      </c>
    </row>
    <row r="11" spans="1:10" x14ac:dyDescent="0.2">
      <c r="A11" s="7">
        <v>2418</v>
      </c>
      <c r="B11" s="7" t="s">
        <v>266</v>
      </c>
      <c r="C11" s="11">
        <v>4382603.7139608376</v>
      </c>
      <c r="D11" s="11">
        <v>4550566.7139608376</v>
      </c>
      <c r="E11" s="11">
        <v>4549983.7139608376</v>
      </c>
      <c r="F11" s="11">
        <v>4558744.7139608376</v>
      </c>
      <c r="G11" s="11">
        <v>4748791.7139608376</v>
      </c>
      <c r="H11" s="11"/>
      <c r="J11" s="41">
        <f t="shared" si="0"/>
        <v>8.3554896563771797E-2</v>
      </c>
    </row>
    <row r="12" spans="1:10" x14ac:dyDescent="0.2">
      <c r="A12" s="7">
        <v>2303</v>
      </c>
      <c r="B12" s="7" t="s">
        <v>253</v>
      </c>
      <c r="C12" s="11">
        <v>7580826.5202196008</v>
      </c>
      <c r="D12" s="11">
        <v>7805661.5202196008</v>
      </c>
      <c r="E12" s="11">
        <v>7987034.5202196008</v>
      </c>
      <c r="F12" s="11">
        <v>8276735.5202196008</v>
      </c>
      <c r="G12" s="11">
        <v>8221505.5202196008</v>
      </c>
      <c r="H12" s="11"/>
      <c r="J12" s="41">
        <f t="shared" si="0"/>
        <v>8.4513080241472194E-2</v>
      </c>
    </row>
    <row r="13" spans="1:10" x14ac:dyDescent="0.2">
      <c r="A13" s="7">
        <v>2404</v>
      </c>
      <c r="B13" s="7" t="s">
        <v>263</v>
      </c>
      <c r="C13" s="11">
        <v>7430971.444217341</v>
      </c>
      <c r="D13" s="11">
        <v>7536227.444217341</v>
      </c>
      <c r="E13" s="11">
        <v>7882826.444217341</v>
      </c>
      <c r="F13" s="11">
        <v>7859737.444217341</v>
      </c>
      <c r="G13" s="11">
        <v>8077283.444217341</v>
      </c>
      <c r="H13" s="11"/>
      <c r="J13" s="41">
        <f t="shared" si="0"/>
        <v>8.6975438521291748E-2</v>
      </c>
    </row>
    <row r="14" spans="1:10" x14ac:dyDescent="0.2">
      <c r="A14" s="7">
        <v>2260</v>
      </c>
      <c r="B14" s="7" t="s">
        <v>246</v>
      </c>
      <c r="C14" s="11">
        <v>13739344.336628275</v>
      </c>
      <c r="D14" s="11">
        <v>14054461.336628275</v>
      </c>
      <c r="E14" s="11">
        <v>14413453.336628275</v>
      </c>
      <c r="F14" s="11">
        <v>14622379.336628275</v>
      </c>
      <c r="G14" s="11">
        <v>15063812.336628275</v>
      </c>
      <c r="H14" s="11"/>
      <c r="J14" s="41">
        <f t="shared" si="0"/>
        <v>9.6399651071343184E-2</v>
      </c>
    </row>
    <row r="16" spans="1:10" x14ac:dyDescent="0.2">
      <c r="A16" s="9" t="s">
        <v>337</v>
      </c>
    </row>
    <row r="17" spans="1:10" x14ac:dyDescent="0.2">
      <c r="A17" s="35" t="s">
        <v>335</v>
      </c>
    </row>
    <row r="18" spans="1:10" x14ac:dyDescent="0.2">
      <c r="B18" s="9" t="s">
        <v>316</v>
      </c>
      <c r="C18" s="9">
        <v>2008</v>
      </c>
      <c r="D18" s="9">
        <v>2009</v>
      </c>
      <c r="E18" s="9">
        <v>2010</v>
      </c>
      <c r="F18" s="9">
        <v>2011</v>
      </c>
      <c r="G18" s="9">
        <v>2012</v>
      </c>
      <c r="H18" s="9"/>
      <c r="J18" s="9" t="s">
        <v>317</v>
      </c>
    </row>
    <row r="19" spans="1:10" x14ac:dyDescent="0.2">
      <c r="A19" s="7">
        <v>885</v>
      </c>
      <c r="B19" s="7" t="s">
        <v>88</v>
      </c>
      <c r="C19" s="11">
        <v>14405805.06937517</v>
      </c>
      <c r="D19" s="11">
        <v>25545832.069375172</v>
      </c>
      <c r="E19" s="11">
        <v>27003894.069375172</v>
      </c>
      <c r="F19" s="11">
        <v>27326159.069375172</v>
      </c>
      <c r="G19" s="11">
        <v>33962747.069375172</v>
      </c>
      <c r="H19" s="11"/>
      <c r="J19" s="41">
        <f>G19/C19-1</f>
        <v>1.3575736937865046</v>
      </c>
    </row>
    <row r="20" spans="1:10" x14ac:dyDescent="0.2">
      <c r="A20" s="7">
        <v>2361</v>
      </c>
      <c r="B20" s="7" t="s">
        <v>259</v>
      </c>
      <c r="C20" s="11">
        <v>14067973.889264811</v>
      </c>
      <c r="D20" s="11">
        <v>21411165.889264811</v>
      </c>
      <c r="E20" s="11">
        <v>23594694.889264811</v>
      </c>
      <c r="F20" s="11">
        <v>24685702.889264811</v>
      </c>
      <c r="G20" s="11">
        <v>32885474.889264811</v>
      </c>
      <c r="H20" s="11"/>
      <c r="J20" s="41">
        <f t="shared" ref="J20:J27" si="1">G20/C20-1</f>
        <v>1.3376127328726084</v>
      </c>
    </row>
    <row r="21" spans="1:10" x14ac:dyDescent="0.2">
      <c r="A21" s="7">
        <v>2023</v>
      </c>
      <c r="B21" s="7" t="s">
        <v>222</v>
      </c>
      <c r="C21" s="11">
        <v>13697279.753890799</v>
      </c>
      <c r="D21" s="11">
        <v>20876872.753890797</v>
      </c>
      <c r="E21" s="11">
        <v>22964349.753890797</v>
      </c>
      <c r="F21" s="11">
        <v>23762717.753890797</v>
      </c>
      <c r="G21" s="11">
        <v>29594524.753890797</v>
      </c>
      <c r="H21" s="11"/>
      <c r="J21" s="41">
        <f t="shared" si="1"/>
        <v>1.1606132958979893</v>
      </c>
    </row>
    <row r="22" spans="1:10" x14ac:dyDescent="0.2">
      <c r="A22" s="7">
        <v>2321</v>
      </c>
      <c r="B22" s="7" t="s">
        <v>257</v>
      </c>
      <c r="C22" s="11">
        <v>13287150.072200403</v>
      </c>
      <c r="D22" s="11">
        <v>20032481.072200403</v>
      </c>
      <c r="E22" s="11">
        <v>22025790.072200403</v>
      </c>
      <c r="F22" s="11">
        <v>22912263.072200403</v>
      </c>
      <c r="G22" s="11">
        <v>27100691.072200403</v>
      </c>
      <c r="H22" s="11"/>
      <c r="J22" s="41">
        <f t="shared" si="1"/>
        <v>1.039616541164905</v>
      </c>
    </row>
    <row r="23" spans="1:10" x14ac:dyDescent="0.2">
      <c r="A23" s="7">
        <v>840</v>
      </c>
      <c r="B23" s="7" t="s">
        <v>79</v>
      </c>
      <c r="C23" s="11">
        <v>17873504.108795892</v>
      </c>
      <c r="D23" s="11">
        <v>25456440.108795892</v>
      </c>
      <c r="E23" s="11">
        <v>26401199.108795892</v>
      </c>
      <c r="F23" s="11">
        <v>27045383.108795892</v>
      </c>
      <c r="G23" s="11">
        <v>32959395.108795892</v>
      </c>
      <c r="H23" s="11"/>
      <c r="J23" s="41">
        <f t="shared" si="1"/>
        <v>0.84403656430055851</v>
      </c>
    </row>
    <row r="24" spans="1:10" x14ac:dyDescent="0.2">
      <c r="A24" s="7">
        <v>2039</v>
      </c>
      <c r="B24" s="7" t="s">
        <v>227</v>
      </c>
      <c r="C24" s="11">
        <v>9694571.802777797</v>
      </c>
      <c r="D24" s="11">
        <v>12876307.802777797</v>
      </c>
      <c r="E24" s="11">
        <v>14357676.802777797</v>
      </c>
      <c r="F24" s="11">
        <v>14617054.802777797</v>
      </c>
      <c r="G24" s="11">
        <v>17807650.802777797</v>
      </c>
      <c r="H24" s="11"/>
      <c r="J24" s="41">
        <f t="shared" si="1"/>
        <v>0.83686821502269448</v>
      </c>
    </row>
    <row r="25" spans="1:10" x14ac:dyDescent="0.2">
      <c r="A25" s="7">
        <v>188</v>
      </c>
      <c r="B25" s="7" t="s">
        <v>23</v>
      </c>
      <c r="C25" s="11">
        <v>72472017.983829901</v>
      </c>
      <c r="D25" s="11">
        <v>102023315.9838299</v>
      </c>
      <c r="E25" s="11">
        <v>107925981.9838299</v>
      </c>
      <c r="F25" s="11">
        <v>111519649.9838299</v>
      </c>
      <c r="G25" s="11">
        <v>130314176.9838299</v>
      </c>
      <c r="H25" s="11"/>
      <c r="J25" s="41">
        <f t="shared" si="1"/>
        <v>0.79813092844890643</v>
      </c>
    </row>
    <row r="26" spans="1:10" x14ac:dyDescent="0.2">
      <c r="A26" s="7">
        <v>563</v>
      </c>
      <c r="B26" s="7" t="s">
        <v>49</v>
      </c>
      <c r="C26" s="11">
        <v>10484597.247316029</v>
      </c>
      <c r="D26" s="11">
        <v>15058938.247316029</v>
      </c>
      <c r="E26" s="11">
        <v>16046738.247316029</v>
      </c>
      <c r="F26" s="11">
        <v>16718785.247316029</v>
      </c>
      <c r="G26" s="11">
        <v>18734538.247316029</v>
      </c>
      <c r="H26" s="11"/>
      <c r="J26" s="41">
        <f t="shared" si="1"/>
        <v>0.78686293859422385</v>
      </c>
    </row>
    <row r="27" spans="1:10" x14ac:dyDescent="0.2">
      <c r="A27" s="7">
        <v>1435</v>
      </c>
      <c r="B27" s="7" t="s">
        <v>142</v>
      </c>
      <c r="C27" s="11">
        <v>16129138.443401162</v>
      </c>
      <c r="D27" s="11">
        <v>21505332.443401162</v>
      </c>
      <c r="E27" s="11">
        <v>22372225.443401162</v>
      </c>
      <c r="F27" s="11">
        <v>23812708.443401162</v>
      </c>
      <c r="G27" s="11">
        <v>28464016.443401162</v>
      </c>
      <c r="H27" s="11"/>
      <c r="J27" s="41">
        <f t="shared" si="1"/>
        <v>0.76475740122662961</v>
      </c>
    </row>
    <row r="28" spans="1:10" x14ac:dyDescent="0.2">
      <c r="A28" s="7">
        <v>1427</v>
      </c>
      <c r="B28" s="7" t="s">
        <v>140</v>
      </c>
      <c r="C28" s="11">
        <v>12205301.584920928</v>
      </c>
      <c r="D28" s="11">
        <v>17369956.584920928</v>
      </c>
      <c r="E28" s="11">
        <v>17911797.584920928</v>
      </c>
      <c r="F28" s="11">
        <v>18749865.584920928</v>
      </c>
      <c r="G28" s="11">
        <v>21444615.584920928</v>
      </c>
      <c r="H28" s="11"/>
      <c r="J28" s="41">
        <f>G28/C28-1</f>
        <v>0.75699186420880693</v>
      </c>
    </row>
    <row r="30" spans="1:10" x14ac:dyDescent="0.2">
      <c r="A30" s="9" t="s">
        <v>318</v>
      </c>
    </row>
    <row r="31" spans="1:10" x14ac:dyDescent="0.2">
      <c r="A31" s="35" t="s">
        <v>304</v>
      </c>
    </row>
    <row r="32" spans="1:10" x14ac:dyDescent="0.2">
      <c r="B32" s="9" t="s">
        <v>316</v>
      </c>
      <c r="C32" s="9">
        <v>2008</v>
      </c>
      <c r="D32" s="9">
        <v>2009</v>
      </c>
      <c r="E32" s="9">
        <v>2010</v>
      </c>
      <c r="F32" s="9">
        <v>2011</v>
      </c>
      <c r="G32" s="9">
        <v>2012</v>
      </c>
    </row>
    <row r="33" spans="1:7" x14ac:dyDescent="0.2">
      <c r="A33" s="7">
        <v>2321</v>
      </c>
      <c r="B33" s="7" t="s">
        <v>257</v>
      </c>
      <c r="C33" s="25">
        <v>0.86756501587846535</v>
      </c>
      <c r="D33" s="25">
        <v>0.87072340425531913</v>
      </c>
      <c r="E33" s="25">
        <v>0.86477828359467201</v>
      </c>
      <c r="F33" s="25">
        <v>0.85459545037913509</v>
      </c>
      <c r="G33" s="25">
        <v>0.82472979512824651</v>
      </c>
    </row>
    <row r="34" spans="1:7" x14ac:dyDescent="0.2">
      <c r="A34" s="7">
        <v>2361</v>
      </c>
      <c r="B34" s="7" t="s">
        <v>259</v>
      </c>
      <c r="C34" s="25">
        <v>0.92859002169197402</v>
      </c>
      <c r="D34" s="25">
        <v>0.9177810370114744</v>
      </c>
      <c r="E34" s="25">
        <v>0.90264658326950897</v>
      </c>
      <c r="F34" s="25">
        <v>0.87430776976002689</v>
      </c>
      <c r="G34" s="25">
        <v>0.85004932587964488</v>
      </c>
    </row>
    <row r="35" spans="1:7" x14ac:dyDescent="0.2">
      <c r="A35" s="7">
        <v>2023</v>
      </c>
      <c r="B35" s="7" t="s">
        <v>222</v>
      </c>
      <c r="C35" s="25">
        <v>0.89703856749311295</v>
      </c>
      <c r="D35" s="25">
        <v>0.89054854493947977</v>
      </c>
      <c r="E35" s="25">
        <v>0.89145694230439998</v>
      </c>
      <c r="F35" s="25">
        <v>0.88117297067573308</v>
      </c>
      <c r="G35" s="25">
        <v>0.86175851914177537</v>
      </c>
    </row>
    <row r="36" spans="1:7" x14ac:dyDescent="0.2">
      <c r="A36" s="7">
        <v>885</v>
      </c>
      <c r="B36" s="7" t="s">
        <v>88</v>
      </c>
      <c r="C36" s="25">
        <v>0.92022839869006634</v>
      </c>
      <c r="D36" s="25">
        <v>0.90706226493940656</v>
      </c>
      <c r="E36" s="25">
        <v>0.9001079465249523</v>
      </c>
      <c r="F36" s="25">
        <v>0.88157786378983771</v>
      </c>
      <c r="G36" s="25">
        <v>0.86187576126674792</v>
      </c>
    </row>
    <row r="37" spans="1:7" x14ac:dyDescent="0.2">
      <c r="A37" s="7">
        <v>1427</v>
      </c>
      <c r="B37" s="7" t="s">
        <v>140</v>
      </c>
      <c r="C37" s="25">
        <v>1.1069291619704267</v>
      </c>
      <c r="D37" s="25">
        <v>1.0858235309821118</v>
      </c>
      <c r="E37" s="25">
        <v>1.0705254251328842</v>
      </c>
      <c r="F37" s="25">
        <v>1.0653634006244419</v>
      </c>
      <c r="G37" s="25">
        <v>1.0516557835820894</v>
      </c>
    </row>
    <row r="38" spans="1:7" x14ac:dyDescent="0.2">
      <c r="A38" s="7">
        <v>2421</v>
      </c>
      <c r="B38" s="7" t="s">
        <v>267</v>
      </c>
      <c r="C38" s="25">
        <v>1.1824236817761331</v>
      </c>
      <c r="D38" s="25">
        <v>1.1640581844964095</v>
      </c>
      <c r="E38" s="25">
        <v>1.1336615609044494</v>
      </c>
      <c r="F38" s="25">
        <v>1.1065366558324305</v>
      </c>
      <c r="G38" s="25">
        <v>1.0627423334508284</v>
      </c>
    </row>
    <row r="39" spans="1:7" x14ac:dyDescent="0.2">
      <c r="A39" s="7">
        <v>2039</v>
      </c>
      <c r="B39" s="7" t="s">
        <v>227</v>
      </c>
      <c r="C39" s="25">
        <v>1.1090225563909775</v>
      </c>
      <c r="D39" s="25">
        <v>1.0947732051667167</v>
      </c>
      <c r="E39" s="25">
        <v>1.0857612430897954</v>
      </c>
      <c r="F39" s="25">
        <v>1.0762345218558855</v>
      </c>
      <c r="G39" s="25">
        <v>1.0660517703064565</v>
      </c>
    </row>
    <row r="40" spans="1:7" x14ac:dyDescent="0.2">
      <c r="A40" s="7">
        <v>188</v>
      </c>
      <c r="B40" s="7" t="s">
        <v>23</v>
      </c>
      <c r="C40" s="25">
        <v>1.0812528192355213</v>
      </c>
      <c r="D40" s="25">
        <v>1.083313803609093</v>
      </c>
      <c r="E40" s="25">
        <v>1.0873629476718145</v>
      </c>
      <c r="F40" s="25">
        <v>1.0891504486656567</v>
      </c>
      <c r="G40" s="25">
        <v>1.0793544177477548</v>
      </c>
    </row>
    <row r="41" spans="1:7" x14ac:dyDescent="0.2">
      <c r="A41" s="7">
        <v>1435</v>
      </c>
      <c r="B41" s="7" t="s">
        <v>142</v>
      </c>
      <c r="C41" s="25">
        <v>1.1876875423482722</v>
      </c>
      <c r="D41" s="25">
        <v>1.1808040007693787</v>
      </c>
      <c r="E41" s="25">
        <v>1.1647975670024711</v>
      </c>
      <c r="F41" s="25">
        <v>1.1690780141843973</v>
      </c>
      <c r="G41" s="25">
        <v>1.1465324384787472</v>
      </c>
    </row>
    <row r="42" spans="1:7" x14ac:dyDescent="0.2">
      <c r="A42" s="7">
        <v>2326</v>
      </c>
      <c r="B42" s="7" t="s">
        <v>258</v>
      </c>
      <c r="C42" s="25">
        <v>1.260039827414537</v>
      </c>
      <c r="D42" s="25">
        <v>1.2466479059758317</v>
      </c>
      <c r="E42" s="25">
        <v>1.2125122508983992</v>
      </c>
      <c r="F42" s="25">
        <v>1.1996411678355896</v>
      </c>
      <c r="G42" s="25">
        <v>1.1846526655896608</v>
      </c>
    </row>
    <row r="44" spans="1:7" x14ac:dyDescent="0.2">
      <c r="A44" s="9" t="s">
        <v>319</v>
      </c>
    </row>
    <row r="45" spans="1:7" x14ac:dyDescent="0.2">
      <c r="A45" s="35" t="s">
        <v>304</v>
      </c>
    </row>
    <row r="46" spans="1:7" x14ac:dyDescent="0.2">
      <c r="B46" s="9" t="s">
        <v>316</v>
      </c>
      <c r="C46" s="9">
        <v>2008</v>
      </c>
      <c r="D46" s="9">
        <v>2009</v>
      </c>
      <c r="E46" s="9">
        <v>2010</v>
      </c>
      <c r="F46" s="9">
        <v>2011</v>
      </c>
      <c r="G46" s="9">
        <v>2012</v>
      </c>
    </row>
    <row r="47" spans="1:7" x14ac:dyDescent="0.2">
      <c r="A47" s="7">
        <v>162</v>
      </c>
      <c r="B47" s="7" t="s">
        <v>14</v>
      </c>
      <c r="C47" s="25">
        <v>2.4855551969012266</v>
      </c>
      <c r="D47" s="25">
        <v>2.4884751773049647</v>
      </c>
      <c r="E47" s="25">
        <v>2.5121931589537225</v>
      </c>
      <c r="F47" s="25">
        <v>2.5237327745990812</v>
      </c>
      <c r="G47" s="25">
        <v>2.560798840392978</v>
      </c>
    </row>
    <row r="48" spans="1:7" x14ac:dyDescent="0.2">
      <c r="A48" s="7">
        <v>1262</v>
      </c>
      <c r="B48" s="7" t="s">
        <v>103</v>
      </c>
      <c r="C48" s="25">
        <v>2.4152655134873595</v>
      </c>
      <c r="D48" s="25">
        <v>2.4300333174678723</v>
      </c>
      <c r="E48" s="25">
        <v>2.4739074095888798</v>
      </c>
      <c r="F48" s="25">
        <v>2.451108064884624</v>
      </c>
      <c r="G48" s="25">
        <v>2.5209121118368283</v>
      </c>
    </row>
    <row r="49" spans="1:10" x14ac:dyDescent="0.2">
      <c r="A49" s="7">
        <v>128</v>
      </c>
      <c r="B49" s="7" t="s">
        <v>8</v>
      </c>
      <c r="C49" s="25">
        <v>2.4782608695652173</v>
      </c>
      <c r="D49" s="25">
        <v>2.4770312244564328</v>
      </c>
      <c r="E49" s="25">
        <v>2.4578429792036109</v>
      </c>
      <c r="F49" s="25">
        <v>2.5080500894454385</v>
      </c>
      <c r="G49" s="25">
        <v>2.5162947503612139</v>
      </c>
    </row>
    <row r="50" spans="1:10" x14ac:dyDescent="0.2">
      <c r="A50" s="7">
        <v>163</v>
      </c>
      <c r="B50" s="7" t="s">
        <v>15</v>
      </c>
      <c r="C50" s="25">
        <v>2.4284639150756555</v>
      </c>
      <c r="D50" s="25">
        <v>2.4140253874308852</v>
      </c>
      <c r="E50" s="25">
        <v>2.4570806269690015</v>
      </c>
      <c r="F50" s="25">
        <v>2.4347694633408921</v>
      </c>
      <c r="G50" s="25">
        <v>2.4975889433116909</v>
      </c>
    </row>
    <row r="51" spans="1:10" x14ac:dyDescent="0.2">
      <c r="A51" s="7">
        <v>1230</v>
      </c>
      <c r="B51" s="7" t="s">
        <v>96</v>
      </c>
      <c r="C51" s="25">
        <v>2.4106285714285716</v>
      </c>
      <c r="D51" s="25">
        <v>2.4712460063897765</v>
      </c>
      <c r="E51" s="25">
        <v>2.4940225435500398</v>
      </c>
      <c r="F51" s="25">
        <v>2.498144190754696</v>
      </c>
      <c r="G51" s="25">
        <v>2.4967539735840609</v>
      </c>
    </row>
    <row r="52" spans="1:10" x14ac:dyDescent="0.2">
      <c r="A52" s="7">
        <v>127</v>
      </c>
      <c r="B52" s="7" t="s">
        <v>7</v>
      </c>
      <c r="C52" s="25">
        <v>2.3495580506450073</v>
      </c>
      <c r="D52" s="25">
        <v>2.3765461465271169</v>
      </c>
      <c r="E52" s="25">
        <v>2.3843523377159364</v>
      </c>
      <c r="F52" s="25">
        <v>2.4081990701482501</v>
      </c>
      <c r="G52" s="25">
        <v>2.472144887612461</v>
      </c>
    </row>
    <row r="53" spans="1:10" x14ac:dyDescent="0.2">
      <c r="A53" s="7">
        <v>1441</v>
      </c>
      <c r="B53" s="7" t="s">
        <v>146</v>
      </c>
      <c r="C53" s="25">
        <v>2.4335488041370392</v>
      </c>
      <c r="D53" s="25">
        <v>2.4561109319574332</v>
      </c>
      <c r="E53" s="25">
        <v>2.4361864730607565</v>
      </c>
      <c r="F53" s="25">
        <v>2.471655765037835</v>
      </c>
      <c r="G53" s="25">
        <v>2.4601725012683917</v>
      </c>
    </row>
    <row r="54" spans="1:10" x14ac:dyDescent="0.2">
      <c r="A54" s="7">
        <v>1263</v>
      </c>
      <c r="B54" s="7" t="s">
        <v>104</v>
      </c>
      <c r="C54" s="25">
        <v>2.4030188679245281</v>
      </c>
      <c r="D54" s="25">
        <v>2.4157275231655397</v>
      </c>
      <c r="E54" s="25">
        <v>2.4587351283656855</v>
      </c>
      <c r="F54" s="25">
        <v>2.462513987318165</v>
      </c>
      <c r="G54" s="25">
        <v>2.4590632376692758</v>
      </c>
    </row>
    <row r="55" spans="1:10" x14ac:dyDescent="0.2">
      <c r="A55" s="7">
        <v>1402</v>
      </c>
      <c r="B55" s="7" t="s">
        <v>135</v>
      </c>
      <c r="C55" s="25">
        <v>2.4292316580011555</v>
      </c>
      <c r="D55" s="25">
        <v>2.4354373829082001</v>
      </c>
      <c r="E55" s="25">
        <v>2.4552746544438873</v>
      </c>
      <c r="F55" s="25">
        <v>2.4281839048480212</v>
      </c>
      <c r="G55" s="25">
        <v>2.4500759563596191</v>
      </c>
    </row>
    <row r="56" spans="1:10" x14ac:dyDescent="0.2">
      <c r="A56" s="7">
        <v>1407</v>
      </c>
      <c r="B56" s="7" t="s">
        <v>136</v>
      </c>
      <c r="C56" s="25">
        <v>2.4922732818218787</v>
      </c>
      <c r="D56" s="25">
        <v>2.4828774062816614</v>
      </c>
      <c r="E56" s="25">
        <v>2.4563650920736588</v>
      </c>
      <c r="F56" s="25">
        <v>2.4359124658069558</v>
      </c>
      <c r="G56" s="25">
        <v>2.43627164818058</v>
      </c>
    </row>
    <row r="58" spans="1:10" x14ac:dyDescent="0.2">
      <c r="A58" s="9" t="s">
        <v>347</v>
      </c>
    </row>
    <row r="59" spans="1:10" x14ac:dyDescent="0.2">
      <c r="A59" s="35" t="s">
        <v>320</v>
      </c>
    </row>
    <row r="60" spans="1:10" x14ac:dyDescent="0.2">
      <c r="B60" s="9" t="s">
        <v>316</v>
      </c>
      <c r="C60" s="9">
        <v>2008</v>
      </c>
      <c r="D60" s="9">
        <v>2009</v>
      </c>
      <c r="E60" s="9">
        <v>2010</v>
      </c>
      <c r="F60" s="9">
        <v>2011</v>
      </c>
      <c r="G60" s="9">
        <v>2012</v>
      </c>
      <c r="H60" s="9"/>
      <c r="J60" s="9" t="s">
        <v>317</v>
      </c>
    </row>
    <row r="61" spans="1:10" x14ac:dyDescent="0.2">
      <c r="A61" s="7">
        <v>184</v>
      </c>
      <c r="B61" s="7" t="s">
        <v>20</v>
      </c>
      <c r="C61" s="11">
        <v>1314.518210546142</v>
      </c>
      <c r="D61" s="11">
        <v>1305.5342581846562</v>
      </c>
      <c r="E61" s="11">
        <v>1244.8411962581447</v>
      </c>
      <c r="F61" s="11">
        <v>1247.4234265552905</v>
      </c>
      <c r="G61" s="11">
        <v>1245.7842724957222</v>
      </c>
      <c r="H61" s="11"/>
      <c r="J61" s="34">
        <f>G61/C61-1</f>
        <v>-5.2288311792852871E-2</v>
      </c>
    </row>
    <row r="62" spans="1:10" x14ac:dyDescent="0.2">
      <c r="A62" s="7">
        <v>183</v>
      </c>
      <c r="B62" s="7" t="s">
        <v>19</v>
      </c>
      <c r="C62" s="11">
        <v>1314.518210546142</v>
      </c>
      <c r="D62" s="11">
        <v>1318.8024085164063</v>
      </c>
      <c r="E62" s="11">
        <v>1269.7832458941357</v>
      </c>
      <c r="F62" s="11">
        <v>1255.7698955759083</v>
      </c>
      <c r="G62" s="11">
        <v>1257.3881532187229</v>
      </c>
      <c r="H62" s="11"/>
      <c r="J62" s="34">
        <f t="shared" ref="J62:J70" si="2">G62/C62-1</f>
        <v>-4.3460833687258948E-2</v>
      </c>
    </row>
    <row r="63" spans="1:10" x14ac:dyDescent="0.2">
      <c r="A63" s="7">
        <v>180</v>
      </c>
      <c r="B63" s="7" t="s">
        <v>16</v>
      </c>
      <c r="C63" s="11">
        <v>1314.518210546142</v>
      </c>
      <c r="D63" s="11">
        <v>1326.0109188918248</v>
      </c>
      <c r="E63" s="11">
        <v>1276.3355825162771</v>
      </c>
      <c r="F63" s="11">
        <v>1268.9689009864853</v>
      </c>
      <c r="G63" s="11">
        <v>1284.1897709094396</v>
      </c>
      <c r="H63" s="11"/>
      <c r="J63" s="34">
        <f t="shared" si="2"/>
        <v>-2.3071905275547144E-2</v>
      </c>
    </row>
    <row r="64" spans="1:10" x14ac:dyDescent="0.2">
      <c r="A64" s="7">
        <v>1280</v>
      </c>
      <c r="B64" s="7" t="s">
        <v>116</v>
      </c>
      <c r="C64" s="11">
        <v>1314.518210546142</v>
      </c>
      <c r="D64" s="11">
        <v>1350.0164669111223</v>
      </c>
      <c r="E64" s="11">
        <v>1316.2593589605983</v>
      </c>
      <c r="F64" s="11">
        <v>1314.360651429507</v>
      </c>
      <c r="G64" s="11">
        <v>1351.3996298341599</v>
      </c>
      <c r="H64" s="11"/>
      <c r="J64" s="34">
        <f t="shared" si="2"/>
        <v>2.8056986196254297E-2</v>
      </c>
    </row>
    <row r="65" spans="1:10" x14ac:dyDescent="0.2">
      <c r="A65" s="7">
        <v>1480</v>
      </c>
      <c r="B65" s="7" t="s">
        <v>164</v>
      </c>
      <c r="C65" s="11">
        <v>1314.518210546142</v>
      </c>
      <c r="D65" s="11">
        <v>1357.8531332799455</v>
      </c>
      <c r="E65" s="11">
        <v>1347.450699183496</v>
      </c>
      <c r="F65" s="11">
        <v>1355.9673602913731</v>
      </c>
      <c r="G65" s="11">
        <v>1402.1078252689158</v>
      </c>
      <c r="H65" s="11"/>
      <c r="J65" s="34">
        <f t="shared" si="2"/>
        <v>6.6632484829847405E-2</v>
      </c>
    </row>
    <row r="66" spans="1:10" x14ac:dyDescent="0.2">
      <c r="A66" s="7">
        <v>2417</v>
      </c>
      <c r="B66" s="7" t="s">
        <v>265</v>
      </c>
      <c r="C66" s="11">
        <v>1314.518210546142</v>
      </c>
      <c r="D66" s="11">
        <v>1318.7931878794823</v>
      </c>
      <c r="E66" s="11">
        <v>1339.7506043265128</v>
      </c>
      <c r="F66" s="11">
        <v>1363.571125530143</v>
      </c>
      <c r="G66" s="11">
        <v>1408.9962685479607</v>
      </c>
      <c r="H66" s="11"/>
      <c r="J66" s="34">
        <f t="shared" si="2"/>
        <v>7.1872764670613432E-2</v>
      </c>
    </row>
    <row r="67" spans="1:10" x14ac:dyDescent="0.2">
      <c r="A67" s="7">
        <v>182</v>
      </c>
      <c r="B67" s="7" t="s">
        <v>18</v>
      </c>
      <c r="C67" s="11">
        <v>1314.518210546142</v>
      </c>
      <c r="D67" s="11">
        <v>1368.2324638835782</v>
      </c>
      <c r="E67" s="11">
        <v>1354.4481976725751</v>
      </c>
      <c r="F67" s="11">
        <v>1360.633050229012</v>
      </c>
      <c r="G67" s="11">
        <v>1421.3024024173278</v>
      </c>
      <c r="H67" s="11"/>
      <c r="J67" s="34">
        <f t="shared" si="2"/>
        <v>8.1234471317685575E-2</v>
      </c>
    </row>
    <row r="68" spans="1:10" x14ac:dyDescent="0.2">
      <c r="A68" s="7">
        <v>380</v>
      </c>
      <c r="B68" s="7" t="s">
        <v>31</v>
      </c>
      <c r="C68" s="11">
        <v>1314.518210546142</v>
      </c>
      <c r="D68" s="11">
        <v>1377.7680570718383</v>
      </c>
      <c r="E68" s="11">
        <v>1362.8517175889042</v>
      </c>
      <c r="F68" s="11">
        <v>1364.9557274591878</v>
      </c>
      <c r="G68" s="11">
        <v>1426.4259307716868</v>
      </c>
      <c r="H68" s="11"/>
      <c r="J68" s="34">
        <f t="shared" si="2"/>
        <v>8.5132118617855079E-2</v>
      </c>
    </row>
    <row r="69" spans="1:10" x14ac:dyDescent="0.2">
      <c r="A69" s="7">
        <v>127</v>
      </c>
      <c r="B69" s="7" t="s">
        <v>7</v>
      </c>
      <c r="C69" s="11">
        <v>1314.518210546142</v>
      </c>
      <c r="D69" s="11">
        <v>1371.0647688193317</v>
      </c>
      <c r="E69" s="11">
        <v>1380.1233011324096</v>
      </c>
      <c r="F69" s="11">
        <v>1388.1290080161193</v>
      </c>
      <c r="G69" s="11">
        <v>1427.0038389486533</v>
      </c>
      <c r="H69" s="11"/>
      <c r="J69" s="34">
        <f t="shared" si="2"/>
        <v>8.5571753590067745E-2</v>
      </c>
    </row>
    <row r="70" spans="1:10" x14ac:dyDescent="0.2">
      <c r="A70" s="7">
        <v>2518</v>
      </c>
      <c r="B70" s="7" t="s">
        <v>281</v>
      </c>
      <c r="C70" s="11">
        <v>1314.518210546142</v>
      </c>
      <c r="D70" s="11">
        <v>1413.2853661414838</v>
      </c>
      <c r="E70" s="11">
        <v>1453.9473060080693</v>
      </c>
      <c r="F70" s="11">
        <v>1475.5330067758371</v>
      </c>
      <c r="G70" s="11">
        <v>1439.3899671193899</v>
      </c>
      <c r="H70" s="11"/>
      <c r="J70" s="34">
        <f t="shared" si="2"/>
        <v>9.4994314701328797E-2</v>
      </c>
    </row>
    <row r="72" spans="1:10" x14ac:dyDescent="0.2">
      <c r="A72" s="9" t="s">
        <v>348</v>
      </c>
    </row>
    <row r="73" spans="1:10" x14ac:dyDescent="0.2">
      <c r="A73" s="35" t="s">
        <v>320</v>
      </c>
    </row>
    <row r="74" spans="1:10" x14ac:dyDescent="0.2">
      <c r="B74" s="9" t="s">
        <v>316</v>
      </c>
      <c r="C74" s="9">
        <v>2008</v>
      </c>
      <c r="D74" s="9">
        <v>2009</v>
      </c>
      <c r="E74" s="9">
        <v>2010</v>
      </c>
      <c r="F74" s="9">
        <v>2011</v>
      </c>
      <c r="G74" s="9">
        <v>2012</v>
      </c>
      <c r="H74" s="9"/>
      <c r="J74" s="9" t="s">
        <v>317</v>
      </c>
    </row>
    <row r="75" spans="1:10" x14ac:dyDescent="0.2">
      <c r="A75" s="7">
        <v>885</v>
      </c>
      <c r="B75" s="7" t="s">
        <v>88</v>
      </c>
      <c r="C75" s="11">
        <v>1314.518210546142</v>
      </c>
      <c r="D75" s="11">
        <v>2353.8037472933911</v>
      </c>
      <c r="E75" s="11">
        <v>2491.1341392412519</v>
      </c>
      <c r="F75" s="11">
        <v>2552.6538131130474</v>
      </c>
      <c r="G75" s="11">
        <v>3199.8065827562814</v>
      </c>
      <c r="H75" s="11"/>
      <c r="J75" s="34">
        <f>G75/C75-1</f>
        <v>1.434204834200707</v>
      </c>
    </row>
    <row r="76" spans="1:10" x14ac:dyDescent="0.2">
      <c r="A76" s="7">
        <v>2361</v>
      </c>
      <c r="B76" s="7" t="s">
        <v>259</v>
      </c>
      <c r="C76" s="11">
        <v>1314.518210546142</v>
      </c>
      <c r="D76" s="11">
        <v>2012.7059493574743</v>
      </c>
      <c r="E76" s="11">
        <v>2224.4456386598295</v>
      </c>
      <c r="F76" s="11">
        <v>2369.0693751693675</v>
      </c>
      <c r="G76" s="11">
        <v>3180.4134322306395</v>
      </c>
      <c r="H76" s="11"/>
      <c r="J76" s="34">
        <f t="shared" ref="J76:J84" si="3">G76/C76-1</f>
        <v>1.4194517859963884</v>
      </c>
    </row>
    <row r="77" spans="1:10" x14ac:dyDescent="0.2">
      <c r="A77" s="7">
        <v>2023</v>
      </c>
      <c r="B77" s="7" t="s">
        <v>222</v>
      </c>
      <c r="C77" s="11">
        <v>1314.518210546142</v>
      </c>
      <c r="D77" s="11">
        <v>2012.4226676200885</v>
      </c>
      <c r="E77" s="11">
        <v>2205.1420927492604</v>
      </c>
      <c r="F77" s="11">
        <v>2292.1498749774087</v>
      </c>
      <c r="G77" s="11">
        <v>2889.525947460535</v>
      </c>
      <c r="H77" s="11"/>
      <c r="J77" s="34">
        <f t="shared" si="3"/>
        <v>1.1981634976818052</v>
      </c>
    </row>
    <row r="78" spans="1:10" x14ac:dyDescent="0.2">
      <c r="A78" s="7">
        <v>2321</v>
      </c>
      <c r="B78" s="7" t="s">
        <v>257</v>
      </c>
      <c r="C78" s="11">
        <v>1314.518210546142</v>
      </c>
      <c r="D78" s="11">
        <v>1958.0178938716062</v>
      </c>
      <c r="E78" s="11">
        <v>2147.1817188731138</v>
      </c>
      <c r="F78" s="11">
        <v>2234.0350109399769</v>
      </c>
      <c r="G78" s="11">
        <v>2650.4343346895257</v>
      </c>
      <c r="H78" s="11"/>
      <c r="J78" s="34">
        <f t="shared" si="3"/>
        <v>1.0162781416229687</v>
      </c>
    </row>
    <row r="79" spans="1:10" x14ac:dyDescent="0.2">
      <c r="A79" s="7">
        <v>2039</v>
      </c>
      <c r="B79" s="7" t="s">
        <v>227</v>
      </c>
      <c r="C79" s="11">
        <v>1314.518210546142</v>
      </c>
      <c r="D79" s="11">
        <v>1766.5396903248452</v>
      </c>
      <c r="E79" s="11">
        <v>1975.7364528385574</v>
      </c>
      <c r="F79" s="11">
        <v>2026.206654113917</v>
      </c>
      <c r="G79" s="11">
        <v>2485.0196487270159</v>
      </c>
      <c r="H79" s="11"/>
      <c r="J79" s="34">
        <f t="shared" si="3"/>
        <v>0.89044140186887666</v>
      </c>
    </row>
    <row r="80" spans="1:10" x14ac:dyDescent="0.2">
      <c r="A80" s="7">
        <v>563</v>
      </c>
      <c r="B80" s="7" t="s">
        <v>49</v>
      </c>
      <c r="C80" s="11">
        <v>1314.518210546142</v>
      </c>
      <c r="D80" s="11">
        <v>1917.1149901102519</v>
      </c>
      <c r="E80" s="11">
        <v>2056.7467633063352</v>
      </c>
      <c r="F80" s="11">
        <v>2156.9842920031001</v>
      </c>
      <c r="G80" s="11">
        <v>2439.7106716129742</v>
      </c>
      <c r="H80" s="11"/>
      <c r="J80" s="34">
        <f t="shared" si="3"/>
        <v>0.85597327753972263</v>
      </c>
    </row>
    <row r="81" spans="1:10" x14ac:dyDescent="0.2">
      <c r="A81" s="7">
        <v>2421</v>
      </c>
      <c r="B81" s="7" t="s">
        <v>267</v>
      </c>
      <c r="C81" s="11">
        <v>1314.518210546142</v>
      </c>
      <c r="D81" s="11">
        <v>1631.0797031952536</v>
      </c>
      <c r="E81" s="11">
        <v>1747.948509506256</v>
      </c>
      <c r="F81" s="11">
        <v>1793.8849353133801</v>
      </c>
      <c r="G81" s="11">
        <v>2428.5439276285892</v>
      </c>
      <c r="H81" s="11"/>
      <c r="J81" s="34">
        <f t="shared" si="3"/>
        <v>0.84747834464735461</v>
      </c>
    </row>
    <row r="82" spans="1:10" x14ac:dyDescent="0.2">
      <c r="A82" s="7">
        <v>1427</v>
      </c>
      <c r="B82" s="7" t="s">
        <v>140</v>
      </c>
      <c r="C82" s="11">
        <v>1314.518210546142</v>
      </c>
      <c r="D82" s="11">
        <v>1890.298899218732</v>
      </c>
      <c r="E82" s="11">
        <v>1968.7620999033775</v>
      </c>
      <c r="F82" s="11">
        <v>2070.4356873808447</v>
      </c>
      <c r="G82" s="11">
        <v>2377.7154434993822</v>
      </c>
      <c r="H82" s="11"/>
      <c r="J82" s="34">
        <f t="shared" si="3"/>
        <v>0.80881133819478568</v>
      </c>
    </row>
    <row r="83" spans="1:10" x14ac:dyDescent="0.2">
      <c r="A83" s="7">
        <v>2326</v>
      </c>
      <c r="B83" s="7" t="s">
        <v>258</v>
      </c>
      <c r="C83" s="11">
        <v>1314.518210546142</v>
      </c>
      <c r="D83" s="11">
        <v>1657.6767723644741</v>
      </c>
      <c r="E83" s="11">
        <v>1765.9179270748828</v>
      </c>
      <c r="F83" s="11">
        <v>1911.5086026753033</v>
      </c>
      <c r="G83" s="11">
        <v>2369.8420527310591</v>
      </c>
      <c r="H83" s="11"/>
      <c r="J83" s="34">
        <f t="shared" si="3"/>
        <v>0.80282177433393054</v>
      </c>
    </row>
    <row r="84" spans="1:10" x14ac:dyDescent="0.2">
      <c r="A84" s="7">
        <v>840</v>
      </c>
      <c r="B84" s="7" t="s">
        <v>79</v>
      </c>
      <c r="C84" s="11">
        <v>1314.518210546142</v>
      </c>
      <c r="D84" s="11">
        <v>1863.711846313485</v>
      </c>
      <c r="E84" s="11">
        <v>1910.085306670228</v>
      </c>
      <c r="F84" s="11">
        <v>1934.9919946194386</v>
      </c>
      <c r="G84" s="11">
        <v>2328.627604125752</v>
      </c>
      <c r="H84" s="11"/>
      <c r="J84" s="34">
        <f t="shared" si="3"/>
        <v>0.77146850111591725</v>
      </c>
    </row>
    <row r="86" spans="1:10" x14ac:dyDescent="0.2">
      <c r="A86" s="9" t="s">
        <v>321</v>
      </c>
    </row>
    <row r="87" spans="1:10" x14ac:dyDescent="0.2">
      <c r="A87" s="35" t="s">
        <v>322</v>
      </c>
    </row>
    <row r="88" spans="1:10" x14ac:dyDescent="0.2">
      <c r="B88" s="9" t="s">
        <v>316</v>
      </c>
      <c r="C88" s="9">
        <v>2008</v>
      </c>
      <c r="D88" s="9">
        <v>2009</v>
      </c>
      <c r="E88" s="9">
        <v>2010</v>
      </c>
      <c r="F88" s="9">
        <v>2011</v>
      </c>
      <c r="G88" s="9">
        <v>2012</v>
      </c>
    </row>
    <row r="89" spans="1:10" x14ac:dyDescent="0.2">
      <c r="A89" s="7">
        <v>184</v>
      </c>
      <c r="B89" s="7" t="s">
        <v>20</v>
      </c>
      <c r="C89" s="41">
        <v>0.9840050481494691</v>
      </c>
      <c r="D89" s="41">
        <v>0.98413605442176866</v>
      </c>
      <c r="E89" s="41">
        <v>0.98425005403068944</v>
      </c>
      <c r="F89" s="41">
        <v>0.98407843351448776</v>
      </c>
      <c r="G89" s="41">
        <v>0.98449468085106384</v>
      </c>
    </row>
    <row r="90" spans="1:10" x14ac:dyDescent="0.2">
      <c r="A90" s="7">
        <v>183</v>
      </c>
      <c r="B90" s="7" t="s">
        <v>19</v>
      </c>
      <c r="C90" s="41">
        <v>0.94347059433668712</v>
      </c>
      <c r="D90" s="41">
        <v>0.94172602456901</v>
      </c>
      <c r="E90" s="41">
        <v>0.94153163381153882</v>
      </c>
      <c r="F90" s="41">
        <v>0.93622967479674801</v>
      </c>
      <c r="G90" s="41">
        <v>0.93664998230446428</v>
      </c>
    </row>
    <row r="91" spans="1:10" x14ac:dyDescent="0.2">
      <c r="A91" s="7">
        <v>180</v>
      </c>
      <c r="B91" s="7" t="s">
        <v>16</v>
      </c>
      <c r="C91" s="41">
        <v>0.89944952437985126</v>
      </c>
      <c r="D91" s="41">
        <v>0.90025484582852222</v>
      </c>
      <c r="E91" s="41">
        <v>0.90066576633137463</v>
      </c>
      <c r="F91" s="41">
        <v>0.901100577090861</v>
      </c>
      <c r="G91" s="41">
        <v>0.90151129412758724</v>
      </c>
    </row>
    <row r="92" spans="1:10" x14ac:dyDescent="0.2">
      <c r="A92" s="7">
        <v>1280</v>
      </c>
      <c r="B92" s="7" t="s">
        <v>116</v>
      </c>
      <c r="C92" s="41">
        <v>0.82093289845381223</v>
      </c>
      <c r="D92" s="41">
        <v>0.82173824408806739</v>
      </c>
      <c r="E92" s="41">
        <v>0.82240365022306161</v>
      </c>
      <c r="F92" s="41">
        <v>0.82288086959457174</v>
      </c>
      <c r="G92" s="41">
        <v>0.82200775574119755</v>
      </c>
    </row>
    <row r="93" spans="1:10" x14ac:dyDescent="0.2">
      <c r="A93" s="7">
        <v>1480</v>
      </c>
      <c r="B93" s="7" t="s">
        <v>164</v>
      </c>
      <c r="C93" s="41">
        <v>0.79353388846911832</v>
      </c>
      <c r="D93" s="41">
        <v>0.79350762611678516</v>
      </c>
      <c r="E93" s="41">
        <v>0.79385029003705387</v>
      </c>
      <c r="F93" s="41">
        <v>0.7939605760893752</v>
      </c>
      <c r="G93" s="41">
        <v>0.79357648132653835</v>
      </c>
    </row>
    <row r="94" spans="1:10" x14ac:dyDescent="0.2">
      <c r="A94" s="7">
        <v>380</v>
      </c>
      <c r="B94" s="7" t="s">
        <v>31</v>
      </c>
      <c r="C94" s="41">
        <v>0.69120827943078911</v>
      </c>
      <c r="D94" s="41">
        <v>0.69467390529350048</v>
      </c>
      <c r="E94" s="41">
        <v>0.69445709025058933</v>
      </c>
      <c r="F94" s="41">
        <v>0.69384720491902097</v>
      </c>
      <c r="G94" s="41">
        <v>0.69114636898283588</v>
      </c>
    </row>
    <row r="95" spans="1:10" x14ac:dyDescent="0.2">
      <c r="A95" s="7">
        <v>1281</v>
      </c>
      <c r="B95" s="7" t="s">
        <v>117</v>
      </c>
      <c r="C95" s="41">
        <v>0.6780449122301121</v>
      </c>
      <c r="D95" s="41">
        <v>0.67776083251098951</v>
      </c>
      <c r="E95" s="41">
        <v>0.67657065498138547</v>
      </c>
      <c r="F95" s="41">
        <v>0.67550647158131683</v>
      </c>
      <c r="G95" s="41">
        <v>0.6764480646059593</v>
      </c>
    </row>
    <row r="96" spans="1:10" x14ac:dyDescent="0.2">
      <c r="A96" s="7">
        <v>1283</v>
      </c>
      <c r="B96" s="7" t="s">
        <v>119</v>
      </c>
      <c r="C96" s="41">
        <v>0.66498148446304939</v>
      </c>
      <c r="D96" s="41">
        <v>0.66468913905590377</v>
      </c>
      <c r="E96" s="41">
        <v>0.66299987264391236</v>
      </c>
      <c r="F96" s="41">
        <v>0.66282581055308332</v>
      </c>
      <c r="G96" s="41">
        <v>0.65942074610420276</v>
      </c>
    </row>
    <row r="97" spans="1:7" x14ac:dyDescent="0.2">
      <c r="A97" s="7">
        <v>114</v>
      </c>
      <c r="B97" s="7" t="s">
        <v>0</v>
      </c>
      <c r="C97" s="41">
        <v>0.64972755950673933</v>
      </c>
      <c r="D97" s="41">
        <v>0.64954128440366976</v>
      </c>
      <c r="E97" s="41">
        <v>0.64883401920438954</v>
      </c>
      <c r="F97" s="41">
        <v>0.65576697728921374</v>
      </c>
      <c r="G97" s="41">
        <v>0.65603112840466926</v>
      </c>
    </row>
    <row r="98" spans="1:7" x14ac:dyDescent="0.2">
      <c r="A98" s="7">
        <v>1880</v>
      </c>
      <c r="B98" s="7" t="s">
        <v>205</v>
      </c>
      <c r="C98" s="41">
        <v>0.64998104458895922</v>
      </c>
      <c r="D98" s="41">
        <v>0.65113010721529996</v>
      </c>
      <c r="E98" s="41">
        <v>0.65104716203911139</v>
      </c>
      <c r="F98" s="41">
        <v>0.65090550449536166</v>
      </c>
      <c r="G98" s="41">
        <v>0.64971239126122804</v>
      </c>
    </row>
    <row r="100" spans="1:7" x14ac:dyDescent="0.2">
      <c r="A100" s="9" t="s">
        <v>323</v>
      </c>
    </row>
    <row r="101" spans="1:7" x14ac:dyDescent="0.2">
      <c r="A101" s="35" t="s">
        <v>324</v>
      </c>
    </row>
    <row r="102" spans="1:7" x14ac:dyDescent="0.2">
      <c r="B102" s="9" t="s">
        <v>316</v>
      </c>
      <c r="C102" s="9">
        <v>2008</v>
      </c>
      <c r="D102" s="9">
        <v>2009</v>
      </c>
      <c r="E102" s="9">
        <v>2010</v>
      </c>
      <c r="F102" s="9">
        <v>2011</v>
      </c>
      <c r="G102" s="9">
        <v>2012</v>
      </c>
    </row>
    <row r="103" spans="1:7" x14ac:dyDescent="0.2">
      <c r="A103" s="7">
        <v>1407</v>
      </c>
      <c r="B103" s="7" t="s">
        <v>136</v>
      </c>
      <c r="C103" s="41">
        <v>0.83387555917039446</v>
      </c>
      <c r="D103" s="41">
        <v>0.83606889564336373</v>
      </c>
      <c r="E103" s="41">
        <v>0.82906325060048036</v>
      </c>
      <c r="F103" s="41">
        <v>0.82805783509183273</v>
      </c>
      <c r="G103" s="41">
        <v>0.82467406110138164</v>
      </c>
    </row>
    <row r="104" spans="1:7" x14ac:dyDescent="0.2">
      <c r="A104" s="7">
        <v>1445</v>
      </c>
      <c r="B104" s="7" t="s">
        <v>150</v>
      </c>
      <c r="C104" s="41">
        <v>0.8147295742232451</v>
      </c>
      <c r="D104" s="41">
        <v>0.81671779141104295</v>
      </c>
      <c r="E104" s="41">
        <v>0.81550802139037437</v>
      </c>
      <c r="F104" s="41">
        <v>0.81629515757109916</v>
      </c>
      <c r="G104" s="41">
        <v>0.80592480060767191</v>
      </c>
    </row>
    <row r="105" spans="1:7" x14ac:dyDescent="0.2">
      <c r="A105" s="7">
        <v>1264</v>
      </c>
      <c r="B105" s="7" t="s">
        <v>105</v>
      </c>
      <c r="C105" s="41">
        <v>0.76273980815347719</v>
      </c>
      <c r="D105" s="41">
        <v>0.76142131979695427</v>
      </c>
      <c r="E105" s="41">
        <v>0.76231454005934718</v>
      </c>
      <c r="F105" s="41">
        <v>0.76276187665978168</v>
      </c>
      <c r="G105" s="41">
        <v>0.76347085596828657</v>
      </c>
    </row>
    <row r="106" spans="1:7" x14ac:dyDescent="0.2">
      <c r="A106" s="7">
        <v>1444</v>
      </c>
      <c r="B106" s="7" t="s">
        <v>149</v>
      </c>
      <c r="C106" s="41">
        <v>0.76974664679582716</v>
      </c>
      <c r="D106" s="41">
        <v>0.77046130952380953</v>
      </c>
      <c r="E106" s="41">
        <v>0.77112020841086715</v>
      </c>
      <c r="F106" s="41">
        <v>0.76722532588454373</v>
      </c>
      <c r="G106" s="41">
        <v>0.76282527881040896</v>
      </c>
    </row>
    <row r="107" spans="1:7" x14ac:dyDescent="0.2">
      <c r="A107" s="7">
        <v>1441</v>
      </c>
      <c r="B107" s="7" t="s">
        <v>146</v>
      </c>
      <c r="C107" s="41">
        <v>0.75656108597285066</v>
      </c>
      <c r="D107" s="41">
        <v>0.75782005804579167</v>
      </c>
      <c r="E107" s="41">
        <v>0.75538148006623362</v>
      </c>
      <c r="F107" s="41">
        <v>0.75875336667949211</v>
      </c>
      <c r="G107" s="41">
        <v>0.76052765093860986</v>
      </c>
    </row>
    <row r="108" spans="1:7" x14ac:dyDescent="0.2">
      <c r="A108" s="7">
        <v>1214</v>
      </c>
      <c r="B108" s="7" t="s">
        <v>95</v>
      </c>
      <c r="C108" s="41">
        <v>0.7578337874659401</v>
      </c>
      <c r="D108" s="41">
        <v>0.75835037491479207</v>
      </c>
      <c r="E108" s="41">
        <v>0.75865007670018747</v>
      </c>
      <c r="F108" s="41">
        <v>0.7607341303249705</v>
      </c>
      <c r="G108" s="41">
        <v>0.75802386153587631</v>
      </c>
    </row>
    <row r="109" spans="1:7" x14ac:dyDescent="0.2">
      <c r="A109" s="7">
        <v>2403</v>
      </c>
      <c r="B109" s="7" t="s">
        <v>262</v>
      </c>
      <c r="C109" s="41">
        <v>0.74326465927099838</v>
      </c>
      <c r="D109" s="41">
        <v>0.74642289348171698</v>
      </c>
      <c r="E109" s="41">
        <v>0.74583002382843522</v>
      </c>
      <c r="F109" s="41">
        <v>0.74193548387096775</v>
      </c>
      <c r="G109" s="41">
        <v>0.73864541832669328</v>
      </c>
    </row>
    <row r="110" spans="1:7" x14ac:dyDescent="0.2">
      <c r="A110" s="7">
        <v>1439</v>
      </c>
      <c r="B110" s="7" t="s">
        <v>144</v>
      </c>
      <c r="C110" s="41">
        <v>0.73145705071826439</v>
      </c>
      <c r="D110" s="41">
        <v>0.73102842074421326</v>
      </c>
      <c r="E110" s="41">
        <v>0.73118594436310391</v>
      </c>
      <c r="F110" s="41">
        <v>0.72945305644925418</v>
      </c>
      <c r="G110" s="41">
        <v>0.72449279623640106</v>
      </c>
    </row>
    <row r="111" spans="1:7" x14ac:dyDescent="0.2">
      <c r="A111" s="7">
        <v>1260</v>
      </c>
      <c r="B111" s="7" t="s">
        <v>101</v>
      </c>
      <c r="C111" s="41">
        <v>0.72117232543241516</v>
      </c>
      <c r="D111" s="41">
        <v>0.72115691914349633</v>
      </c>
      <c r="E111" s="41">
        <v>0.72133503672947941</v>
      </c>
      <c r="F111" s="41">
        <v>0.72140809174896459</v>
      </c>
      <c r="G111" s="41">
        <v>0.72114467408585059</v>
      </c>
    </row>
    <row r="112" spans="1:7" x14ac:dyDescent="0.2">
      <c r="A112" s="7">
        <v>1233</v>
      </c>
      <c r="B112" s="7" t="s">
        <v>98</v>
      </c>
      <c r="C112" s="41">
        <v>0.71805555555555556</v>
      </c>
      <c r="D112" s="41">
        <v>0.71993464052287581</v>
      </c>
      <c r="E112" s="41">
        <v>0.72168369006570821</v>
      </c>
      <c r="F112" s="41">
        <v>0.72153122381903723</v>
      </c>
      <c r="G112" s="41">
        <v>0.72057416267942587</v>
      </c>
    </row>
    <row r="114" spans="1:7" x14ac:dyDescent="0.2">
      <c r="A114" s="9" t="s">
        <v>325</v>
      </c>
    </row>
    <row r="115" spans="1:7" x14ac:dyDescent="0.2">
      <c r="A115" s="35" t="s">
        <v>326</v>
      </c>
    </row>
    <row r="116" spans="1:7" x14ac:dyDescent="0.2">
      <c r="B116" s="9" t="s">
        <v>316</v>
      </c>
      <c r="C116" s="9">
        <v>2008</v>
      </c>
      <c r="D116" s="9">
        <v>2009</v>
      </c>
      <c r="E116" s="9">
        <v>2010</v>
      </c>
      <c r="F116" s="9">
        <v>2011</v>
      </c>
      <c r="G116" s="9">
        <v>2012</v>
      </c>
    </row>
    <row r="117" spans="1:7" x14ac:dyDescent="0.2">
      <c r="A117" s="7">
        <v>885</v>
      </c>
      <c r="B117" s="7" t="s">
        <v>88</v>
      </c>
      <c r="C117" s="41">
        <v>0.50062977579981527</v>
      </c>
      <c r="D117" s="41">
        <v>0.50296698704554954</v>
      </c>
      <c r="E117" s="41">
        <v>0.50610313044922361</v>
      </c>
      <c r="F117" s="41">
        <v>0.50761755744050074</v>
      </c>
      <c r="G117" s="41">
        <v>0.51628095818108</v>
      </c>
    </row>
    <row r="118" spans="1:7" x14ac:dyDescent="0.2">
      <c r="A118" s="7">
        <v>2361</v>
      </c>
      <c r="B118" s="7" t="s">
        <v>259</v>
      </c>
      <c r="C118" s="41">
        <v>0.48260303687635575</v>
      </c>
      <c r="D118" s="41">
        <v>0.48554913294797686</v>
      </c>
      <c r="E118" s="41">
        <v>0.49221342864437068</v>
      </c>
      <c r="F118" s="41">
        <v>0.49513341164624936</v>
      </c>
      <c r="G118" s="41">
        <v>0.50559026635975013</v>
      </c>
    </row>
    <row r="119" spans="1:7" x14ac:dyDescent="0.2">
      <c r="A119" s="7">
        <v>188</v>
      </c>
      <c r="B119" s="7" t="s">
        <v>23</v>
      </c>
      <c r="C119" s="41">
        <v>0.47486712820412247</v>
      </c>
      <c r="D119" s="41">
        <v>0.47390828841496757</v>
      </c>
      <c r="E119" s="41">
        <v>0.4735243140080625</v>
      </c>
      <c r="F119" s="41">
        <v>0.47313832886609952</v>
      </c>
      <c r="G119" s="41">
        <v>0.47679818837798421</v>
      </c>
    </row>
    <row r="120" spans="1:7" x14ac:dyDescent="0.2">
      <c r="A120" s="7">
        <v>120</v>
      </c>
      <c r="B120" s="7" t="s">
        <v>3</v>
      </c>
      <c r="C120" s="41">
        <v>0.47137912673056442</v>
      </c>
      <c r="D120" s="41">
        <v>0.47126664683916591</v>
      </c>
      <c r="E120" s="41">
        <v>0.47147950089126561</v>
      </c>
      <c r="F120" s="41">
        <v>0.46942723189403623</v>
      </c>
      <c r="G120" s="41">
        <v>0.47020104923588257</v>
      </c>
    </row>
    <row r="121" spans="1:7" x14ac:dyDescent="0.2">
      <c r="A121" s="7">
        <v>1435</v>
      </c>
      <c r="B121" s="7" t="s">
        <v>142</v>
      </c>
      <c r="C121" s="41">
        <v>0.43858290581744264</v>
      </c>
      <c r="D121" s="41">
        <v>0.43950759761492597</v>
      </c>
      <c r="E121" s="41">
        <v>0.43774947728568714</v>
      </c>
      <c r="F121" s="41">
        <v>0.44113475177304967</v>
      </c>
      <c r="G121" s="41">
        <v>0.44369873228933632</v>
      </c>
    </row>
    <row r="122" spans="1:7" x14ac:dyDescent="0.2">
      <c r="A122" s="7">
        <v>2421</v>
      </c>
      <c r="B122" s="7" t="s">
        <v>267</v>
      </c>
      <c r="C122" s="41">
        <v>0.41498612395929696</v>
      </c>
      <c r="D122" s="41">
        <v>0.41741852329221135</v>
      </c>
      <c r="E122" s="41">
        <v>0.42304886943836617</v>
      </c>
      <c r="F122" s="41">
        <v>0.42704947634525098</v>
      </c>
      <c r="G122" s="41">
        <v>0.44113500176242509</v>
      </c>
    </row>
    <row r="123" spans="1:7" x14ac:dyDescent="0.2">
      <c r="A123" s="7">
        <v>2326</v>
      </c>
      <c r="B123" s="7" t="s">
        <v>258</v>
      </c>
      <c r="C123" s="41">
        <v>0.41885164288084964</v>
      </c>
      <c r="D123" s="41">
        <v>0.41963251117364675</v>
      </c>
      <c r="E123" s="41">
        <v>0.42633126429271478</v>
      </c>
      <c r="F123" s="41">
        <v>0.43206654705594522</v>
      </c>
      <c r="G123" s="41">
        <v>0.44087237479806141</v>
      </c>
    </row>
    <row r="124" spans="1:7" x14ac:dyDescent="0.2">
      <c r="A124" s="7">
        <v>2039</v>
      </c>
      <c r="B124" s="7" t="s">
        <v>227</v>
      </c>
      <c r="C124" s="41">
        <v>0.40691729323308273</v>
      </c>
      <c r="D124" s="41">
        <v>0.40717933313307297</v>
      </c>
      <c r="E124" s="41">
        <v>0.40998057672194832</v>
      </c>
      <c r="F124" s="41">
        <v>0.41444129494256304</v>
      </c>
      <c r="G124" s="41">
        <v>0.42561737578101755</v>
      </c>
    </row>
    <row r="125" spans="1:7" x14ac:dyDescent="0.2">
      <c r="A125" s="7">
        <v>2023</v>
      </c>
      <c r="B125" s="7" t="s">
        <v>222</v>
      </c>
      <c r="C125" s="41">
        <v>0.40237603305785125</v>
      </c>
      <c r="D125" s="41">
        <v>0.40329642029358742</v>
      </c>
      <c r="E125" s="41">
        <v>0.40481082006505736</v>
      </c>
      <c r="F125" s="41">
        <v>0.40645983850403739</v>
      </c>
      <c r="G125" s="41">
        <v>0.40908708456037024</v>
      </c>
    </row>
    <row r="126" spans="1:7" x14ac:dyDescent="0.2">
      <c r="A126" s="7">
        <v>1421</v>
      </c>
      <c r="B126" s="7" t="s">
        <v>139</v>
      </c>
      <c r="C126" s="41">
        <v>0.40901852317492249</v>
      </c>
      <c r="D126" s="41">
        <v>0.40735466577316132</v>
      </c>
      <c r="E126" s="41">
        <v>0.4071726438698916</v>
      </c>
      <c r="F126" s="41">
        <v>0.40777102920376074</v>
      </c>
      <c r="G126" s="41">
        <v>0.40807545920900218</v>
      </c>
    </row>
    <row r="128" spans="1:7" x14ac:dyDescent="0.2">
      <c r="A128" s="9"/>
    </row>
    <row r="129" spans="1:12" x14ac:dyDescent="0.2">
      <c r="A129" s="33"/>
      <c r="G129" s="22"/>
    </row>
    <row r="130" spans="1:12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"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2" x14ac:dyDescent="0.2"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  <row r="133" spans="1:12" x14ac:dyDescent="0.2"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1:12" x14ac:dyDescent="0.2"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1:12" x14ac:dyDescent="0.2"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2" x14ac:dyDescent="0.2"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1:12" x14ac:dyDescent="0.2"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1:12" x14ac:dyDescent="0.2"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1:12" x14ac:dyDescent="0.2"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x14ac:dyDescent="0.2"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2" x14ac:dyDescent="0.2"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1:12" x14ac:dyDescent="0.2">
      <c r="C142" s="34"/>
      <c r="D142" s="34"/>
      <c r="E142" s="34"/>
      <c r="F142" s="34"/>
      <c r="G142" s="34"/>
      <c r="H142" s="34"/>
      <c r="I142" s="34"/>
      <c r="J142" s="34"/>
      <c r="K142" s="34"/>
      <c r="L142" s="34"/>
    </row>
    <row r="143" spans="1:12" x14ac:dyDescent="0.2"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1:12" x14ac:dyDescent="0.2"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 x14ac:dyDescent="0.2"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1:12" x14ac:dyDescent="0.2">
      <c r="A146" s="9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1:12" x14ac:dyDescent="0.2"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x14ac:dyDescent="0.2"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  <row r="149" spans="1:12" x14ac:dyDescent="0.2">
      <c r="C149" s="34"/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 x14ac:dyDescent="0.2"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x14ac:dyDescent="0.2"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x14ac:dyDescent="0.2">
      <c r="C152" s="34"/>
      <c r="D152" s="34"/>
      <c r="E152" s="34"/>
      <c r="F152" s="34"/>
      <c r="G152" s="34"/>
      <c r="H152" s="34"/>
      <c r="I152" s="34"/>
      <c r="J152" s="34"/>
      <c r="K152" s="34"/>
      <c r="L152" s="34"/>
    </row>
    <row r="153" spans="1:12" x14ac:dyDescent="0.2"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x14ac:dyDescent="0.2"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x14ac:dyDescent="0.2"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spans="1:12" x14ac:dyDescent="0.2"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spans="1:12" x14ac:dyDescent="0.2">
      <c r="C157" s="34"/>
      <c r="D157" s="34"/>
      <c r="E157" s="34"/>
      <c r="F157" s="34"/>
      <c r="G157" s="34"/>
      <c r="H157" s="34"/>
      <c r="I157" s="34"/>
      <c r="J157" s="34"/>
      <c r="K157" s="34"/>
      <c r="L157" s="34"/>
    </row>
    <row r="158" spans="1:12" x14ac:dyDescent="0.2"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  <row r="159" spans="1:12" x14ac:dyDescent="0.2">
      <c r="C159" s="34"/>
      <c r="D159" s="34"/>
      <c r="E159" s="34"/>
      <c r="F159" s="34"/>
      <c r="G159" s="34"/>
      <c r="H159" s="34"/>
      <c r="I159" s="34"/>
      <c r="J159" s="34"/>
      <c r="K159" s="34"/>
      <c r="L159" s="34"/>
    </row>
    <row r="160" spans="1:12" x14ac:dyDescent="0.2"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3:12" x14ac:dyDescent="0.2">
      <c r="C161" s="34"/>
      <c r="D161" s="34"/>
      <c r="E161" s="34"/>
      <c r="F161" s="34"/>
      <c r="G161" s="34"/>
      <c r="H161" s="34"/>
      <c r="I161" s="34"/>
      <c r="J161" s="34"/>
      <c r="K161" s="34"/>
      <c r="L161" s="34"/>
    </row>
    <row r="162" spans="3:12" x14ac:dyDescent="0.2">
      <c r="C162" s="34"/>
      <c r="D162" s="34"/>
      <c r="E162" s="34"/>
      <c r="F162" s="34"/>
      <c r="G162" s="34"/>
      <c r="H162" s="34"/>
      <c r="I162" s="34"/>
      <c r="J162" s="34"/>
      <c r="K162" s="34"/>
      <c r="L162" s="34"/>
    </row>
    <row r="163" spans="3:12" x14ac:dyDescent="0.2"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3:12" x14ac:dyDescent="0.2"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3:12" x14ac:dyDescent="0.2"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3:12" x14ac:dyDescent="0.2"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3:12" x14ac:dyDescent="0.2">
      <c r="C167" s="34"/>
      <c r="D167" s="34"/>
      <c r="E167" s="34"/>
      <c r="F167" s="34"/>
      <c r="G167" s="34"/>
      <c r="H167" s="34"/>
      <c r="I167" s="34"/>
      <c r="J167" s="34"/>
      <c r="K167" s="34"/>
      <c r="L167" s="34"/>
    </row>
    <row r="168" spans="3:12" x14ac:dyDescent="0.2"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3:12" x14ac:dyDescent="0.2"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3:12" x14ac:dyDescent="0.2"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3:12" x14ac:dyDescent="0.2"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3:12" x14ac:dyDescent="0.2"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3:12" x14ac:dyDescent="0.2">
      <c r="C173" s="34"/>
      <c r="D173" s="34"/>
      <c r="E173" s="34"/>
      <c r="F173" s="34"/>
      <c r="G173" s="34"/>
      <c r="H173" s="34"/>
      <c r="I173" s="34"/>
      <c r="J173" s="34"/>
      <c r="K173" s="34"/>
      <c r="L173" s="34"/>
    </row>
    <row r="174" spans="3:12" x14ac:dyDescent="0.2">
      <c r="C174" s="34"/>
      <c r="D174" s="34"/>
      <c r="E174" s="34"/>
      <c r="F174" s="34"/>
      <c r="G174" s="34"/>
      <c r="H174" s="34"/>
      <c r="I174" s="34"/>
      <c r="J174" s="34"/>
      <c r="K174" s="34"/>
      <c r="L174" s="34"/>
    </row>
    <row r="175" spans="3:12" x14ac:dyDescent="0.2"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spans="3:12" x14ac:dyDescent="0.2"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3:12" x14ac:dyDescent="0.2">
      <c r="C177" s="34"/>
      <c r="D177" s="34"/>
      <c r="E177" s="34"/>
      <c r="F177" s="34"/>
      <c r="G177" s="34"/>
      <c r="H177" s="34"/>
      <c r="I177" s="34"/>
      <c r="J177" s="34"/>
      <c r="K177" s="34"/>
      <c r="L177" s="34"/>
    </row>
    <row r="178" spans="3:12" x14ac:dyDescent="0.2"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79" spans="3:12" x14ac:dyDescent="0.2"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3:12" x14ac:dyDescent="0.2">
      <c r="C180" s="34"/>
      <c r="D180" s="34"/>
      <c r="E180" s="34"/>
      <c r="F180" s="34"/>
      <c r="G180" s="34"/>
      <c r="H180" s="34"/>
      <c r="I180" s="34"/>
      <c r="J180" s="34"/>
      <c r="K180" s="34"/>
      <c r="L180" s="34"/>
    </row>
    <row r="181" spans="3:12" x14ac:dyDescent="0.2">
      <c r="C181" s="34"/>
      <c r="D181" s="34"/>
      <c r="E181" s="34"/>
      <c r="F181" s="34"/>
      <c r="G181" s="34"/>
      <c r="H181" s="34"/>
      <c r="I181" s="34"/>
      <c r="J181" s="34"/>
      <c r="K181" s="34"/>
      <c r="L181" s="34"/>
    </row>
    <row r="182" spans="3:12" x14ac:dyDescent="0.2"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3:12" x14ac:dyDescent="0.2">
      <c r="C183" s="34"/>
      <c r="D183" s="34"/>
      <c r="E183" s="34"/>
      <c r="F183" s="34"/>
      <c r="G183" s="34"/>
      <c r="H183" s="34"/>
      <c r="I183" s="34"/>
      <c r="J183" s="34"/>
      <c r="K183" s="34"/>
      <c r="L183" s="34"/>
    </row>
    <row r="184" spans="3:12" x14ac:dyDescent="0.2">
      <c r="C184" s="34"/>
      <c r="D184" s="34"/>
      <c r="E184" s="34"/>
      <c r="F184" s="34"/>
      <c r="G184" s="34"/>
      <c r="H184" s="34"/>
      <c r="I184" s="34"/>
      <c r="J184" s="34"/>
      <c r="K184" s="34"/>
      <c r="L184" s="34"/>
    </row>
    <row r="185" spans="3:12" x14ac:dyDescent="0.2">
      <c r="C185" s="34"/>
      <c r="D185" s="34"/>
      <c r="E185" s="34"/>
      <c r="F185" s="34"/>
      <c r="G185" s="34"/>
      <c r="H185" s="34"/>
      <c r="I185" s="34"/>
      <c r="J185" s="34"/>
      <c r="K185" s="34"/>
      <c r="L185" s="34"/>
    </row>
    <row r="186" spans="3:12" x14ac:dyDescent="0.2">
      <c r="C186" s="34"/>
      <c r="D186" s="34"/>
      <c r="E186" s="34"/>
      <c r="F186" s="34"/>
      <c r="G186" s="34"/>
      <c r="H186" s="34"/>
      <c r="I186" s="34"/>
      <c r="J186" s="34"/>
      <c r="K186" s="34"/>
      <c r="L186" s="34"/>
    </row>
    <row r="187" spans="3:12" x14ac:dyDescent="0.2">
      <c r="C187" s="34"/>
      <c r="D187" s="34"/>
      <c r="E187" s="34"/>
      <c r="F187" s="34"/>
      <c r="G187" s="34"/>
      <c r="H187" s="34"/>
      <c r="I187" s="34"/>
      <c r="J187" s="34"/>
      <c r="K187" s="34"/>
      <c r="L187" s="34"/>
    </row>
    <row r="188" spans="3:12" x14ac:dyDescent="0.2">
      <c r="C188" s="34"/>
      <c r="D188" s="34"/>
      <c r="E188" s="34"/>
      <c r="F188" s="34"/>
      <c r="G188" s="34"/>
      <c r="H188" s="34"/>
      <c r="I188" s="34"/>
      <c r="J188" s="34"/>
      <c r="K188" s="34"/>
      <c r="L188" s="34"/>
    </row>
    <row r="189" spans="3:12" x14ac:dyDescent="0.2">
      <c r="C189" s="34"/>
      <c r="D189" s="34"/>
      <c r="E189" s="34"/>
      <c r="F189" s="34"/>
      <c r="G189" s="34"/>
      <c r="H189" s="34"/>
      <c r="I189" s="34"/>
      <c r="J189" s="34"/>
      <c r="K189" s="34"/>
      <c r="L189" s="34"/>
    </row>
    <row r="190" spans="3:12" x14ac:dyDescent="0.2">
      <c r="C190" s="34"/>
      <c r="D190" s="34"/>
      <c r="E190" s="34"/>
      <c r="F190" s="34"/>
      <c r="G190" s="34"/>
      <c r="H190" s="34"/>
      <c r="I190" s="34"/>
      <c r="J190" s="34"/>
      <c r="K190" s="34"/>
      <c r="L190" s="34"/>
    </row>
    <row r="191" spans="3:12" x14ac:dyDescent="0.2">
      <c r="C191" s="34"/>
      <c r="D191" s="34"/>
      <c r="E191" s="34"/>
      <c r="F191" s="34"/>
      <c r="G191" s="34"/>
      <c r="H191" s="34"/>
      <c r="I191" s="34"/>
      <c r="J191" s="34"/>
      <c r="K191" s="34"/>
      <c r="L191" s="34"/>
    </row>
    <row r="192" spans="3:12" x14ac:dyDescent="0.2">
      <c r="C192" s="34"/>
      <c r="D192" s="34"/>
      <c r="E192" s="34"/>
      <c r="F192" s="34"/>
      <c r="G192" s="34"/>
      <c r="H192" s="34"/>
      <c r="I192" s="34"/>
      <c r="J192" s="34"/>
      <c r="K192" s="34"/>
      <c r="L192" s="34"/>
    </row>
    <row r="193" spans="3:12" x14ac:dyDescent="0.2">
      <c r="C193" s="34"/>
      <c r="D193" s="34"/>
      <c r="E193" s="34"/>
      <c r="F193" s="34"/>
      <c r="G193" s="34"/>
      <c r="H193" s="34"/>
      <c r="I193" s="34"/>
      <c r="J193" s="34"/>
      <c r="K193" s="34"/>
      <c r="L193" s="34"/>
    </row>
    <row r="194" spans="3:12" x14ac:dyDescent="0.2">
      <c r="C194" s="34"/>
      <c r="D194" s="34"/>
      <c r="E194" s="34"/>
      <c r="F194" s="34"/>
      <c r="G194" s="34"/>
      <c r="H194" s="34"/>
      <c r="I194" s="34"/>
      <c r="J194" s="34"/>
      <c r="K194" s="34"/>
      <c r="L194" s="34"/>
    </row>
    <row r="195" spans="3:12" x14ac:dyDescent="0.2">
      <c r="C195" s="34"/>
      <c r="D195" s="34"/>
      <c r="E195" s="34"/>
      <c r="F195" s="34"/>
      <c r="G195" s="34"/>
      <c r="H195" s="34"/>
      <c r="I195" s="34"/>
      <c r="J195" s="34"/>
      <c r="K195" s="34"/>
      <c r="L195" s="34"/>
    </row>
    <row r="196" spans="3:12" x14ac:dyDescent="0.2">
      <c r="C196" s="34"/>
      <c r="D196" s="34"/>
      <c r="E196" s="34"/>
      <c r="F196" s="34"/>
      <c r="G196" s="34"/>
      <c r="H196" s="34"/>
      <c r="I196" s="34"/>
      <c r="J196" s="34"/>
      <c r="K196" s="34"/>
      <c r="L196" s="34"/>
    </row>
    <row r="197" spans="3:12" x14ac:dyDescent="0.2">
      <c r="C197" s="34"/>
      <c r="D197" s="34"/>
      <c r="E197" s="34"/>
      <c r="F197" s="34"/>
      <c r="G197" s="34"/>
      <c r="H197" s="34"/>
      <c r="I197" s="34"/>
      <c r="J197" s="34"/>
      <c r="K197" s="34"/>
      <c r="L197" s="34"/>
    </row>
    <row r="198" spans="3:12" x14ac:dyDescent="0.2">
      <c r="C198" s="34"/>
      <c r="D198" s="34"/>
      <c r="E198" s="34"/>
      <c r="F198" s="34"/>
      <c r="G198" s="34"/>
      <c r="H198" s="34"/>
      <c r="I198" s="34"/>
      <c r="J198" s="34"/>
      <c r="K198" s="34"/>
      <c r="L198" s="34"/>
    </row>
    <row r="199" spans="3:12" x14ac:dyDescent="0.2">
      <c r="C199" s="34"/>
      <c r="D199" s="34"/>
      <c r="E199" s="34"/>
      <c r="F199" s="34"/>
      <c r="G199" s="34"/>
      <c r="H199" s="34"/>
      <c r="I199" s="34"/>
      <c r="J199" s="34"/>
      <c r="K199" s="34"/>
      <c r="L199" s="34"/>
    </row>
    <row r="200" spans="3:12" x14ac:dyDescent="0.2">
      <c r="C200" s="34"/>
      <c r="D200" s="34"/>
      <c r="E200" s="34"/>
      <c r="F200" s="34"/>
      <c r="G200" s="34"/>
      <c r="H200" s="34"/>
      <c r="I200" s="34"/>
      <c r="J200" s="34"/>
      <c r="K200" s="34"/>
      <c r="L200" s="34"/>
    </row>
    <row r="201" spans="3:12" x14ac:dyDescent="0.2">
      <c r="C201" s="34"/>
      <c r="D201" s="34"/>
      <c r="E201" s="34"/>
      <c r="F201" s="34"/>
      <c r="G201" s="34"/>
      <c r="H201" s="34"/>
      <c r="I201" s="34"/>
      <c r="J201" s="34"/>
      <c r="K201" s="34"/>
      <c r="L201" s="34"/>
    </row>
    <row r="202" spans="3:12" x14ac:dyDescent="0.2">
      <c r="C202" s="34"/>
      <c r="D202" s="34"/>
      <c r="E202" s="34"/>
      <c r="F202" s="34"/>
      <c r="G202" s="34"/>
      <c r="H202" s="34"/>
      <c r="I202" s="34"/>
      <c r="J202" s="34"/>
      <c r="K202" s="34"/>
      <c r="L202" s="34"/>
    </row>
    <row r="203" spans="3:12" x14ac:dyDescent="0.2">
      <c r="C203" s="34"/>
      <c r="D203" s="34"/>
      <c r="E203" s="34"/>
      <c r="F203" s="34"/>
      <c r="G203" s="34"/>
      <c r="H203" s="34"/>
      <c r="I203" s="34"/>
      <c r="J203" s="34"/>
      <c r="K203" s="34"/>
      <c r="L203" s="34"/>
    </row>
    <row r="204" spans="3:12" x14ac:dyDescent="0.2">
      <c r="C204" s="34"/>
      <c r="D204" s="34"/>
      <c r="E204" s="34"/>
      <c r="F204" s="34"/>
      <c r="G204" s="34"/>
      <c r="H204" s="34"/>
      <c r="I204" s="34"/>
      <c r="J204" s="34"/>
      <c r="K204" s="34"/>
      <c r="L204" s="34"/>
    </row>
    <row r="205" spans="3:12" x14ac:dyDescent="0.2">
      <c r="C205" s="34"/>
      <c r="D205" s="34"/>
      <c r="E205" s="34"/>
      <c r="F205" s="34"/>
      <c r="G205" s="34"/>
      <c r="H205" s="34"/>
      <c r="I205" s="34"/>
      <c r="J205" s="34"/>
      <c r="K205" s="34"/>
      <c r="L205" s="34"/>
    </row>
    <row r="206" spans="3:12" x14ac:dyDescent="0.2">
      <c r="C206" s="34"/>
      <c r="D206" s="34"/>
      <c r="E206" s="34"/>
      <c r="F206" s="34"/>
      <c r="G206" s="34"/>
      <c r="H206" s="34"/>
      <c r="I206" s="34"/>
      <c r="J206" s="34"/>
      <c r="K206" s="34"/>
      <c r="L206" s="34"/>
    </row>
    <row r="207" spans="3:12" x14ac:dyDescent="0.2">
      <c r="C207" s="34"/>
      <c r="D207" s="34"/>
      <c r="E207" s="34"/>
      <c r="F207" s="34"/>
      <c r="G207" s="34"/>
      <c r="H207" s="34"/>
      <c r="I207" s="34"/>
      <c r="J207" s="34"/>
      <c r="K207" s="34"/>
      <c r="L207" s="34"/>
    </row>
    <row r="208" spans="3:12" x14ac:dyDescent="0.2">
      <c r="C208" s="34"/>
      <c r="D208" s="34"/>
      <c r="E208" s="34"/>
      <c r="F208" s="34"/>
      <c r="G208" s="34"/>
      <c r="H208" s="34"/>
      <c r="I208" s="34"/>
      <c r="J208" s="34"/>
      <c r="K208" s="34"/>
      <c r="L208" s="34"/>
    </row>
    <row r="209" spans="1:12" x14ac:dyDescent="0.2">
      <c r="C209" s="34"/>
      <c r="D209" s="34"/>
      <c r="E209" s="34"/>
      <c r="F209" s="34"/>
      <c r="G209" s="34"/>
      <c r="H209" s="34"/>
      <c r="I209" s="34"/>
      <c r="J209" s="34"/>
      <c r="K209" s="34"/>
      <c r="L209" s="34"/>
    </row>
    <row r="210" spans="1:12" x14ac:dyDescent="0.2">
      <c r="C210" s="34"/>
      <c r="D210" s="34"/>
      <c r="E210" s="34"/>
      <c r="F210" s="34"/>
      <c r="G210" s="34"/>
      <c r="H210" s="34"/>
      <c r="I210" s="34"/>
      <c r="J210" s="34"/>
      <c r="K210" s="34"/>
      <c r="L210" s="34"/>
    </row>
    <row r="211" spans="1:12" x14ac:dyDescent="0.2">
      <c r="C211" s="34"/>
      <c r="D211" s="34"/>
      <c r="E211" s="34"/>
      <c r="F211" s="34"/>
      <c r="G211" s="34"/>
      <c r="H211" s="34"/>
      <c r="I211" s="34"/>
      <c r="J211" s="34"/>
      <c r="K211" s="34"/>
      <c r="L211" s="34"/>
    </row>
    <row r="212" spans="1:12" x14ac:dyDescent="0.2">
      <c r="C212" s="34"/>
      <c r="D212" s="34"/>
      <c r="E212" s="34"/>
      <c r="F212" s="34"/>
      <c r="G212" s="34"/>
      <c r="H212" s="34"/>
      <c r="I212" s="34"/>
      <c r="J212" s="34"/>
      <c r="K212" s="34"/>
      <c r="L212" s="34"/>
    </row>
    <row r="213" spans="1:12" x14ac:dyDescent="0.2">
      <c r="C213" s="34"/>
      <c r="D213" s="34"/>
      <c r="E213" s="34"/>
      <c r="F213" s="34"/>
      <c r="G213" s="34"/>
      <c r="H213" s="34"/>
      <c r="I213" s="34"/>
      <c r="J213" s="34"/>
      <c r="K213" s="34"/>
      <c r="L213" s="34"/>
    </row>
    <row r="214" spans="1:12" x14ac:dyDescent="0.2">
      <c r="C214" s="34"/>
      <c r="D214" s="34"/>
      <c r="E214" s="34"/>
      <c r="F214" s="34"/>
      <c r="G214" s="34"/>
      <c r="H214" s="34"/>
      <c r="I214" s="34"/>
      <c r="J214" s="34"/>
      <c r="K214" s="34"/>
      <c r="L214" s="34"/>
    </row>
    <row r="215" spans="1:12" x14ac:dyDescent="0.2">
      <c r="C215" s="34"/>
      <c r="D215" s="34"/>
      <c r="E215" s="34"/>
      <c r="F215" s="34"/>
      <c r="G215" s="34"/>
      <c r="H215" s="34"/>
      <c r="I215" s="34"/>
      <c r="J215" s="34"/>
      <c r="K215" s="34"/>
      <c r="L215" s="34"/>
    </row>
    <row r="216" spans="1:12" x14ac:dyDescent="0.2">
      <c r="C216" s="34"/>
      <c r="D216" s="34"/>
      <c r="E216" s="34"/>
      <c r="F216" s="34"/>
      <c r="G216" s="34"/>
      <c r="H216" s="34"/>
      <c r="I216" s="34"/>
      <c r="J216" s="34"/>
      <c r="K216" s="34"/>
      <c r="L216" s="34"/>
    </row>
    <row r="217" spans="1:12" x14ac:dyDescent="0.2">
      <c r="C217" s="34"/>
      <c r="D217" s="34"/>
      <c r="E217" s="34"/>
      <c r="F217" s="34"/>
      <c r="G217" s="34"/>
      <c r="H217" s="34"/>
      <c r="I217" s="34"/>
      <c r="J217" s="34"/>
      <c r="K217" s="34"/>
      <c r="L217" s="34"/>
    </row>
    <row r="218" spans="1:12" x14ac:dyDescent="0.2">
      <c r="C218" s="34"/>
      <c r="D218" s="34"/>
      <c r="E218" s="34"/>
      <c r="F218" s="34"/>
      <c r="G218" s="34"/>
      <c r="H218" s="34"/>
      <c r="I218" s="34"/>
      <c r="J218" s="34"/>
      <c r="K218" s="34"/>
      <c r="L218" s="34"/>
    </row>
    <row r="219" spans="1:12" x14ac:dyDescent="0.2">
      <c r="A219" s="9"/>
      <c r="C219" s="34"/>
      <c r="D219" s="34"/>
      <c r="E219" s="34"/>
      <c r="F219" s="34"/>
      <c r="G219" s="34"/>
      <c r="H219" s="34"/>
      <c r="I219" s="34"/>
      <c r="J219" s="34"/>
      <c r="K219" s="34"/>
      <c r="L219" s="34"/>
    </row>
    <row r="220" spans="1:12" x14ac:dyDescent="0.2">
      <c r="C220" s="34"/>
      <c r="D220" s="34"/>
      <c r="E220" s="34"/>
      <c r="F220" s="34"/>
      <c r="G220" s="34"/>
      <c r="H220" s="34"/>
      <c r="I220" s="34"/>
      <c r="J220" s="34"/>
      <c r="K220" s="34"/>
      <c r="L220" s="34"/>
    </row>
    <row r="221" spans="1:12" x14ac:dyDescent="0.2">
      <c r="C221" s="34"/>
      <c r="D221" s="34"/>
      <c r="E221" s="34"/>
      <c r="F221" s="34"/>
      <c r="G221" s="34"/>
      <c r="H221" s="34"/>
      <c r="I221" s="34"/>
      <c r="J221" s="34"/>
      <c r="K221" s="34"/>
      <c r="L221" s="34"/>
    </row>
    <row r="222" spans="1:12" x14ac:dyDescent="0.2">
      <c r="C222" s="34"/>
      <c r="D222" s="34"/>
      <c r="E222" s="34"/>
      <c r="F222" s="34"/>
      <c r="G222" s="34"/>
      <c r="H222" s="34"/>
      <c r="I222" s="34"/>
      <c r="J222" s="34"/>
      <c r="K222" s="34"/>
      <c r="L222" s="34"/>
    </row>
    <row r="223" spans="1:12" x14ac:dyDescent="0.2">
      <c r="C223" s="34"/>
      <c r="D223" s="34"/>
      <c r="E223" s="34"/>
      <c r="F223" s="34"/>
      <c r="G223" s="34"/>
      <c r="H223" s="34"/>
      <c r="I223" s="34"/>
      <c r="J223" s="34"/>
      <c r="K223" s="34"/>
      <c r="L223" s="34"/>
    </row>
    <row r="224" spans="1:12" x14ac:dyDescent="0.2">
      <c r="C224" s="34"/>
      <c r="D224" s="34"/>
      <c r="E224" s="34"/>
      <c r="F224" s="34"/>
      <c r="G224" s="34"/>
      <c r="H224" s="34"/>
      <c r="I224" s="34"/>
      <c r="J224" s="34"/>
      <c r="K224" s="34"/>
      <c r="L224" s="34"/>
    </row>
    <row r="225" spans="3:12" x14ac:dyDescent="0.2">
      <c r="C225" s="34"/>
      <c r="D225" s="34"/>
      <c r="E225" s="34"/>
      <c r="F225" s="34"/>
      <c r="G225" s="34"/>
      <c r="H225" s="34"/>
      <c r="I225" s="34"/>
      <c r="J225" s="34"/>
      <c r="K225" s="34"/>
      <c r="L225" s="34"/>
    </row>
    <row r="226" spans="3:12" x14ac:dyDescent="0.2">
      <c r="C226" s="34"/>
      <c r="D226" s="34"/>
      <c r="E226" s="34"/>
      <c r="F226" s="34"/>
      <c r="G226" s="34"/>
      <c r="H226" s="34"/>
      <c r="I226" s="34"/>
      <c r="J226" s="34"/>
      <c r="K226" s="34"/>
      <c r="L226" s="34"/>
    </row>
    <row r="227" spans="3:12" x14ac:dyDescent="0.2">
      <c r="C227" s="34"/>
      <c r="D227" s="34"/>
      <c r="E227" s="34"/>
      <c r="F227" s="34"/>
      <c r="G227" s="34"/>
      <c r="H227" s="34"/>
      <c r="I227" s="34"/>
      <c r="J227" s="34"/>
      <c r="K227" s="34"/>
      <c r="L227" s="34"/>
    </row>
    <row r="228" spans="3:12" x14ac:dyDescent="0.2">
      <c r="C228" s="34"/>
      <c r="D228" s="34"/>
      <c r="E228" s="34"/>
      <c r="F228" s="34"/>
      <c r="G228" s="34"/>
      <c r="H228" s="34"/>
      <c r="I228" s="34"/>
      <c r="J228" s="34"/>
      <c r="K228" s="34"/>
      <c r="L228" s="34"/>
    </row>
    <row r="229" spans="3:12" x14ac:dyDescent="0.2">
      <c r="C229" s="34"/>
      <c r="D229" s="34"/>
      <c r="E229" s="34"/>
      <c r="F229" s="34"/>
      <c r="G229" s="34"/>
      <c r="H229" s="34"/>
      <c r="I229" s="34"/>
      <c r="J229" s="34"/>
      <c r="K229" s="34"/>
      <c r="L229" s="34"/>
    </row>
    <row r="230" spans="3:12" x14ac:dyDescent="0.2">
      <c r="C230" s="34"/>
      <c r="D230" s="34"/>
      <c r="E230" s="34"/>
      <c r="F230" s="34"/>
      <c r="G230" s="34"/>
      <c r="H230" s="34"/>
      <c r="I230" s="34"/>
      <c r="J230" s="34"/>
      <c r="K230" s="34"/>
      <c r="L230" s="34"/>
    </row>
    <row r="231" spans="3:12" x14ac:dyDescent="0.2">
      <c r="C231" s="34"/>
      <c r="D231" s="34"/>
      <c r="E231" s="34"/>
      <c r="F231" s="34"/>
      <c r="G231" s="34"/>
      <c r="H231" s="34"/>
      <c r="I231" s="34"/>
      <c r="J231" s="34"/>
      <c r="K231" s="34"/>
      <c r="L231" s="34"/>
    </row>
    <row r="232" spans="3:12" x14ac:dyDescent="0.2">
      <c r="C232" s="34"/>
      <c r="D232" s="34"/>
      <c r="E232" s="34"/>
      <c r="F232" s="34"/>
      <c r="G232" s="34"/>
      <c r="H232" s="34"/>
      <c r="I232" s="34"/>
      <c r="J232" s="34"/>
      <c r="K232" s="34"/>
      <c r="L232" s="34"/>
    </row>
    <row r="233" spans="3:12" x14ac:dyDescent="0.2">
      <c r="C233" s="34"/>
      <c r="D233" s="34"/>
      <c r="E233" s="34"/>
      <c r="F233" s="34"/>
      <c r="G233" s="34"/>
      <c r="H233" s="34"/>
      <c r="I233" s="34"/>
      <c r="J233" s="34"/>
      <c r="K233" s="34"/>
      <c r="L233" s="34"/>
    </row>
    <row r="234" spans="3:12" x14ac:dyDescent="0.2">
      <c r="C234" s="34"/>
      <c r="D234" s="34"/>
      <c r="E234" s="34"/>
      <c r="F234" s="34"/>
      <c r="G234" s="34"/>
      <c r="H234" s="34"/>
      <c r="I234" s="34"/>
      <c r="J234" s="34"/>
      <c r="K234" s="34"/>
      <c r="L234" s="34"/>
    </row>
    <row r="235" spans="3:12" x14ac:dyDescent="0.2">
      <c r="C235" s="34"/>
      <c r="D235" s="34"/>
      <c r="E235" s="34"/>
      <c r="F235" s="34"/>
      <c r="G235" s="34"/>
      <c r="H235" s="34"/>
      <c r="I235" s="34"/>
      <c r="J235" s="34"/>
      <c r="K235" s="34"/>
      <c r="L235" s="34"/>
    </row>
    <row r="236" spans="3:12" x14ac:dyDescent="0.2">
      <c r="C236" s="34"/>
      <c r="D236" s="34"/>
      <c r="E236" s="34"/>
      <c r="F236" s="34"/>
      <c r="G236" s="34"/>
      <c r="H236" s="34"/>
      <c r="I236" s="34"/>
      <c r="J236" s="34"/>
      <c r="K236" s="34"/>
      <c r="L236" s="34"/>
    </row>
    <row r="237" spans="3:12" x14ac:dyDescent="0.2">
      <c r="C237" s="34"/>
      <c r="D237" s="34"/>
      <c r="E237" s="34"/>
      <c r="F237" s="34"/>
      <c r="G237" s="34"/>
      <c r="H237" s="34"/>
      <c r="I237" s="34"/>
      <c r="J237" s="34"/>
      <c r="K237" s="34"/>
      <c r="L237" s="34"/>
    </row>
    <row r="238" spans="3:12" x14ac:dyDescent="0.2">
      <c r="C238" s="34"/>
      <c r="D238" s="34"/>
      <c r="E238" s="34"/>
      <c r="F238" s="34"/>
      <c r="G238" s="34"/>
      <c r="H238" s="34"/>
      <c r="I238" s="34"/>
      <c r="J238" s="34"/>
      <c r="K238" s="34"/>
      <c r="L238" s="34"/>
    </row>
    <row r="239" spans="3:12" x14ac:dyDescent="0.2">
      <c r="C239" s="34"/>
      <c r="D239" s="34"/>
      <c r="E239" s="34"/>
      <c r="F239" s="34"/>
      <c r="G239" s="34"/>
      <c r="H239" s="34"/>
      <c r="I239" s="34"/>
      <c r="J239" s="34"/>
      <c r="K239" s="34"/>
      <c r="L239" s="34"/>
    </row>
    <row r="240" spans="3:12" x14ac:dyDescent="0.2">
      <c r="C240" s="34"/>
      <c r="D240" s="34"/>
      <c r="E240" s="34"/>
      <c r="F240" s="34"/>
      <c r="G240" s="34"/>
      <c r="H240" s="34"/>
      <c r="I240" s="34"/>
      <c r="J240" s="34"/>
      <c r="K240" s="34"/>
      <c r="L240" s="34"/>
    </row>
    <row r="241" spans="3:12" x14ac:dyDescent="0.2">
      <c r="C241" s="34"/>
      <c r="D241" s="34"/>
      <c r="E241" s="34"/>
      <c r="F241" s="34"/>
      <c r="G241" s="34"/>
      <c r="H241" s="34"/>
      <c r="I241" s="34"/>
      <c r="J241" s="34"/>
      <c r="K241" s="34"/>
      <c r="L241" s="34"/>
    </row>
    <row r="242" spans="3:12" x14ac:dyDescent="0.2">
      <c r="C242" s="34"/>
      <c r="D242" s="34"/>
      <c r="E242" s="34"/>
      <c r="F242" s="34"/>
      <c r="G242" s="34"/>
      <c r="H242" s="34"/>
      <c r="I242" s="34"/>
      <c r="J242" s="34"/>
      <c r="K242" s="34"/>
      <c r="L242" s="34"/>
    </row>
    <row r="243" spans="3:12" x14ac:dyDescent="0.2">
      <c r="C243" s="34"/>
      <c r="D243" s="34"/>
      <c r="E243" s="34"/>
      <c r="F243" s="34"/>
      <c r="G243" s="34"/>
      <c r="H243" s="34"/>
      <c r="I243" s="34"/>
      <c r="J243" s="34"/>
      <c r="K243" s="34"/>
      <c r="L243" s="34"/>
    </row>
    <row r="244" spans="3:12" x14ac:dyDescent="0.2">
      <c r="C244" s="34"/>
      <c r="D244" s="34"/>
      <c r="E244" s="34"/>
      <c r="F244" s="34"/>
      <c r="G244" s="34"/>
      <c r="H244" s="34"/>
      <c r="I244" s="34"/>
      <c r="J244" s="34"/>
      <c r="K244" s="34"/>
      <c r="L244" s="34"/>
    </row>
    <row r="245" spans="3:12" x14ac:dyDescent="0.2">
      <c r="C245" s="34"/>
      <c r="D245" s="34"/>
      <c r="E245" s="34"/>
      <c r="F245" s="34"/>
      <c r="G245" s="34"/>
      <c r="H245" s="34"/>
      <c r="I245" s="34"/>
      <c r="J245" s="34"/>
      <c r="K245" s="34"/>
      <c r="L245" s="34"/>
    </row>
    <row r="246" spans="3:12" x14ac:dyDescent="0.2">
      <c r="C246" s="34"/>
      <c r="D246" s="34"/>
      <c r="E246" s="34"/>
      <c r="F246" s="34"/>
      <c r="G246" s="34"/>
      <c r="H246" s="34"/>
      <c r="I246" s="34"/>
      <c r="J246" s="34"/>
      <c r="K246" s="34"/>
      <c r="L246" s="34"/>
    </row>
    <row r="247" spans="3:12" x14ac:dyDescent="0.2">
      <c r="C247" s="34"/>
      <c r="D247" s="34"/>
      <c r="E247" s="34"/>
      <c r="F247" s="34"/>
      <c r="G247" s="34"/>
      <c r="H247" s="34"/>
      <c r="I247" s="34"/>
      <c r="J247" s="34"/>
      <c r="K247" s="34"/>
      <c r="L247" s="34"/>
    </row>
    <row r="248" spans="3:12" x14ac:dyDescent="0.2">
      <c r="C248" s="34"/>
      <c r="D248" s="34"/>
      <c r="E248" s="34"/>
      <c r="F248" s="34"/>
      <c r="G248" s="34"/>
      <c r="H248" s="34"/>
      <c r="I248" s="34"/>
      <c r="J248" s="34"/>
      <c r="K248" s="34"/>
      <c r="L248" s="34"/>
    </row>
    <row r="249" spans="3:12" x14ac:dyDescent="0.2">
      <c r="C249" s="34"/>
      <c r="D249" s="34"/>
      <c r="E249" s="34"/>
      <c r="F249" s="34"/>
      <c r="G249" s="34"/>
      <c r="H249" s="34"/>
      <c r="I249" s="34"/>
      <c r="J249" s="34"/>
      <c r="K249" s="34"/>
      <c r="L249" s="34"/>
    </row>
    <row r="250" spans="3:12" x14ac:dyDescent="0.2">
      <c r="C250" s="34"/>
      <c r="D250" s="34"/>
      <c r="E250" s="34"/>
      <c r="F250" s="34"/>
      <c r="G250" s="34"/>
      <c r="H250" s="34"/>
      <c r="I250" s="34"/>
      <c r="J250" s="34"/>
      <c r="K250" s="34"/>
      <c r="L250" s="34"/>
    </row>
    <row r="251" spans="3:12" x14ac:dyDescent="0.2">
      <c r="C251" s="34"/>
      <c r="D251" s="34"/>
      <c r="E251" s="34"/>
      <c r="F251" s="34"/>
      <c r="G251" s="34"/>
      <c r="H251" s="34"/>
      <c r="I251" s="34"/>
      <c r="J251" s="34"/>
      <c r="K251" s="34"/>
      <c r="L251" s="34"/>
    </row>
    <row r="252" spans="3:12" x14ac:dyDescent="0.2">
      <c r="C252" s="34"/>
      <c r="D252" s="34"/>
      <c r="E252" s="34"/>
      <c r="F252" s="34"/>
      <c r="G252" s="34"/>
      <c r="H252" s="34"/>
      <c r="I252" s="34"/>
      <c r="J252" s="34"/>
      <c r="K252" s="34"/>
      <c r="L252" s="34"/>
    </row>
    <row r="253" spans="3:12" x14ac:dyDescent="0.2">
      <c r="C253" s="34"/>
      <c r="D253" s="34"/>
      <c r="E253" s="34"/>
      <c r="F253" s="34"/>
      <c r="G253" s="34"/>
      <c r="H253" s="34"/>
      <c r="I253" s="34"/>
      <c r="J253" s="34"/>
      <c r="K253" s="34"/>
      <c r="L253" s="34"/>
    </row>
    <row r="254" spans="3:12" x14ac:dyDescent="0.2">
      <c r="C254" s="34"/>
      <c r="D254" s="34"/>
      <c r="E254" s="34"/>
      <c r="F254" s="34"/>
      <c r="G254" s="34"/>
      <c r="H254" s="34"/>
      <c r="I254" s="34"/>
      <c r="J254" s="34"/>
      <c r="K254" s="34"/>
      <c r="L254" s="34"/>
    </row>
    <row r="255" spans="3:12" x14ac:dyDescent="0.2">
      <c r="C255" s="34"/>
      <c r="D255" s="34"/>
      <c r="E255" s="34"/>
      <c r="F255" s="34"/>
      <c r="G255" s="34"/>
      <c r="H255" s="34"/>
      <c r="I255" s="34"/>
      <c r="J255" s="34"/>
      <c r="K255" s="34"/>
      <c r="L255" s="34"/>
    </row>
    <row r="256" spans="3:12" x14ac:dyDescent="0.2">
      <c r="C256" s="34"/>
      <c r="D256" s="34"/>
      <c r="E256" s="34"/>
      <c r="F256" s="34"/>
      <c r="G256" s="34"/>
      <c r="H256" s="34"/>
      <c r="I256" s="34"/>
      <c r="J256" s="34"/>
      <c r="K256" s="34"/>
      <c r="L256" s="34"/>
    </row>
    <row r="257" spans="3:12" x14ac:dyDescent="0.2">
      <c r="C257" s="34"/>
      <c r="D257" s="34"/>
      <c r="E257" s="34"/>
      <c r="F257" s="34"/>
      <c r="G257" s="34"/>
      <c r="H257" s="34"/>
      <c r="I257" s="34"/>
      <c r="J257" s="34"/>
      <c r="K257" s="34"/>
      <c r="L257" s="34"/>
    </row>
    <row r="258" spans="3:12" x14ac:dyDescent="0.2">
      <c r="C258" s="34"/>
      <c r="D258" s="34"/>
      <c r="E258" s="34"/>
      <c r="F258" s="34"/>
      <c r="G258" s="34"/>
      <c r="H258" s="34"/>
      <c r="I258" s="34"/>
      <c r="J258" s="34"/>
      <c r="K258" s="34"/>
      <c r="L258" s="34"/>
    </row>
    <row r="259" spans="3:12" x14ac:dyDescent="0.2">
      <c r="C259" s="34"/>
      <c r="D259" s="34"/>
      <c r="E259" s="34"/>
      <c r="F259" s="34"/>
      <c r="G259" s="34"/>
      <c r="H259" s="34"/>
      <c r="I259" s="34"/>
      <c r="J259" s="34"/>
      <c r="K259" s="34"/>
      <c r="L259" s="34"/>
    </row>
    <row r="260" spans="3:12" x14ac:dyDescent="0.2">
      <c r="C260" s="34"/>
      <c r="D260" s="34"/>
      <c r="E260" s="34"/>
      <c r="F260" s="34"/>
      <c r="G260" s="34"/>
      <c r="H260" s="34"/>
      <c r="I260" s="34"/>
      <c r="J260" s="34"/>
      <c r="K260" s="34"/>
      <c r="L260" s="34"/>
    </row>
    <row r="261" spans="3:12" x14ac:dyDescent="0.2">
      <c r="C261" s="34"/>
      <c r="D261" s="34"/>
      <c r="E261" s="34"/>
      <c r="F261" s="34"/>
      <c r="G261" s="34"/>
      <c r="H261" s="34"/>
      <c r="I261" s="34"/>
      <c r="J261" s="34"/>
      <c r="K261" s="34"/>
      <c r="L261" s="34"/>
    </row>
    <row r="262" spans="3:12" x14ac:dyDescent="0.2">
      <c r="C262" s="34"/>
      <c r="D262" s="34"/>
      <c r="E262" s="34"/>
      <c r="F262" s="34"/>
      <c r="G262" s="34"/>
      <c r="H262" s="34"/>
      <c r="I262" s="34"/>
      <c r="J262" s="34"/>
      <c r="K262" s="34"/>
      <c r="L262" s="34"/>
    </row>
    <row r="263" spans="3:12" x14ac:dyDescent="0.2">
      <c r="C263" s="34"/>
      <c r="D263" s="34"/>
      <c r="E263" s="34"/>
      <c r="F263" s="34"/>
      <c r="G263" s="34"/>
      <c r="H263" s="34"/>
      <c r="I263" s="34"/>
      <c r="J263" s="34"/>
      <c r="K263" s="34"/>
      <c r="L263" s="34"/>
    </row>
    <row r="264" spans="3:12" x14ac:dyDescent="0.2">
      <c r="C264" s="34"/>
      <c r="D264" s="34"/>
      <c r="E264" s="34"/>
      <c r="F264" s="34"/>
      <c r="G264" s="34"/>
      <c r="H264" s="34"/>
      <c r="I264" s="34"/>
      <c r="J264" s="34"/>
      <c r="K264" s="34"/>
      <c r="L264" s="34"/>
    </row>
    <row r="265" spans="3:12" x14ac:dyDescent="0.2">
      <c r="C265" s="34"/>
      <c r="D265" s="34"/>
      <c r="E265" s="34"/>
      <c r="F265" s="34"/>
      <c r="G265" s="34"/>
      <c r="H265" s="34"/>
      <c r="I265" s="34"/>
      <c r="J265" s="34"/>
      <c r="K265" s="34"/>
      <c r="L265" s="34"/>
    </row>
    <row r="266" spans="3:12" x14ac:dyDescent="0.2">
      <c r="C266" s="34"/>
      <c r="D266" s="34"/>
      <c r="E266" s="34"/>
      <c r="F266" s="34"/>
      <c r="G266" s="34"/>
      <c r="H266" s="34"/>
      <c r="I266" s="34"/>
      <c r="J266" s="34"/>
      <c r="K266" s="34"/>
      <c r="L266" s="34"/>
    </row>
    <row r="267" spans="3:12" x14ac:dyDescent="0.2">
      <c r="C267" s="34"/>
      <c r="D267" s="34"/>
      <c r="E267" s="34"/>
      <c r="F267" s="34"/>
      <c r="G267" s="34"/>
      <c r="H267" s="34"/>
      <c r="I267" s="34"/>
      <c r="J267" s="34"/>
      <c r="K267" s="34"/>
      <c r="L267" s="34"/>
    </row>
    <row r="268" spans="3:12" x14ac:dyDescent="0.2">
      <c r="C268" s="34"/>
      <c r="D268" s="34"/>
      <c r="E268" s="34"/>
      <c r="F268" s="34"/>
      <c r="G268" s="34"/>
      <c r="H268" s="34"/>
      <c r="I268" s="34"/>
      <c r="J268" s="34"/>
      <c r="K268" s="34"/>
      <c r="L268" s="34"/>
    </row>
    <row r="269" spans="3:12" x14ac:dyDescent="0.2">
      <c r="C269" s="34"/>
      <c r="D269" s="34"/>
      <c r="E269" s="34"/>
      <c r="F269" s="34"/>
      <c r="G269" s="34"/>
      <c r="H269" s="34"/>
      <c r="I269" s="34"/>
      <c r="J269" s="34"/>
      <c r="K269" s="34"/>
      <c r="L269" s="34"/>
    </row>
    <row r="270" spans="3:12" x14ac:dyDescent="0.2">
      <c r="C270" s="34"/>
      <c r="D270" s="34"/>
      <c r="E270" s="34"/>
      <c r="F270" s="34"/>
      <c r="G270" s="34"/>
      <c r="H270" s="34"/>
      <c r="I270" s="34"/>
      <c r="J270" s="34"/>
      <c r="K270" s="34"/>
      <c r="L270" s="34"/>
    </row>
    <row r="271" spans="3:12" x14ac:dyDescent="0.2">
      <c r="C271" s="34"/>
      <c r="D271" s="34"/>
      <c r="E271" s="34"/>
      <c r="F271" s="34"/>
      <c r="G271" s="34"/>
      <c r="H271" s="34"/>
      <c r="I271" s="34"/>
      <c r="J271" s="34"/>
      <c r="K271" s="34"/>
      <c r="L271" s="34"/>
    </row>
    <row r="272" spans="3:12" x14ac:dyDescent="0.2">
      <c r="C272" s="34"/>
      <c r="D272" s="34"/>
      <c r="E272" s="34"/>
      <c r="F272" s="34"/>
      <c r="G272" s="34"/>
      <c r="H272" s="34"/>
      <c r="I272" s="34"/>
      <c r="J272" s="34"/>
      <c r="K272" s="34"/>
      <c r="L272" s="34"/>
    </row>
    <row r="273" spans="1:12" x14ac:dyDescent="0.2">
      <c r="C273" s="34"/>
      <c r="D273" s="34"/>
      <c r="E273" s="34"/>
      <c r="F273" s="34"/>
      <c r="G273" s="34"/>
      <c r="H273" s="34"/>
      <c r="I273" s="34"/>
      <c r="J273" s="34"/>
      <c r="K273" s="34"/>
      <c r="L273" s="34"/>
    </row>
    <row r="274" spans="1:12" x14ac:dyDescent="0.2">
      <c r="C274" s="34"/>
      <c r="D274" s="34"/>
      <c r="E274" s="34"/>
      <c r="F274" s="34"/>
      <c r="G274" s="34"/>
      <c r="H274" s="34"/>
      <c r="I274" s="34"/>
      <c r="J274" s="34"/>
      <c r="K274" s="34"/>
      <c r="L274" s="34"/>
    </row>
    <row r="275" spans="1:12" x14ac:dyDescent="0.2">
      <c r="C275" s="34"/>
      <c r="D275" s="34"/>
      <c r="E275" s="34"/>
      <c r="F275" s="34"/>
      <c r="G275" s="34"/>
      <c r="H275" s="34"/>
      <c r="I275" s="34"/>
      <c r="J275" s="34"/>
      <c r="K275" s="34"/>
      <c r="L275" s="34"/>
    </row>
    <row r="276" spans="1:12" x14ac:dyDescent="0.2">
      <c r="C276" s="34"/>
      <c r="D276" s="34"/>
      <c r="E276" s="34"/>
      <c r="F276" s="34"/>
      <c r="G276" s="34"/>
      <c r="H276" s="34"/>
    </row>
    <row r="278" spans="1:12" x14ac:dyDescent="0.2">
      <c r="A278" s="9"/>
    </row>
    <row r="279" spans="1:12" x14ac:dyDescent="0.2">
      <c r="A279" s="33"/>
      <c r="G279" s="22"/>
    </row>
    <row r="280" spans="1:12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1" spans="1:12" x14ac:dyDescent="0.2">
      <c r="C281" s="34"/>
      <c r="D281" s="34"/>
      <c r="E281" s="34"/>
      <c r="F281" s="34"/>
      <c r="G281" s="34"/>
      <c r="H281" s="34"/>
      <c r="I281" s="34"/>
      <c r="J281" s="34"/>
      <c r="K281" s="34"/>
      <c r="L281" s="34"/>
    </row>
    <row r="282" spans="1:12" x14ac:dyDescent="0.2">
      <c r="C282" s="34"/>
      <c r="D282" s="34"/>
      <c r="E282" s="34"/>
      <c r="F282" s="34"/>
      <c r="G282" s="34"/>
      <c r="H282" s="34"/>
      <c r="I282" s="34"/>
      <c r="J282" s="34"/>
      <c r="K282" s="34"/>
      <c r="L282" s="34"/>
    </row>
    <row r="283" spans="1:12" x14ac:dyDescent="0.2">
      <c r="C283" s="34"/>
      <c r="D283" s="34"/>
      <c r="E283" s="34"/>
      <c r="F283" s="34"/>
      <c r="G283" s="34"/>
      <c r="H283" s="34"/>
      <c r="I283" s="34"/>
      <c r="J283" s="34"/>
      <c r="K283" s="34"/>
      <c r="L283" s="34"/>
    </row>
    <row r="284" spans="1:12" x14ac:dyDescent="0.2">
      <c r="C284" s="34"/>
      <c r="D284" s="34"/>
      <c r="E284" s="34"/>
      <c r="F284" s="34"/>
      <c r="G284" s="34"/>
      <c r="H284" s="34"/>
      <c r="I284" s="34"/>
      <c r="J284" s="34"/>
      <c r="K284" s="34"/>
      <c r="L284" s="34"/>
    </row>
    <row r="285" spans="1:12" x14ac:dyDescent="0.2">
      <c r="C285" s="34"/>
      <c r="D285" s="34"/>
      <c r="E285" s="34"/>
      <c r="F285" s="34"/>
      <c r="G285" s="34"/>
      <c r="H285" s="34"/>
      <c r="I285" s="34"/>
      <c r="J285" s="34"/>
      <c r="K285" s="34"/>
      <c r="L285" s="34"/>
    </row>
    <row r="286" spans="1:12" x14ac:dyDescent="0.2">
      <c r="C286" s="34"/>
      <c r="D286" s="34"/>
      <c r="E286" s="34"/>
      <c r="F286" s="34"/>
      <c r="G286" s="34"/>
      <c r="H286" s="34"/>
      <c r="I286" s="34"/>
      <c r="J286" s="34"/>
      <c r="K286" s="34"/>
      <c r="L286" s="34"/>
    </row>
    <row r="287" spans="1:12" x14ac:dyDescent="0.2">
      <c r="C287" s="34"/>
      <c r="D287" s="34"/>
      <c r="E287" s="34"/>
      <c r="F287" s="34"/>
      <c r="G287" s="34"/>
      <c r="H287" s="34"/>
      <c r="I287" s="34"/>
      <c r="J287" s="34"/>
      <c r="K287" s="34"/>
      <c r="L287" s="34"/>
    </row>
    <row r="288" spans="1:12" x14ac:dyDescent="0.2">
      <c r="C288" s="34"/>
      <c r="D288" s="34"/>
      <c r="E288" s="34"/>
      <c r="F288" s="34"/>
      <c r="G288" s="34"/>
      <c r="H288" s="34"/>
      <c r="I288" s="34"/>
      <c r="J288" s="34"/>
      <c r="K288" s="34"/>
      <c r="L288" s="34"/>
    </row>
    <row r="289" spans="3:12" x14ac:dyDescent="0.2">
      <c r="C289" s="34"/>
      <c r="D289" s="34"/>
      <c r="E289" s="34"/>
      <c r="F289" s="34"/>
      <c r="G289" s="34"/>
      <c r="H289" s="34"/>
      <c r="I289" s="34"/>
      <c r="J289" s="34"/>
      <c r="K289" s="34"/>
      <c r="L289" s="34"/>
    </row>
    <row r="290" spans="3:12" x14ac:dyDescent="0.2">
      <c r="C290" s="34"/>
      <c r="D290" s="34"/>
      <c r="E290" s="34"/>
      <c r="F290" s="34"/>
      <c r="G290" s="34"/>
      <c r="H290" s="34"/>
      <c r="I290" s="34"/>
      <c r="J290" s="34"/>
      <c r="K290" s="34"/>
      <c r="L290" s="34"/>
    </row>
    <row r="291" spans="3:12" x14ac:dyDescent="0.2">
      <c r="C291" s="34"/>
      <c r="D291" s="34"/>
      <c r="E291" s="34"/>
      <c r="F291" s="34"/>
      <c r="G291" s="34"/>
      <c r="H291" s="34"/>
      <c r="I291" s="34"/>
      <c r="J291" s="34"/>
      <c r="K291" s="34"/>
      <c r="L291" s="34"/>
    </row>
    <row r="292" spans="3:12" x14ac:dyDescent="0.2">
      <c r="C292" s="34"/>
      <c r="D292" s="34"/>
      <c r="E292" s="34"/>
      <c r="F292" s="34"/>
      <c r="G292" s="34"/>
      <c r="H292" s="34"/>
      <c r="I292" s="34"/>
      <c r="J292" s="34"/>
      <c r="K292" s="34"/>
      <c r="L292" s="34"/>
    </row>
    <row r="293" spans="3:12" x14ac:dyDescent="0.2">
      <c r="C293" s="34"/>
      <c r="D293" s="34"/>
      <c r="E293" s="34"/>
      <c r="F293" s="34"/>
      <c r="G293" s="34"/>
      <c r="H293" s="34"/>
      <c r="I293" s="34"/>
      <c r="J293" s="34"/>
      <c r="K293" s="34"/>
      <c r="L293" s="34"/>
    </row>
    <row r="294" spans="3:12" x14ac:dyDescent="0.2">
      <c r="C294" s="34"/>
      <c r="D294" s="34"/>
      <c r="E294" s="34"/>
      <c r="F294" s="34"/>
      <c r="G294" s="34"/>
      <c r="H294" s="34"/>
      <c r="I294" s="34"/>
      <c r="J294" s="34"/>
      <c r="K294" s="34"/>
      <c r="L294" s="34"/>
    </row>
    <row r="295" spans="3:12" x14ac:dyDescent="0.2">
      <c r="C295" s="34"/>
      <c r="D295" s="34"/>
      <c r="E295" s="34"/>
      <c r="F295" s="34"/>
      <c r="G295" s="34"/>
      <c r="H295" s="34"/>
      <c r="I295" s="34"/>
      <c r="J295" s="34"/>
      <c r="K295" s="34"/>
      <c r="L295" s="34"/>
    </row>
    <row r="296" spans="3:12" x14ac:dyDescent="0.2">
      <c r="C296" s="34"/>
      <c r="D296" s="34"/>
      <c r="E296" s="34"/>
      <c r="F296" s="34"/>
      <c r="G296" s="34"/>
      <c r="H296" s="34"/>
      <c r="I296" s="34"/>
      <c r="J296" s="34"/>
      <c r="K296" s="34"/>
      <c r="L296" s="34"/>
    </row>
    <row r="297" spans="3:12" x14ac:dyDescent="0.2">
      <c r="C297" s="34"/>
      <c r="D297" s="34"/>
      <c r="E297" s="34"/>
      <c r="F297" s="34"/>
      <c r="G297" s="34"/>
      <c r="H297" s="34"/>
      <c r="I297" s="34"/>
      <c r="J297" s="34"/>
      <c r="K297" s="34"/>
      <c r="L297" s="34"/>
    </row>
    <row r="298" spans="3:12" x14ac:dyDescent="0.2">
      <c r="C298" s="34"/>
      <c r="D298" s="34"/>
      <c r="E298" s="34"/>
      <c r="F298" s="34"/>
      <c r="G298" s="34"/>
      <c r="H298" s="34"/>
      <c r="I298" s="34"/>
      <c r="J298" s="34"/>
      <c r="K298" s="34"/>
      <c r="L298" s="34"/>
    </row>
    <row r="299" spans="3:12" x14ac:dyDescent="0.2">
      <c r="C299" s="34"/>
      <c r="D299" s="34"/>
      <c r="E299" s="34"/>
      <c r="F299" s="34"/>
      <c r="G299" s="34"/>
      <c r="H299" s="34"/>
      <c r="I299" s="34"/>
      <c r="J299" s="34"/>
      <c r="K299" s="34"/>
      <c r="L299" s="34"/>
    </row>
    <row r="300" spans="3:12" x14ac:dyDescent="0.2">
      <c r="C300" s="34"/>
      <c r="D300" s="34"/>
      <c r="E300" s="34"/>
      <c r="F300" s="34"/>
      <c r="G300" s="34"/>
      <c r="H300" s="34"/>
      <c r="I300" s="34"/>
      <c r="J300" s="34"/>
      <c r="K300" s="34"/>
      <c r="L300" s="34"/>
    </row>
    <row r="301" spans="3:12" x14ac:dyDescent="0.2">
      <c r="C301" s="34"/>
      <c r="D301" s="34"/>
      <c r="E301" s="34"/>
      <c r="F301" s="34"/>
      <c r="G301" s="34"/>
      <c r="H301" s="34"/>
      <c r="I301" s="34"/>
      <c r="J301" s="34"/>
      <c r="K301" s="34"/>
      <c r="L301" s="34"/>
    </row>
    <row r="302" spans="3:12" x14ac:dyDescent="0.2">
      <c r="C302" s="34"/>
      <c r="D302" s="34"/>
      <c r="E302" s="34"/>
      <c r="F302" s="34"/>
      <c r="G302" s="34"/>
      <c r="H302" s="34"/>
      <c r="I302" s="34"/>
      <c r="J302" s="34"/>
      <c r="K302" s="34"/>
      <c r="L302" s="34"/>
    </row>
    <row r="303" spans="3:12" x14ac:dyDescent="0.2">
      <c r="C303" s="34"/>
      <c r="D303" s="34"/>
      <c r="E303" s="34"/>
      <c r="F303" s="34"/>
      <c r="G303" s="34"/>
      <c r="H303" s="34"/>
      <c r="I303" s="34"/>
      <c r="J303" s="34"/>
      <c r="K303" s="34"/>
      <c r="L303" s="34"/>
    </row>
    <row r="304" spans="3:12" x14ac:dyDescent="0.2">
      <c r="C304" s="34"/>
      <c r="D304" s="34"/>
      <c r="E304" s="34"/>
      <c r="F304" s="34"/>
      <c r="G304" s="34"/>
      <c r="H304" s="34"/>
      <c r="I304" s="34"/>
      <c r="J304" s="34"/>
      <c r="K304" s="34"/>
      <c r="L304" s="34"/>
    </row>
    <row r="305" spans="3:12" x14ac:dyDescent="0.2">
      <c r="C305" s="34"/>
      <c r="D305" s="34"/>
      <c r="E305" s="34"/>
      <c r="F305" s="34"/>
      <c r="G305" s="34"/>
      <c r="H305" s="34"/>
      <c r="I305" s="34"/>
      <c r="J305" s="34"/>
      <c r="K305" s="34"/>
      <c r="L305" s="34"/>
    </row>
    <row r="306" spans="3:12" x14ac:dyDescent="0.2">
      <c r="C306" s="34"/>
      <c r="D306" s="34"/>
      <c r="E306" s="34"/>
      <c r="F306" s="34"/>
      <c r="G306" s="34"/>
      <c r="H306" s="34"/>
      <c r="I306" s="34"/>
      <c r="J306" s="34"/>
      <c r="K306" s="34"/>
      <c r="L306" s="34"/>
    </row>
    <row r="307" spans="3:12" x14ac:dyDescent="0.2">
      <c r="C307" s="34"/>
      <c r="D307" s="34"/>
      <c r="E307" s="34"/>
      <c r="F307" s="34"/>
      <c r="G307" s="34"/>
      <c r="H307" s="34"/>
      <c r="I307" s="34"/>
      <c r="J307" s="34"/>
      <c r="K307" s="34"/>
      <c r="L307" s="34"/>
    </row>
    <row r="308" spans="3:12" x14ac:dyDescent="0.2">
      <c r="C308" s="34"/>
      <c r="D308" s="34"/>
      <c r="E308" s="34"/>
      <c r="F308" s="34"/>
      <c r="G308" s="34"/>
      <c r="H308" s="34"/>
      <c r="I308" s="34"/>
      <c r="J308" s="34"/>
      <c r="K308" s="34"/>
      <c r="L308" s="34"/>
    </row>
    <row r="309" spans="3:12" x14ac:dyDescent="0.2">
      <c r="C309" s="34"/>
      <c r="D309" s="34"/>
      <c r="E309" s="34"/>
      <c r="F309" s="34"/>
      <c r="G309" s="34"/>
      <c r="H309" s="34"/>
      <c r="I309" s="34"/>
      <c r="J309" s="34"/>
      <c r="K309" s="34"/>
      <c r="L309" s="34"/>
    </row>
    <row r="310" spans="3:12" x14ac:dyDescent="0.2">
      <c r="C310" s="34"/>
      <c r="D310" s="34"/>
      <c r="E310" s="34"/>
      <c r="F310" s="34"/>
      <c r="G310" s="34"/>
      <c r="H310" s="34"/>
      <c r="I310" s="34"/>
      <c r="J310" s="34"/>
      <c r="K310" s="34"/>
      <c r="L310" s="34"/>
    </row>
    <row r="311" spans="3:12" x14ac:dyDescent="0.2">
      <c r="C311" s="34"/>
      <c r="D311" s="34"/>
      <c r="E311" s="34"/>
      <c r="F311" s="34"/>
      <c r="G311" s="34"/>
      <c r="H311" s="34"/>
      <c r="I311" s="34"/>
      <c r="J311" s="34"/>
      <c r="K311" s="34"/>
      <c r="L311" s="34"/>
    </row>
    <row r="312" spans="3:12" x14ac:dyDescent="0.2">
      <c r="C312" s="34"/>
      <c r="D312" s="34"/>
      <c r="E312" s="34"/>
      <c r="F312" s="34"/>
      <c r="G312" s="34"/>
      <c r="H312" s="34"/>
      <c r="I312" s="34"/>
      <c r="J312" s="34"/>
      <c r="K312" s="34"/>
      <c r="L312" s="34"/>
    </row>
    <row r="313" spans="3:12" x14ac:dyDescent="0.2">
      <c r="C313" s="34"/>
      <c r="D313" s="34"/>
      <c r="E313" s="34"/>
      <c r="F313" s="34"/>
      <c r="G313" s="34"/>
      <c r="H313" s="34"/>
      <c r="I313" s="34"/>
      <c r="J313" s="34"/>
      <c r="K313" s="34"/>
      <c r="L313" s="34"/>
    </row>
    <row r="314" spans="3:12" x14ac:dyDescent="0.2">
      <c r="C314" s="34"/>
      <c r="D314" s="34"/>
      <c r="E314" s="34"/>
      <c r="F314" s="34"/>
      <c r="G314" s="34"/>
      <c r="H314" s="34"/>
      <c r="I314" s="34"/>
      <c r="J314" s="34"/>
      <c r="K314" s="34"/>
      <c r="L314" s="34"/>
    </row>
    <row r="315" spans="3:12" x14ac:dyDescent="0.2">
      <c r="C315" s="34"/>
      <c r="D315" s="34"/>
      <c r="E315" s="34"/>
      <c r="F315" s="34"/>
      <c r="G315" s="34"/>
      <c r="H315" s="34"/>
      <c r="I315" s="34"/>
      <c r="J315" s="34"/>
      <c r="K315" s="34"/>
      <c r="L315" s="34"/>
    </row>
    <row r="316" spans="3:12" x14ac:dyDescent="0.2">
      <c r="C316" s="34"/>
      <c r="D316" s="34"/>
      <c r="E316" s="34"/>
      <c r="F316" s="34"/>
      <c r="G316" s="34"/>
      <c r="H316" s="34"/>
      <c r="I316" s="34"/>
      <c r="J316" s="34"/>
      <c r="K316" s="34"/>
      <c r="L316" s="34"/>
    </row>
    <row r="317" spans="3:12" x14ac:dyDescent="0.2">
      <c r="C317" s="34"/>
      <c r="D317" s="34"/>
      <c r="E317" s="34"/>
      <c r="F317" s="34"/>
      <c r="G317" s="34"/>
      <c r="H317" s="34"/>
      <c r="I317" s="34"/>
      <c r="J317" s="34"/>
      <c r="K317" s="34"/>
      <c r="L317" s="34"/>
    </row>
    <row r="318" spans="3:12" x14ac:dyDescent="0.2">
      <c r="C318" s="34"/>
      <c r="D318" s="34"/>
      <c r="E318" s="34"/>
      <c r="F318" s="34"/>
      <c r="G318" s="34"/>
      <c r="H318" s="34"/>
      <c r="I318" s="34"/>
      <c r="J318" s="34"/>
      <c r="K318" s="34"/>
      <c r="L318" s="34"/>
    </row>
    <row r="319" spans="3:12" x14ac:dyDescent="0.2">
      <c r="C319" s="34"/>
      <c r="D319" s="34"/>
      <c r="E319" s="34"/>
      <c r="F319" s="34"/>
      <c r="G319" s="34"/>
      <c r="H319" s="34"/>
      <c r="I319" s="34"/>
      <c r="J319" s="34"/>
      <c r="K319" s="34"/>
      <c r="L319" s="34"/>
    </row>
    <row r="320" spans="3:12" x14ac:dyDescent="0.2">
      <c r="C320" s="34"/>
      <c r="D320" s="34"/>
      <c r="E320" s="34"/>
      <c r="F320" s="34"/>
      <c r="G320" s="34"/>
      <c r="H320" s="34"/>
      <c r="I320" s="34"/>
      <c r="J320" s="34"/>
      <c r="K320" s="34"/>
      <c r="L320" s="34"/>
    </row>
    <row r="321" spans="3:12" x14ac:dyDescent="0.2">
      <c r="C321" s="34"/>
      <c r="D321" s="34"/>
      <c r="E321" s="34"/>
      <c r="F321" s="34"/>
      <c r="G321" s="34"/>
      <c r="H321" s="34"/>
      <c r="I321" s="34"/>
      <c r="J321" s="34"/>
      <c r="K321" s="34"/>
      <c r="L321" s="34"/>
    </row>
    <row r="322" spans="3:12" x14ac:dyDescent="0.2">
      <c r="C322" s="34"/>
      <c r="D322" s="34"/>
      <c r="E322" s="34"/>
      <c r="F322" s="34"/>
      <c r="G322" s="34"/>
      <c r="H322" s="34"/>
      <c r="I322" s="34"/>
      <c r="J322" s="34"/>
      <c r="K322" s="34"/>
      <c r="L322" s="34"/>
    </row>
    <row r="323" spans="3:12" x14ac:dyDescent="0.2">
      <c r="C323" s="34"/>
      <c r="D323" s="34"/>
      <c r="E323" s="34"/>
      <c r="F323" s="34"/>
      <c r="G323" s="34"/>
      <c r="H323" s="34"/>
      <c r="I323" s="34"/>
      <c r="J323" s="34"/>
      <c r="K323" s="34"/>
      <c r="L323" s="34"/>
    </row>
    <row r="324" spans="3:12" x14ac:dyDescent="0.2">
      <c r="C324" s="34"/>
      <c r="D324" s="34"/>
      <c r="E324" s="34"/>
      <c r="F324" s="34"/>
      <c r="G324" s="34"/>
      <c r="H324" s="34"/>
      <c r="I324" s="34"/>
      <c r="J324" s="34"/>
      <c r="K324" s="34"/>
      <c r="L324" s="34"/>
    </row>
    <row r="325" spans="3:12" x14ac:dyDescent="0.2">
      <c r="C325" s="34"/>
      <c r="D325" s="34"/>
      <c r="E325" s="34"/>
      <c r="F325" s="34"/>
      <c r="G325" s="34"/>
      <c r="H325" s="34"/>
      <c r="I325" s="34"/>
      <c r="J325" s="34"/>
      <c r="K325" s="34"/>
      <c r="L325" s="34"/>
    </row>
    <row r="326" spans="3:12" x14ac:dyDescent="0.2">
      <c r="C326" s="34"/>
      <c r="D326" s="34"/>
      <c r="E326" s="34"/>
      <c r="F326" s="34"/>
      <c r="G326" s="34"/>
      <c r="H326" s="34"/>
      <c r="I326" s="34"/>
      <c r="J326" s="34"/>
      <c r="K326" s="34"/>
      <c r="L326" s="34"/>
    </row>
    <row r="327" spans="3:12" x14ac:dyDescent="0.2">
      <c r="C327" s="34"/>
      <c r="D327" s="34"/>
      <c r="E327" s="34"/>
      <c r="F327" s="34"/>
      <c r="G327" s="34"/>
      <c r="H327" s="34"/>
      <c r="I327" s="34"/>
      <c r="J327" s="34"/>
      <c r="K327" s="34"/>
      <c r="L327" s="34"/>
    </row>
    <row r="328" spans="3:12" x14ac:dyDescent="0.2">
      <c r="C328" s="34"/>
      <c r="D328" s="34"/>
      <c r="E328" s="34"/>
      <c r="F328" s="34"/>
      <c r="G328" s="34"/>
      <c r="H328" s="34"/>
      <c r="I328" s="34"/>
      <c r="J328" s="34"/>
      <c r="K328" s="34"/>
      <c r="L328" s="34"/>
    </row>
    <row r="329" spans="3:12" x14ac:dyDescent="0.2">
      <c r="C329" s="34"/>
      <c r="D329" s="34"/>
      <c r="E329" s="34"/>
      <c r="F329" s="34"/>
      <c r="G329" s="34"/>
      <c r="H329" s="34"/>
      <c r="I329" s="34"/>
      <c r="J329" s="34"/>
      <c r="K329" s="34"/>
      <c r="L329" s="34"/>
    </row>
    <row r="330" spans="3:12" x14ac:dyDescent="0.2">
      <c r="C330" s="34"/>
      <c r="D330" s="34"/>
      <c r="E330" s="34"/>
      <c r="F330" s="34"/>
      <c r="G330" s="34"/>
      <c r="H330" s="34"/>
      <c r="I330" s="34"/>
      <c r="J330" s="34"/>
      <c r="K330" s="34"/>
      <c r="L330" s="34"/>
    </row>
    <row r="331" spans="3:12" x14ac:dyDescent="0.2">
      <c r="C331" s="34"/>
      <c r="D331" s="34"/>
      <c r="E331" s="34"/>
      <c r="F331" s="34"/>
      <c r="G331" s="34"/>
      <c r="H331" s="34"/>
      <c r="I331" s="34"/>
      <c r="J331" s="34"/>
      <c r="K331" s="34"/>
      <c r="L331" s="34"/>
    </row>
    <row r="332" spans="3:12" x14ac:dyDescent="0.2">
      <c r="C332" s="34"/>
      <c r="D332" s="34"/>
      <c r="E332" s="34"/>
      <c r="F332" s="34"/>
      <c r="G332" s="34"/>
      <c r="H332" s="34"/>
      <c r="I332" s="34"/>
      <c r="J332" s="34"/>
      <c r="K332" s="34"/>
      <c r="L332" s="34"/>
    </row>
    <row r="333" spans="3:12" x14ac:dyDescent="0.2">
      <c r="C333" s="34"/>
      <c r="D333" s="34"/>
      <c r="E333" s="34"/>
      <c r="F333" s="34"/>
      <c r="G333" s="34"/>
      <c r="H333" s="34"/>
      <c r="I333" s="34"/>
      <c r="J333" s="34"/>
      <c r="K333" s="34"/>
      <c r="L333" s="34"/>
    </row>
    <row r="334" spans="3:12" x14ac:dyDescent="0.2">
      <c r="C334" s="34"/>
      <c r="D334" s="34"/>
      <c r="E334" s="34"/>
      <c r="F334" s="34"/>
      <c r="G334" s="34"/>
      <c r="H334" s="34"/>
      <c r="I334" s="34"/>
      <c r="J334" s="34"/>
      <c r="K334" s="34"/>
      <c r="L334" s="34"/>
    </row>
    <row r="335" spans="3:12" x14ac:dyDescent="0.2">
      <c r="C335" s="34"/>
      <c r="D335" s="34"/>
      <c r="E335" s="34"/>
      <c r="F335" s="34"/>
      <c r="G335" s="34"/>
      <c r="H335" s="34"/>
      <c r="I335" s="34"/>
      <c r="J335" s="34"/>
      <c r="K335" s="34"/>
      <c r="L335" s="34"/>
    </row>
    <row r="336" spans="3:12" x14ac:dyDescent="0.2">
      <c r="C336" s="34"/>
      <c r="D336" s="34"/>
      <c r="E336" s="34"/>
      <c r="F336" s="34"/>
      <c r="G336" s="34"/>
      <c r="H336" s="34"/>
      <c r="I336" s="34"/>
      <c r="J336" s="34"/>
      <c r="K336" s="34"/>
      <c r="L336" s="34"/>
    </row>
    <row r="337" spans="3:12" x14ac:dyDescent="0.2">
      <c r="C337" s="34"/>
      <c r="D337" s="34"/>
      <c r="E337" s="34"/>
      <c r="F337" s="34"/>
      <c r="G337" s="34"/>
      <c r="H337" s="34"/>
      <c r="I337" s="34"/>
      <c r="J337" s="34"/>
      <c r="K337" s="34"/>
      <c r="L337" s="34"/>
    </row>
    <row r="338" spans="3:12" x14ac:dyDescent="0.2">
      <c r="C338" s="34"/>
      <c r="D338" s="34"/>
      <c r="E338" s="34"/>
      <c r="F338" s="34"/>
      <c r="G338" s="34"/>
      <c r="H338" s="34"/>
      <c r="I338" s="34"/>
      <c r="J338" s="34"/>
      <c r="K338" s="34"/>
      <c r="L338" s="34"/>
    </row>
    <row r="339" spans="3:12" x14ac:dyDescent="0.2">
      <c r="C339" s="34"/>
      <c r="D339" s="34"/>
      <c r="E339" s="34"/>
      <c r="F339" s="34"/>
      <c r="G339" s="34"/>
      <c r="H339" s="34"/>
      <c r="I339" s="34"/>
      <c r="J339" s="34"/>
      <c r="K339" s="34"/>
      <c r="L339" s="34"/>
    </row>
    <row r="340" spans="3:12" x14ac:dyDescent="0.2">
      <c r="C340" s="34"/>
      <c r="D340" s="34"/>
      <c r="E340" s="34"/>
      <c r="F340" s="34"/>
      <c r="G340" s="34"/>
      <c r="H340" s="34"/>
      <c r="I340" s="34"/>
      <c r="J340" s="34"/>
      <c r="K340" s="34"/>
      <c r="L340" s="34"/>
    </row>
    <row r="341" spans="3:12" x14ac:dyDescent="0.2">
      <c r="C341" s="34"/>
      <c r="D341" s="34"/>
      <c r="E341" s="34"/>
      <c r="F341" s="34"/>
      <c r="G341" s="34"/>
      <c r="H341" s="34"/>
      <c r="I341" s="34"/>
      <c r="J341" s="34"/>
      <c r="K341" s="34"/>
      <c r="L341" s="34"/>
    </row>
    <row r="342" spans="3:12" x14ac:dyDescent="0.2">
      <c r="C342" s="34"/>
      <c r="D342" s="34"/>
      <c r="E342" s="34"/>
      <c r="F342" s="34"/>
      <c r="G342" s="34"/>
      <c r="H342" s="34"/>
      <c r="I342" s="34"/>
      <c r="J342" s="34"/>
      <c r="K342" s="34"/>
      <c r="L342" s="34"/>
    </row>
    <row r="343" spans="3:12" x14ac:dyDescent="0.2">
      <c r="C343" s="34"/>
      <c r="D343" s="34"/>
      <c r="E343" s="34"/>
      <c r="F343" s="34"/>
      <c r="G343" s="34"/>
      <c r="H343" s="34"/>
      <c r="I343" s="34"/>
      <c r="J343" s="34"/>
      <c r="K343" s="34"/>
      <c r="L343" s="34"/>
    </row>
    <row r="344" spans="3:12" x14ac:dyDescent="0.2">
      <c r="C344" s="34"/>
      <c r="D344" s="34"/>
      <c r="E344" s="34"/>
      <c r="F344" s="34"/>
      <c r="G344" s="34"/>
      <c r="H344" s="34"/>
      <c r="I344" s="34"/>
      <c r="J344" s="34"/>
      <c r="K344" s="34"/>
      <c r="L344" s="34"/>
    </row>
    <row r="345" spans="3:12" x14ac:dyDescent="0.2">
      <c r="C345" s="34"/>
      <c r="D345" s="34"/>
      <c r="E345" s="34"/>
      <c r="F345" s="34"/>
      <c r="G345" s="34"/>
      <c r="H345" s="34"/>
      <c r="I345" s="34"/>
      <c r="J345" s="34"/>
      <c r="K345" s="34"/>
      <c r="L345" s="34"/>
    </row>
    <row r="346" spans="3:12" x14ac:dyDescent="0.2">
      <c r="C346" s="34"/>
      <c r="D346" s="34"/>
      <c r="E346" s="34"/>
      <c r="F346" s="34"/>
      <c r="G346" s="34"/>
      <c r="H346" s="34"/>
      <c r="I346" s="34"/>
      <c r="J346" s="34"/>
      <c r="K346" s="34"/>
      <c r="L346" s="34"/>
    </row>
    <row r="347" spans="3:12" x14ac:dyDescent="0.2">
      <c r="C347" s="34"/>
      <c r="D347" s="34"/>
      <c r="E347" s="34"/>
      <c r="F347" s="34"/>
      <c r="G347" s="34"/>
      <c r="H347" s="34"/>
      <c r="I347" s="34"/>
      <c r="J347" s="34"/>
      <c r="K347" s="34"/>
      <c r="L347" s="34"/>
    </row>
    <row r="348" spans="3:12" x14ac:dyDescent="0.2">
      <c r="C348" s="34"/>
      <c r="D348" s="34"/>
      <c r="E348" s="34"/>
      <c r="F348" s="34"/>
      <c r="G348" s="34"/>
      <c r="H348" s="34"/>
      <c r="I348" s="34"/>
      <c r="J348" s="34"/>
      <c r="K348" s="34"/>
      <c r="L348" s="34"/>
    </row>
    <row r="349" spans="3:12" x14ac:dyDescent="0.2">
      <c r="C349" s="34"/>
      <c r="D349" s="34"/>
      <c r="E349" s="34"/>
      <c r="F349" s="34"/>
      <c r="G349" s="34"/>
      <c r="H349" s="34"/>
      <c r="I349" s="34"/>
      <c r="J349" s="34"/>
      <c r="K349" s="34"/>
      <c r="L349" s="34"/>
    </row>
    <row r="350" spans="3:12" x14ac:dyDescent="0.2">
      <c r="C350" s="34"/>
      <c r="D350" s="34"/>
      <c r="E350" s="34"/>
      <c r="F350" s="34"/>
      <c r="G350" s="34"/>
      <c r="H350" s="34"/>
      <c r="I350" s="34"/>
      <c r="J350" s="34"/>
      <c r="K350" s="34"/>
      <c r="L350" s="34"/>
    </row>
    <row r="351" spans="3:12" x14ac:dyDescent="0.2">
      <c r="C351" s="34"/>
      <c r="D351" s="34"/>
      <c r="E351" s="34"/>
      <c r="F351" s="34"/>
      <c r="G351" s="34"/>
      <c r="H351" s="34"/>
      <c r="I351" s="34"/>
      <c r="J351" s="34"/>
      <c r="K351" s="34"/>
      <c r="L351" s="34"/>
    </row>
    <row r="352" spans="3:12" x14ac:dyDescent="0.2">
      <c r="C352" s="34"/>
      <c r="D352" s="34"/>
      <c r="E352" s="34"/>
      <c r="F352" s="34"/>
      <c r="G352" s="34"/>
      <c r="H352" s="34"/>
      <c r="I352" s="34"/>
      <c r="J352" s="34"/>
      <c r="K352" s="34"/>
      <c r="L352" s="34"/>
    </row>
    <row r="353" spans="3:12" x14ac:dyDescent="0.2">
      <c r="C353" s="34"/>
      <c r="D353" s="34"/>
      <c r="E353" s="34"/>
      <c r="F353" s="34"/>
      <c r="G353" s="34"/>
      <c r="H353" s="34"/>
      <c r="I353" s="34"/>
      <c r="J353" s="34"/>
      <c r="K353" s="34"/>
      <c r="L353" s="34"/>
    </row>
    <row r="354" spans="3:12" x14ac:dyDescent="0.2">
      <c r="C354" s="34"/>
      <c r="D354" s="34"/>
      <c r="E354" s="34"/>
      <c r="F354" s="34"/>
      <c r="G354" s="34"/>
      <c r="H354" s="34"/>
      <c r="I354" s="34"/>
      <c r="J354" s="34"/>
      <c r="K354" s="34"/>
      <c r="L354" s="34"/>
    </row>
    <row r="355" spans="3:12" x14ac:dyDescent="0.2">
      <c r="C355" s="34"/>
      <c r="D355" s="34"/>
      <c r="E355" s="34"/>
      <c r="F355" s="34"/>
      <c r="G355" s="34"/>
      <c r="H355" s="34"/>
      <c r="I355" s="34"/>
      <c r="J355" s="34"/>
      <c r="K355" s="34"/>
      <c r="L355" s="34"/>
    </row>
    <row r="356" spans="3:12" x14ac:dyDescent="0.2">
      <c r="C356" s="34"/>
      <c r="D356" s="34"/>
      <c r="E356" s="34"/>
      <c r="F356" s="34"/>
      <c r="G356" s="34"/>
      <c r="H356" s="34"/>
      <c r="I356" s="34"/>
      <c r="J356" s="34"/>
      <c r="K356" s="34"/>
      <c r="L356" s="34"/>
    </row>
    <row r="357" spans="3:12" x14ac:dyDescent="0.2">
      <c r="C357" s="34"/>
      <c r="D357" s="34"/>
      <c r="E357" s="34"/>
      <c r="F357" s="34"/>
      <c r="G357" s="34"/>
      <c r="H357" s="34"/>
      <c r="I357" s="34"/>
      <c r="J357" s="34"/>
      <c r="K357" s="34"/>
      <c r="L357" s="34"/>
    </row>
    <row r="358" spans="3:12" x14ac:dyDescent="0.2">
      <c r="C358" s="34"/>
      <c r="D358" s="34"/>
      <c r="E358" s="34"/>
      <c r="F358" s="34"/>
      <c r="G358" s="34"/>
      <c r="H358" s="34"/>
      <c r="I358" s="34"/>
      <c r="J358" s="34"/>
      <c r="K358" s="34"/>
      <c r="L358" s="34"/>
    </row>
    <row r="359" spans="3:12" x14ac:dyDescent="0.2">
      <c r="C359" s="34"/>
      <c r="D359" s="34"/>
      <c r="E359" s="34"/>
      <c r="F359" s="34"/>
      <c r="G359" s="34"/>
      <c r="H359" s="34"/>
      <c r="I359" s="34"/>
      <c r="J359" s="34"/>
      <c r="K359" s="34"/>
      <c r="L359" s="34"/>
    </row>
    <row r="360" spans="3:12" x14ac:dyDescent="0.2">
      <c r="C360" s="34"/>
      <c r="D360" s="34"/>
      <c r="E360" s="34"/>
      <c r="F360" s="34"/>
      <c r="G360" s="34"/>
      <c r="H360" s="34"/>
      <c r="I360" s="34"/>
      <c r="J360" s="34"/>
      <c r="K360" s="34"/>
      <c r="L360" s="34"/>
    </row>
    <row r="361" spans="3:12" x14ac:dyDescent="0.2">
      <c r="C361" s="34"/>
      <c r="D361" s="34"/>
      <c r="E361" s="34"/>
      <c r="F361" s="34"/>
      <c r="G361" s="34"/>
      <c r="H361" s="34"/>
      <c r="I361" s="34"/>
      <c r="J361" s="34"/>
      <c r="K361" s="34"/>
      <c r="L361" s="34"/>
    </row>
    <row r="362" spans="3:12" x14ac:dyDescent="0.2">
      <c r="C362" s="34"/>
      <c r="D362" s="34"/>
      <c r="E362" s="34"/>
      <c r="F362" s="34"/>
      <c r="G362" s="34"/>
      <c r="H362" s="34"/>
      <c r="I362" s="34"/>
      <c r="J362" s="34"/>
      <c r="K362" s="34"/>
      <c r="L362" s="34"/>
    </row>
    <row r="363" spans="3:12" x14ac:dyDescent="0.2">
      <c r="C363" s="34"/>
      <c r="D363" s="34"/>
      <c r="E363" s="34"/>
      <c r="F363" s="34"/>
      <c r="G363" s="34"/>
      <c r="H363" s="34"/>
      <c r="I363" s="34"/>
      <c r="J363" s="34"/>
      <c r="K363" s="34"/>
      <c r="L363" s="34"/>
    </row>
    <row r="364" spans="3:12" x14ac:dyDescent="0.2">
      <c r="C364" s="34"/>
      <c r="D364" s="34"/>
      <c r="E364" s="34"/>
      <c r="F364" s="34"/>
      <c r="G364" s="34"/>
      <c r="H364" s="34"/>
      <c r="I364" s="34"/>
      <c r="J364" s="34"/>
      <c r="K364" s="34"/>
      <c r="L364" s="34"/>
    </row>
    <row r="365" spans="3:12" x14ac:dyDescent="0.2">
      <c r="C365" s="34"/>
      <c r="D365" s="34"/>
      <c r="E365" s="34"/>
      <c r="F365" s="34"/>
      <c r="G365" s="34"/>
      <c r="H365" s="34"/>
      <c r="I365" s="34"/>
      <c r="J365" s="34"/>
      <c r="K365" s="34"/>
      <c r="L365" s="34"/>
    </row>
    <row r="366" spans="3:12" x14ac:dyDescent="0.2">
      <c r="C366" s="34"/>
      <c r="D366" s="34"/>
      <c r="E366" s="34"/>
      <c r="F366" s="34"/>
      <c r="G366" s="34"/>
      <c r="H366" s="34"/>
      <c r="I366" s="34"/>
      <c r="J366" s="34"/>
      <c r="K366" s="34"/>
      <c r="L366" s="34"/>
    </row>
    <row r="367" spans="3:12" x14ac:dyDescent="0.2">
      <c r="C367" s="34"/>
      <c r="D367" s="34"/>
      <c r="E367" s="34"/>
      <c r="F367" s="34"/>
      <c r="G367" s="34"/>
      <c r="H367" s="34"/>
      <c r="I367" s="34"/>
      <c r="J367" s="34"/>
      <c r="K367" s="34"/>
      <c r="L367" s="34"/>
    </row>
    <row r="368" spans="3:12" x14ac:dyDescent="0.2">
      <c r="C368" s="34"/>
      <c r="D368" s="34"/>
      <c r="E368" s="34"/>
      <c r="F368" s="34"/>
      <c r="G368" s="34"/>
      <c r="H368" s="34"/>
      <c r="I368" s="34"/>
      <c r="J368" s="34"/>
      <c r="K368" s="34"/>
      <c r="L368" s="34"/>
    </row>
    <row r="369" spans="3:12" x14ac:dyDescent="0.2">
      <c r="C369" s="34"/>
      <c r="D369" s="34"/>
      <c r="E369" s="34"/>
      <c r="F369" s="34"/>
      <c r="G369" s="34"/>
      <c r="H369" s="34"/>
      <c r="I369" s="34"/>
      <c r="J369" s="34"/>
      <c r="K369" s="34"/>
      <c r="L369" s="34"/>
    </row>
    <row r="370" spans="3:12" x14ac:dyDescent="0.2">
      <c r="C370" s="34"/>
      <c r="D370" s="34"/>
      <c r="E370" s="34"/>
      <c r="F370" s="34"/>
      <c r="G370" s="34"/>
      <c r="H370" s="34"/>
      <c r="I370" s="34"/>
      <c r="J370" s="34"/>
      <c r="K370" s="34"/>
      <c r="L370" s="34"/>
    </row>
    <row r="371" spans="3:12" x14ac:dyDescent="0.2">
      <c r="C371" s="34"/>
      <c r="D371" s="34"/>
      <c r="E371" s="34"/>
      <c r="F371" s="34"/>
      <c r="G371" s="34"/>
      <c r="H371" s="34"/>
      <c r="I371" s="34"/>
      <c r="J371" s="34"/>
      <c r="K371" s="34"/>
      <c r="L371" s="34"/>
    </row>
    <row r="372" spans="3:12" x14ac:dyDescent="0.2">
      <c r="C372" s="34"/>
      <c r="D372" s="34"/>
      <c r="E372" s="34"/>
      <c r="F372" s="34"/>
      <c r="G372" s="34"/>
      <c r="H372" s="34"/>
      <c r="I372" s="34"/>
      <c r="J372" s="34"/>
      <c r="K372" s="34"/>
      <c r="L372" s="34"/>
    </row>
    <row r="373" spans="3:12" x14ac:dyDescent="0.2">
      <c r="C373" s="34"/>
      <c r="D373" s="34"/>
      <c r="E373" s="34"/>
      <c r="F373" s="34"/>
      <c r="G373" s="34"/>
      <c r="H373" s="34"/>
      <c r="I373" s="34"/>
      <c r="J373" s="34"/>
      <c r="K373" s="34"/>
      <c r="L373" s="34"/>
    </row>
    <row r="374" spans="3:12" x14ac:dyDescent="0.2">
      <c r="C374" s="34"/>
      <c r="D374" s="34"/>
      <c r="E374" s="34"/>
      <c r="F374" s="34"/>
      <c r="G374" s="34"/>
      <c r="H374" s="34"/>
      <c r="I374" s="34"/>
      <c r="J374" s="34"/>
      <c r="K374" s="34"/>
      <c r="L374" s="34"/>
    </row>
    <row r="375" spans="3:12" x14ac:dyDescent="0.2">
      <c r="C375" s="34"/>
      <c r="D375" s="34"/>
      <c r="E375" s="34"/>
      <c r="F375" s="34"/>
      <c r="G375" s="34"/>
      <c r="H375" s="34"/>
      <c r="I375" s="34"/>
      <c r="J375" s="34"/>
      <c r="K375" s="34"/>
      <c r="L375" s="34"/>
    </row>
    <row r="376" spans="3:12" x14ac:dyDescent="0.2">
      <c r="C376" s="34"/>
      <c r="D376" s="34"/>
      <c r="E376" s="34"/>
      <c r="F376" s="34"/>
      <c r="G376" s="34"/>
      <c r="H376" s="34"/>
      <c r="I376" s="34"/>
      <c r="J376" s="34"/>
      <c r="K376" s="34"/>
      <c r="L376" s="34"/>
    </row>
    <row r="377" spans="3:12" x14ac:dyDescent="0.2">
      <c r="C377" s="34"/>
      <c r="D377" s="34"/>
      <c r="E377" s="34"/>
      <c r="F377" s="34"/>
      <c r="G377" s="34"/>
      <c r="H377" s="34"/>
      <c r="I377" s="34"/>
      <c r="J377" s="34"/>
      <c r="K377" s="34"/>
      <c r="L377" s="34"/>
    </row>
    <row r="378" spans="3:12" x14ac:dyDescent="0.2">
      <c r="C378" s="34"/>
      <c r="D378" s="34"/>
      <c r="E378" s="34"/>
      <c r="F378" s="34"/>
      <c r="G378" s="34"/>
      <c r="H378" s="34"/>
      <c r="I378" s="34"/>
      <c r="J378" s="34"/>
      <c r="K378" s="34"/>
      <c r="L378" s="34"/>
    </row>
    <row r="379" spans="3:12" x14ac:dyDescent="0.2">
      <c r="C379" s="34"/>
      <c r="D379" s="34"/>
      <c r="E379" s="34"/>
      <c r="F379" s="34"/>
      <c r="G379" s="34"/>
      <c r="H379" s="34"/>
      <c r="I379" s="34"/>
      <c r="J379" s="34"/>
      <c r="K379" s="34"/>
      <c r="L379" s="34"/>
    </row>
    <row r="380" spans="3:12" x14ac:dyDescent="0.2">
      <c r="C380" s="34"/>
      <c r="D380" s="34"/>
      <c r="E380" s="34"/>
      <c r="F380" s="34"/>
      <c r="G380" s="34"/>
      <c r="H380" s="34"/>
      <c r="I380" s="34"/>
      <c r="J380" s="34"/>
      <c r="K380" s="34"/>
      <c r="L380" s="34"/>
    </row>
    <row r="381" spans="3:12" x14ac:dyDescent="0.2">
      <c r="C381" s="34"/>
      <c r="D381" s="34"/>
      <c r="E381" s="34"/>
      <c r="F381" s="34"/>
      <c r="G381" s="34"/>
      <c r="H381" s="34"/>
      <c r="I381" s="34"/>
      <c r="J381" s="34"/>
      <c r="K381" s="34"/>
      <c r="L381" s="34"/>
    </row>
    <row r="382" spans="3:12" x14ac:dyDescent="0.2">
      <c r="C382" s="34"/>
      <c r="D382" s="34"/>
      <c r="E382" s="34"/>
      <c r="F382" s="34"/>
      <c r="G382" s="34"/>
      <c r="H382" s="34"/>
      <c r="I382" s="34"/>
      <c r="J382" s="34"/>
      <c r="K382" s="34"/>
      <c r="L382" s="34"/>
    </row>
    <row r="383" spans="3:12" x14ac:dyDescent="0.2">
      <c r="C383" s="34"/>
      <c r="D383" s="34"/>
      <c r="E383" s="34"/>
      <c r="F383" s="34"/>
      <c r="G383" s="34"/>
      <c r="H383" s="34"/>
      <c r="I383" s="34"/>
      <c r="J383" s="34"/>
      <c r="K383" s="34"/>
      <c r="L383" s="34"/>
    </row>
    <row r="384" spans="3:12" x14ac:dyDescent="0.2">
      <c r="C384" s="34"/>
      <c r="D384" s="34"/>
      <c r="E384" s="34"/>
      <c r="F384" s="34"/>
      <c r="G384" s="34"/>
      <c r="H384" s="34"/>
      <c r="I384" s="34"/>
      <c r="J384" s="34"/>
      <c r="K384" s="34"/>
      <c r="L384" s="34"/>
    </row>
    <row r="385" spans="3:12" x14ac:dyDescent="0.2">
      <c r="C385" s="34"/>
      <c r="D385" s="34"/>
      <c r="E385" s="34"/>
      <c r="F385" s="34"/>
      <c r="G385" s="34"/>
      <c r="H385" s="34"/>
      <c r="I385" s="34"/>
      <c r="J385" s="34"/>
      <c r="K385" s="34"/>
      <c r="L385" s="34"/>
    </row>
    <row r="386" spans="3:12" x14ac:dyDescent="0.2">
      <c r="C386" s="34"/>
      <c r="D386" s="34"/>
      <c r="E386" s="34"/>
      <c r="F386" s="34"/>
      <c r="G386" s="34"/>
      <c r="H386" s="34"/>
      <c r="I386" s="34"/>
      <c r="J386" s="34"/>
      <c r="K386" s="34"/>
      <c r="L386" s="34"/>
    </row>
    <row r="387" spans="3:12" x14ac:dyDescent="0.2">
      <c r="C387" s="34"/>
      <c r="D387" s="34"/>
      <c r="E387" s="34"/>
      <c r="F387" s="34"/>
      <c r="G387" s="34"/>
      <c r="H387" s="34"/>
      <c r="I387" s="34"/>
      <c r="J387" s="34"/>
      <c r="K387" s="34"/>
      <c r="L387" s="34"/>
    </row>
    <row r="388" spans="3:12" x14ac:dyDescent="0.2">
      <c r="C388" s="34"/>
      <c r="D388" s="34"/>
      <c r="E388" s="34"/>
      <c r="F388" s="34"/>
      <c r="G388" s="34"/>
      <c r="H388" s="34"/>
      <c r="I388" s="34"/>
      <c r="J388" s="34"/>
      <c r="K388" s="34"/>
      <c r="L388" s="34"/>
    </row>
    <row r="389" spans="3:12" x14ac:dyDescent="0.2">
      <c r="C389" s="34"/>
      <c r="D389" s="34"/>
      <c r="E389" s="34"/>
      <c r="F389" s="34"/>
      <c r="G389" s="34"/>
      <c r="H389" s="34"/>
      <c r="I389" s="34"/>
      <c r="J389" s="34"/>
      <c r="K389" s="34"/>
      <c r="L389" s="34"/>
    </row>
    <row r="390" spans="3:12" x14ac:dyDescent="0.2">
      <c r="C390" s="34"/>
      <c r="D390" s="34"/>
      <c r="E390" s="34"/>
      <c r="F390" s="34"/>
      <c r="G390" s="34"/>
      <c r="H390" s="34"/>
      <c r="I390" s="34"/>
      <c r="J390" s="34"/>
      <c r="K390" s="34"/>
      <c r="L390" s="34"/>
    </row>
    <row r="391" spans="3:12" x14ac:dyDescent="0.2">
      <c r="C391" s="34"/>
      <c r="D391" s="34"/>
      <c r="E391" s="34"/>
      <c r="F391" s="34"/>
      <c r="G391" s="34"/>
      <c r="H391" s="34"/>
      <c r="I391" s="34"/>
      <c r="J391" s="34"/>
      <c r="K391" s="34"/>
      <c r="L391" s="34"/>
    </row>
    <row r="392" spans="3:12" x14ac:dyDescent="0.2">
      <c r="C392" s="34"/>
      <c r="D392" s="34"/>
      <c r="E392" s="34"/>
      <c r="F392" s="34"/>
      <c r="G392" s="34"/>
      <c r="H392" s="34"/>
      <c r="I392" s="34"/>
      <c r="J392" s="34"/>
      <c r="K392" s="34"/>
      <c r="L392" s="34"/>
    </row>
    <row r="393" spans="3:12" x14ac:dyDescent="0.2">
      <c r="C393" s="34"/>
      <c r="D393" s="34"/>
      <c r="E393" s="34"/>
      <c r="F393" s="34"/>
      <c r="G393" s="34"/>
      <c r="H393" s="34"/>
      <c r="I393" s="34"/>
      <c r="J393" s="34"/>
      <c r="K393" s="34"/>
      <c r="L393" s="34"/>
    </row>
    <row r="394" spans="3:12" x14ac:dyDescent="0.2">
      <c r="C394" s="34"/>
      <c r="D394" s="34"/>
      <c r="E394" s="34"/>
      <c r="F394" s="34"/>
      <c r="G394" s="34"/>
      <c r="H394" s="34"/>
      <c r="I394" s="34"/>
      <c r="J394" s="34"/>
      <c r="K394" s="34"/>
      <c r="L394" s="34"/>
    </row>
    <row r="395" spans="3:12" x14ac:dyDescent="0.2">
      <c r="C395" s="34"/>
      <c r="D395" s="34"/>
      <c r="E395" s="34"/>
      <c r="F395" s="34"/>
      <c r="G395" s="34"/>
      <c r="H395" s="34"/>
      <c r="I395" s="34"/>
      <c r="J395" s="34"/>
      <c r="K395" s="34"/>
      <c r="L395" s="34"/>
    </row>
    <row r="396" spans="3:12" x14ac:dyDescent="0.2">
      <c r="C396" s="34"/>
      <c r="D396" s="34"/>
      <c r="E396" s="34"/>
      <c r="F396" s="34"/>
      <c r="G396" s="34"/>
      <c r="H396" s="34"/>
      <c r="I396" s="34"/>
      <c r="J396" s="34"/>
      <c r="K396" s="34"/>
      <c r="L396" s="34"/>
    </row>
    <row r="397" spans="3:12" x14ac:dyDescent="0.2">
      <c r="C397" s="34"/>
      <c r="D397" s="34"/>
      <c r="E397" s="34"/>
      <c r="F397" s="34"/>
      <c r="G397" s="34"/>
      <c r="H397" s="34"/>
      <c r="I397" s="34"/>
      <c r="J397" s="34"/>
      <c r="K397" s="34"/>
      <c r="L397" s="34"/>
    </row>
    <row r="398" spans="3:12" x14ac:dyDescent="0.2">
      <c r="C398" s="34"/>
      <c r="D398" s="34"/>
      <c r="E398" s="34"/>
      <c r="F398" s="34"/>
      <c r="G398" s="34"/>
      <c r="H398" s="34"/>
      <c r="I398" s="34"/>
      <c r="J398" s="34"/>
      <c r="K398" s="34"/>
      <c r="L398" s="34"/>
    </row>
    <row r="399" spans="3:12" x14ac:dyDescent="0.2">
      <c r="C399" s="34"/>
      <c r="D399" s="34"/>
      <c r="E399" s="34"/>
      <c r="F399" s="34"/>
      <c r="G399" s="34"/>
      <c r="H399" s="34"/>
      <c r="I399" s="34"/>
      <c r="J399" s="34"/>
      <c r="K399" s="34"/>
      <c r="L399" s="34"/>
    </row>
    <row r="400" spans="3:12" x14ac:dyDescent="0.2">
      <c r="C400" s="34"/>
      <c r="D400" s="34"/>
      <c r="E400" s="34"/>
      <c r="F400" s="34"/>
      <c r="G400" s="34"/>
      <c r="H400" s="34"/>
      <c r="I400" s="34"/>
      <c r="J400" s="34"/>
      <c r="K400" s="34"/>
      <c r="L400" s="34"/>
    </row>
    <row r="401" spans="3:12" x14ac:dyDescent="0.2">
      <c r="C401" s="34"/>
      <c r="D401" s="34"/>
      <c r="E401" s="34"/>
      <c r="F401" s="34"/>
      <c r="G401" s="34"/>
      <c r="H401" s="34"/>
      <c r="I401" s="34"/>
      <c r="J401" s="34"/>
      <c r="K401" s="34"/>
      <c r="L401" s="34"/>
    </row>
    <row r="402" spans="3:12" x14ac:dyDescent="0.2">
      <c r="C402" s="34"/>
      <c r="D402" s="34"/>
      <c r="E402" s="34"/>
      <c r="F402" s="34"/>
      <c r="G402" s="34"/>
      <c r="H402" s="34"/>
      <c r="I402" s="34"/>
      <c r="J402" s="34"/>
      <c r="K402" s="34"/>
      <c r="L402" s="34"/>
    </row>
    <row r="403" spans="3:12" x14ac:dyDescent="0.2">
      <c r="C403" s="34"/>
      <c r="D403" s="34"/>
      <c r="E403" s="34"/>
      <c r="F403" s="34"/>
      <c r="G403" s="34"/>
      <c r="H403" s="34"/>
      <c r="I403" s="34"/>
      <c r="J403" s="34"/>
      <c r="K403" s="34"/>
      <c r="L403" s="34"/>
    </row>
    <row r="404" spans="3:12" x14ac:dyDescent="0.2">
      <c r="C404" s="34"/>
      <c r="D404" s="34"/>
      <c r="E404" s="34"/>
      <c r="F404" s="34"/>
      <c r="G404" s="34"/>
      <c r="H404" s="34"/>
      <c r="I404" s="34"/>
      <c r="J404" s="34"/>
      <c r="K404" s="34"/>
      <c r="L404" s="34"/>
    </row>
    <row r="405" spans="3:12" x14ac:dyDescent="0.2">
      <c r="C405" s="34"/>
      <c r="D405" s="34"/>
      <c r="E405" s="34"/>
      <c r="F405" s="34"/>
      <c r="G405" s="34"/>
      <c r="H405" s="34"/>
      <c r="I405" s="34"/>
      <c r="J405" s="34"/>
      <c r="K405" s="34"/>
      <c r="L405" s="34"/>
    </row>
    <row r="406" spans="3:12" x14ac:dyDescent="0.2">
      <c r="C406" s="34"/>
      <c r="D406" s="34"/>
      <c r="E406" s="34"/>
      <c r="F406" s="34"/>
      <c r="G406" s="34"/>
      <c r="H406" s="34"/>
      <c r="I406" s="34"/>
      <c r="J406" s="34"/>
      <c r="K406" s="34"/>
      <c r="L406" s="34"/>
    </row>
    <row r="407" spans="3:12" x14ac:dyDescent="0.2">
      <c r="C407" s="34"/>
      <c r="D407" s="34"/>
      <c r="E407" s="34"/>
      <c r="F407" s="34"/>
      <c r="G407" s="34"/>
      <c r="H407" s="34"/>
      <c r="I407" s="34"/>
      <c r="J407" s="34"/>
      <c r="K407" s="34"/>
      <c r="L407" s="34"/>
    </row>
    <row r="408" spans="3:12" x14ac:dyDescent="0.2">
      <c r="C408" s="34"/>
      <c r="D408" s="34"/>
      <c r="E408" s="34"/>
      <c r="F408" s="34"/>
      <c r="G408" s="34"/>
      <c r="H408" s="34"/>
      <c r="I408" s="34"/>
      <c r="J408" s="34"/>
      <c r="K408" s="34"/>
      <c r="L408" s="34"/>
    </row>
    <row r="409" spans="3:12" x14ac:dyDescent="0.2">
      <c r="C409" s="34"/>
      <c r="D409" s="34"/>
      <c r="E409" s="34"/>
      <c r="F409" s="34"/>
      <c r="G409" s="34"/>
      <c r="H409" s="34"/>
      <c r="I409" s="34"/>
      <c r="J409" s="34"/>
      <c r="K409" s="34"/>
      <c r="L409" s="34"/>
    </row>
    <row r="410" spans="3:12" x14ac:dyDescent="0.2">
      <c r="C410" s="34"/>
      <c r="D410" s="34"/>
      <c r="E410" s="34"/>
      <c r="F410" s="34"/>
      <c r="G410" s="34"/>
      <c r="H410" s="34"/>
      <c r="I410" s="34"/>
      <c r="J410" s="34"/>
      <c r="K410" s="34"/>
      <c r="L410" s="34"/>
    </row>
    <row r="411" spans="3:12" x14ac:dyDescent="0.2">
      <c r="C411" s="34"/>
      <c r="D411" s="34"/>
      <c r="E411" s="34"/>
      <c r="F411" s="34"/>
      <c r="G411" s="34"/>
      <c r="H411" s="34"/>
      <c r="I411" s="34"/>
      <c r="J411" s="34"/>
      <c r="K411" s="34"/>
      <c r="L411" s="34"/>
    </row>
    <row r="412" spans="3:12" x14ac:dyDescent="0.2">
      <c r="C412" s="34"/>
      <c r="D412" s="34"/>
      <c r="E412" s="34"/>
      <c r="F412" s="34"/>
      <c r="G412" s="34"/>
      <c r="H412" s="34"/>
      <c r="I412" s="34"/>
      <c r="J412" s="34"/>
      <c r="K412" s="34"/>
      <c r="L412" s="34"/>
    </row>
    <row r="413" spans="3:12" x14ac:dyDescent="0.2">
      <c r="C413" s="34"/>
      <c r="D413" s="34"/>
      <c r="E413" s="34"/>
      <c r="F413" s="34"/>
      <c r="G413" s="34"/>
      <c r="H413" s="34"/>
      <c r="I413" s="34"/>
      <c r="J413" s="34"/>
      <c r="K413" s="34"/>
      <c r="L413" s="34"/>
    </row>
    <row r="414" spans="3:12" x14ac:dyDescent="0.2">
      <c r="C414" s="34"/>
      <c r="D414" s="34"/>
      <c r="E414" s="34"/>
      <c r="F414" s="34"/>
      <c r="G414" s="34"/>
      <c r="H414" s="34"/>
      <c r="I414" s="34"/>
      <c r="J414" s="34"/>
      <c r="K414" s="34"/>
      <c r="L414" s="34"/>
    </row>
    <row r="415" spans="3:12" x14ac:dyDescent="0.2">
      <c r="C415" s="34"/>
      <c r="D415" s="34"/>
      <c r="E415" s="34"/>
      <c r="F415" s="34"/>
      <c r="G415" s="34"/>
      <c r="H415" s="34"/>
      <c r="I415" s="34"/>
      <c r="J415" s="34"/>
      <c r="K415" s="34"/>
      <c r="L415" s="34"/>
    </row>
    <row r="416" spans="3:12" x14ac:dyDescent="0.2">
      <c r="C416" s="34"/>
      <c r="D416" s="34"/>
      <c r="E416" s="34"/>
      <c r="F416" s="34"/>
      <c r="G416" s="34"/>
      <c r="H416" s="34"/>
      <c r="I416" s="34"/>
      <c r="J416" s="34"/>
      <c r="K416" s="34"/>
      <c r="L416" s="34"/>
    </row>
    <row r="417" spans="3:12" x14ac:dyDescent="0.2">
      <c r="C417" s="34"/>
      <c r="D417" s="34"/>
      <c r="E417" s="34"/>
      <c r="F417" s="34"/>
      <c r="G417" s="34"/>
      <c r="H417" s="34"/>
      <c r="I417" s="34"/>
      <c r="J417" s="34"/>
      <c r="K417" s="34"/>
      <c r="L417" s="34"/>
    </row>
    <row r="418" spans="3:12" x14ac:dyDescent="0.2">
      <c r="C418" s="34"/>
      <c r="D418" s="34"/>
      <c r="E418" s="34"/>
      <c r="F418" s="34"/>
      <c r="G418" s="34"/>
      <c r="H418" s="34"/>
      <c r="I418" s="34"/>
      <c r="J418" s="34"/>
      <c r="K418" s="34"/>
      <c r="L418" s="34"/>
    </row>
    <row r="419" spans="3:12" x14ac:dyDescent="0.2">
      <c r="C419" s="34"/>
      <c r="D419" s="34"/>
      <c r="E419" s="34"/>
      <c r="F419" s="34"/>
      <c r="G419" s="34"/>
      <c r="H419" s="34"/>
      <c r="I419" s="34"/>
      <c r="J419" s="34"/>
      <c r="K419" s="34"/>
      <c r="L419" s="34"/>
    </row>
    <row r="420" spans="3:12" x14ac:dyDescent="0.2">
      <c r="C420" s="34"/>
      <c r="D420" s="34"/>
      <c r="E420" s="34"/>
      <c r="F420" s="34"/>
      <c r="G420" s="34"/>
      <c r="H420" s="34"/>
      <c r="I420" s="34"/>
      <c r="J420" s="34"/>
      <c r="K420" s="34"/>
      <c r="L420" s="34"/>
    </row>
    <row r="421" spans="3:12" x14ac:dyDescent="0.2">
      <c r="C421" s="34"/>
      <c r="D421" s="34"/>
      <c r="E421" s="34"/>
      <c r="F421" s="34"/>
      <c r="G421" s="34"/>
      <c r="H421" s="34"/>
      <c r="I421" s="34"/>
      <c r="J421" s="34"/>
      <c r="K421" s="34"/>
      <c r="L421" s="34"/>
    </row>
    <row r="422" spans="3:12" x14ac:dyDescent="0.2">
      <c r="C422" s="34"/>
      <c r="D422" s="34"/>
      <c r="E422" s="34"/>
      <c r="F422" s="34"/>
      <c r="G422" s="34"/>
      <c r="H422" s="34"/>
      <c r="I422" s="34"/>
      <c r="J422" s="34"/>
      <c r="K422" s="34"/>
      <c r="L422" s="34"/>
    </row>
    <row r="423" spans="3:12" x14ac:dyDescent="0.2">
      <c r="C423" s="34"/>
      <c r="D423" s="34"/>
      <c r="E423" s="34"/>
      <c r="F423" s="34"/>
      <c r="G423" s="34"/>
      <c r="H423" s="34"/>
      <c r="I423" s="34"/>
      <c r="J423" s="34"/>
      <c r="K423" s="34"/>
      <c r="L423" s="34"/>
    </row>
    <row r="424" spans="3:12" x14ac:dyDescent="0.2">
      <c r="C424" s="34"/>
      <c r="D424" s="34"/>
      <c r="E424" s="34"/>
      <c r="F424" s="34"/>
      <c r="G424" s="34"/>
      <c r="H424" s="34"/>
      <c r="I424" s="34"/>
      <c r="J424" s="34"/>
      <c r="K424" s="34"/>
      <c r="L424" s="34"/>
    </row>
  </sheetData>
  <sheetProtection password="FFB1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20" sqref="K20"/>
    </sheetView>
  </sheetViews>
  <sheetFormatPr defaultRowHeight="12.75" x14ac:dyDescent="0.2"/>
  <cols>
    <col min="1" max="1" width="5.5703125" style="7" bestFit="1" customWidth="1"/>
    <col min="2" max="2" width="15.42578125" style="7" bestFit="1" customWidth="1"/>
    <col min="3" max="8" width="11.5703125" style="7" bestFit="1" customWidth="1"/>
    <col min="9" max="16384" width="9.140625" style="7"/>
  </cols>
  <sheetData>
    <row r="1" spans="1:34" x14ac:dyDescent="0.2">
      <c r="A1" s="7" t="s">
        <v>313</v>
      </c>
    </row>
    <row r="2" spans="1:34" x14ac:dyDescent="0.2">
      <c r="C2" s="36">
        <v>39387</v>
      </c>
      <c r="D2" s="36">
        <v>39753</v>
      </c>
      <c r="E2" s="36">
        <v>40118</v>
      </c>
      <c r="F2" s="36">
        <v>40483</v>
      </c>
      <c r="G2" s="36">
        <v>40848</v>
      </c>
      <c r="H2" s="36">
        <v>41214</v>
      </c>
    </row>
    <row r="3" spans="1:34" x14ac:dyDescent="0.2">
      <c r="A3" s="7">
        <v>114</v>
      </c>
      <c r="B3" s="7" t="s">
        <v>0</v>
      </c>
      <c r="C3" s="11">
        <v>38027</v>
      </c>
      <c r="D3" s="11">
        <v>38175</v>
      </c>
      <c r="E3" s="11">
        <v>38551</v>
      </c>
      <c r="F3" s="11">
        <v>39108</v>
      </c>
      <c r="G3" s="11">
        <v>40009</v>
      </c>
      <c r="H3" s="11">
        <v>40589</v>
      </c>
      <c r="AH3" s="7">
        <f>ROUNDDOWN(A3/100,0)</f>
        <v>1</v>
      </c>
    </row>
    <row r="4" spans="1:34" x14ac:dyDescent="0.2">
      <c r="A4" s="7">
        <v>115</v>
      </c>
      <c r="B4" s="7" t="s">
        <v>1</v>
      </c>
      <c r="C4" s="11">
        <v>28249</v>
      </c>
      <c r="D4" s="11">
        <v>28851</v>
      </c>
      <c r="E4" s="11">
        <v>29257</v>
      </c>
      <c r="F4" s="11">
        <v>29969</v>
      </c>
      <c r="G4" s="11">
        <v>30642</v>
      </c>
      <c r="H4" s="11">
        <v>31167</v>
      </c>
      <c r="AH4" s="7">
        <f t="shared" ref="AH4:AH67" si="0">ROUNDDOWN(A4/100,0)</f>
        <v>1</v>
      </c>
    </row>
    <row r="5" spans="1:34" x14ac:dyDescent="0.2">
      <c r="A5" s="7">
        <v>117</v>
      </c>
      <c r="B5" s="7" t="s">
        <v>2</v>
      </c>
      <c r="C5" s="11">
        <v>38257</v>
      </c>
      <c r="D5" s="11">
        <v>38692</v>
      </c>
      <c r="E5" s="11">
        <v>39092</v>
      </c>
      <c r="F5" s="11">
        <v>39501</v>
      </c>
      <c r="G5" s="11">
        <v>39743</v>
      </c>
      <c r="H5" s="11">
        <v>40188</v>
      </c>
      <c r="AH5" s="7">
        <f t="shared" si="0"/>
        <v>1</v>
      </c>
    </row>
    <row r="6" spans="1:34" x14ac:dyDescent="0.2">
      <c r="A6" s="7">
        <v>120</v>
      </c>
      <c r="B6" s="7" t="s">
        <v>3</v>
      </c>
      <c r="C6" s="11">
        <v>36672</v>
      </c>
      <c r="D6" s="11">
        <v>37266</v>
      </c>
      <c r="E6" s="11">
        <v>37644</v>
      </c>
      <c r="F6" s="11">
        <v>38195</v>
      </c>
      <c r="G6" s="11">
        <v>38795</v>
      </c>
      <c r="H6" s="11">
        <v>39370</v>
      </c>
      <c r="AH6" s="7">
        <f t="shared" si="0"/>
        <v>1</v>
      </c>
    </row>
    <row r="7" spans="1:34" x14ac:dyDescent="0.2">
      <c r="A7" s="7">
        <v>123</v>
      </c>
      <c r="B7" s="7" t="s">
        <v>4</v>
      </c>
      <c r="C7" s="11">
        <v>63229</v>
      </c>
      <c r="D7" s="11">
        <v>64295</v>
      </c>
      <c r="E7" s="11">
        <v>65213</v>
      </c>
      <c r="F7" s="11">
        <v>66130</v>
      </c>
      <c r="G7" s="11">
        <v>67162</v>
      </c>
      <c r="H7" s="11">
        <v>68123</v>
      </c>
      <c r="AH7" s="7">
        <f t="shared" si="0"/>
        <v>1</v>
      </c>
    </row>
    <row r="8" spans="1:34" x14ac:dyDescent="0.2">
      <c r="A8" s="7">
        <v>125</v>
      </c>
      <c r="B8" s="7" t="s">
        <v>5</v>
      </c>
      <c r="C8" s="11">
        <v>24634</v>
      </c>
      <c r="D8" s="11">
        <v>24801</v>
      </c>
      <c r="E8" s="11">
        <v>25040</v>
      </c>
      <c r="F8" s="11">
        <v>25343</v>
      </c>
      <c r="G8" s="11">
        <v>25715</v>
      </c>
      <c r="H8" s="11">
        <v>26085</v>
      </c>
      <c r="AH8" s="7">
        <f t="shared" si="0"/>
        <v>1</v>
      </c>
    </row>
    <row r="9" spans="1:34" x14ac:dyDescent="0.2">
      <c r="A9" s="7">
        <v>126</v>
      </c>
      <c r="B9" s="7" t="s">
        <v>6</v>
      </c>
      <c r="C9" s="11">
        <v>91391</v>
      </c>
      <c r="D9" s="11">
        <v>93791</v>
      </c>
      <c r="E9" s="11">
        <v>95530</v>
      </c>
      <c r="F9" s="11">
        <v>97086</v>
      </c>
      <c r="G9" s="11">
        <v>98807</v>
      </c>
      <c r="H9" s="11">
        <v>100655</v>
      </c>
      <c r="AH9" s="7">
        <f t="shared" si="0"/>
        <v>1</v>
      </c>
    </row>
    <row r="10" spans="1:34" x14ac:dyDescent="0.2">
      <c r="A10" s="7">
        <v>127</v>
      </c>
      <c r="B10" s="7" t="s">
        <v>7</v>
      </c>
      <c r="C10" s="11">
        <v>78682</v>
      </c>
      <c r="D10" s="11">
        <v>79928</v>
      </c>
      <c r="E10" s="11">
        <v>80882</v>
      </c>
      <c r="F10" s="11">
        <v>82358</v>
      </c>
      <c r="G10" s="11">
        <v>84357</v>
      </c>
      <c r="H10" s="11">
        <v>86062</v>
      </c>
      <c r="AH10" s="7">
        <f t="shared" si="0"/>
        <v>1</v>
      </c>
    </row>
    <row r="11" spans="1:34" x14ac:dyDescent="0.2">
      <c r="A11" s="7">
        <v>128</v>
      </c>
      <c r="B11" s="7" t="s">
        <v>8</v>
      </c>
      <c r="C11" s="11">
        <v>14991</v>
      </c>
      <c r="D11" s="11">
        <v>15152</v>
      </c>
      <c r="E11" s="11">
        <v>15246</v>
      </c>
      <c r="F11" s="11">
        <v>15422</v>
      </c>
      <c r="G11" s="11">
        <v>15674</v>
      </c>
      <c r="H11" s="11">
        <v>15790</v>
      </c>
      <c r="AH11" s="7">
        <f t="shared" si="0"/>
        <v>1</v>
      </c>
    </row>
    <row r="12" spans="1:34" x14ac:dyDescent="0.2">
      <c r="A12" s="7">
        <v>136</v>
      </c>
      <c r="B12" s="7" t="s">
        <v>9</v>
      </c>
      <c r="C12" s="11">
        <v>73557</v>
      </c>
      <c r="D12" s="11">
        <v>74800</v>
      </c>
      <c r="E12" s="11">
        <v>76019</v>
      </c>
      <c r="F12" s="11">
        <v>76919</v>
      </c>
      <c r="G12" s="11">
        <v>78141</v>
      </c>
      <c r="H12" s="11">
        <v>79282</v>
      </c>
      <c r="AH12" s="7">
        <f t="shared" si="0"/>
        <v>1</v>
      </c>
    </row>
    <row r="13" spans="1:34" x14ac:dyDescent="0.2">
      <c r="A13" s="7">
        <v>138</v>
      </c>
      <c r="B13" s="7" t="s">
        <v>10</v>
      </c>
      <c r="C13" s="11">
        <v>41991</v>
      </c>
      <c r="D13" s="11">
        <v>42225</v>
      </c>
      <c r="E13" s="11">
        <v>42543</v>
      </c>
      <c r="F13" s="11">
        <v>42882</v>
      </c>
      <c r="G13" s="11">
        <v>43214</v>
      </c>
      <c r="H13" s="11">
        <v>43711</v>
      </c>
      <c r="AH13" s="7">
        <f t="shared" si="0"/>
        <v>1</v>
      </c>
    </row>
    <row r="14" spans="1:34" x14ac:dyDescent="0.2">
      <c r="A14" s="7">
        <v>139</v>
      </c>
      <c r="B14" s="7" t="s">
        <v>11</v>
      </c>
      <c r="C14" s="11">
        <v>22133</v>
      </c>
      <c r="D14" s="11">
        <v>22540</v>
      </c>
      <c r="E14" s="11">
        <v>23158</v>
      </c>
      <c r="F14" s="11">
        <v>23600</v>
      </c>
      <c r="G14" s="11">
        <v>23949</v>
      </c>
      <c r="H14" s="11">
        <v>24243</v>
      </c>
      <c r="AH14" s="7">
        <f t="shared" si="0"/>
        <v>1</v>
      </c>
    </row>
    <row r="15" spans="1:34" x14ac:dyDescent="0.2">
      <c r="A15" s="7">
        <v>140</v>
      </c>
      <c r="B15" s="7" t="s">
        <v>12</v>
      </c>
      <c r="C15" s="11">
        <v>8890</v>
      </c>
      <c r="D15" s="11">
        <v>9028</v>
      </c>
      <c r="E15" s="11">
        <v>9197</v>
      </c>
      <c r="F15" s="11">
        <v>9305</v>
      </c>
      <c r="G15" s="11">
        <v>9312</v>
      </c>
      <c r="H15" s="11">
        <v>9436</v>
      </c>
      <c r="AH15" s="7">
        <f t="shared" si="0"/>
        <v>1</v>
      </c>
    </row>
    <row r="16" spans="1:34" x14ac:dyDescent="0.2">
      <c r="A16" s="7">
        <v>160</v>
      </c>
      <c r="B16" s="7" t="s">
        <v>13</v>
      </c>
      <c r="C16" s="11">
        <v>61486</v>
      </c>
      <c r="D16" s="11">
        <v>62224</v>
      </c>
      <c r="E16" s="11">
        <v>62975</v>
      </c>
      <c r="F16" s="11">
        <v>63739</v>
      </c>
      <c r="G16" s="11">
        <v>64445</v>
      </c>
      <c r="H16" s="11">
        <v>65293</v>
      </c>
      <c r="AH16" s="7">
        <f t="shared" si="0"/>
        <v>1</v>
      </c>
    </row>
    <row r="17" spans="1:34" x14ac:dyDescent="0.2">
      <c r="A17" s="7">
        <v>162</v>
      </c>
      <c r="B17" s="7" t="s">
        <v>14</v>
      </c>
      <c r="C17" s="11">
        <v>30801</v>
      </c>
      <c r="D17" s="11">
        <v>30877</v>
      </c>
      <c r="E17" s="11">
        <v>31214</v>
      </c>
      <c r="F17" s="11">
        <v>31317</v>
      </c>
      <c r="G17" s="11">
        <v>31800</v>
      </c>
      <c r="H17" s="11">
        <v>32016</v>
      </c>
      <c r="AH17" s="7">
        <f t="shared" si="0"/>
        <v>1</v>
      </c>
    </row>
    <row r="18" spans="1:34" x14ac:dyDescent="0.2">
      <c r="A18" s="7">
        <v>163</v>
      </c>
      <c r="B18" s="7" t="s">
        <v>15</v>
      </c>
      <c r="C18" s="11">
        <v>61309</v>
      </c>
      <c r="D18" s="11">
        <v>61997</v>
      </c>
      <c r="E18" s="11">
        <v>63174</v>
      </c>
      <c r="F18" s="11">
        <v>64424</v>
      </c>
      <c r="G18" s="11">
        <v>65779</v>
      </c>
      <c r="H18" s="11">
        <v>66679</v>
      </c>
      <c r="AH18" s="7">
        <f t="shared" si="0"/>
        <v>1</v>
      </c>
    </row>
    <row r="19" spans="1:34" x14ac:dyDescent="0.2">
      <c r="A19" s="7">
        <v>180</v>
      </c>
      <c r="B19" s="7" t="s">
        <v>16</v>
      </c>
      <c r="C19" s="11">
        <v>794494</v>
      </c>
      <c r="D19" s="11">
        <v>809072</v>
      </c>
      <c r="E19" s="11">
        <v>827487</v>
      </c>
      <c r="F19" s="11">
        <v>845777</v>
      </c>
      <c r="G19" s="11">
        <v>863110</v>
      </c>
      <c r="H19" s="11">
        <v>880008</v>
      </c>
      <c r="AH19" s="7">
        <f t="shared" si="0"/>
        <v>1</v>
      </c>
    </row>
    <row r="20" spans="1:34" x14ac:dyDescent="0.2">
      <c r="A20" s="7">
        <v>181</v>
      </c>
      <c r="B20" s="7" t="s">
        <v>17</v>
      </c>
      <c r="C20" s="11">
        <v>83338</v>
      </c>
      <c r="D20" s="11">
        <v>84607</v>
      </c>
      <c r="E20" s="11">
        <v>85308</v>
      </c>
      <c r="F20" s="11">
        <v>86069</v>
      </c>
      <c r="G20" s="11">
        <v>87588</v>
      </c>
      <c r="H20" s="11">
        <v>89178</v>
      </c>
      <c r="AH20" s="7">
        <f t="shared" si="0"/>
        <v>1</v>
      </c>
    </row>
    <row r="21" spans="1:34" x14ac:dyDescent="0.2">
      <c r="A21" s="7">
        <v>182</v>
      </c>
      <c r="B21" s="7" t="s">
        <v>18</v>
      </c>
      <c r="C21" s="11">
        <v>84082</v>
      </c>
      <c r="D21" s="11">
        <v>85442</v>
      </c>
      <c r="E21" s="11">
        <v>87676</v>
      </c>
      <c r="F21" s="11">
        <v>89911</v>
      </c>
      <c r="G21" s="11">
        <v>91316</v>
      </c>
      <c r="H21" s="11">
        <v>92736</v>
      </c>
      <c r="AH21" s="7">
        <f t="shared" si="0"/>
        <v>1</v>
      </c>
    </row>
    <row r="22" spans="1:34" x14ac:dyDescent="0.2">
      <c r="A22" s="7">
        <v>183</v>
      </c>
      <c r="B22" s="7" t="s">
        <v>19</v>
      </c>
      <c r="C22" s="11">
        <v>34880</v>
      </c>
      <c r="D22" s="11">
        <v>35866</v>
      </c>
      <c r="E22" s="11">
        <v>37544</v>
      </c>
      <c r="F22" s="11">
        <v>38460</v>
      </c>
      <c r="G22" s="11">
        <v>39472</v>
      </c>
      <c r="H22" s="11">
        <v>40621</v>
      </c>
      <c r="AH22" s="7">
        <f t="shared" si="0"/>
        <v>1</v>
      </c>
    </row>
    <row r="23" spans="1:34" x14ac:dyDescent="0.2">
      <c r="A23" s="7">
        <v>184</v>
      </c>
      <c r="B23" s="7" t="s">
        <v>20</v>
      </c>
      <c r="C23" s="11">
        <v>63551</v>
      </c>
      <c r="D23" s="11">
        <v>65234</v>
      </c>
      <c r="E23" s="11">
        <v>66807</v>
      </c>
      <c r="F23" s="11">
        <v>67957</v>
      </c>
      <c r="G23" s="11">
        <v>70043</v>
      </c>
      <c r="H23" s="11">
        <v>71379</v>
      </c>
      <c r="AH23" s="7">
        <f t="shared" si="0"/>
        <v>1</v>
      </c>
    </row>
    <row r="24" spans="1:34" x14ac:dyDescent="0.2">
      <c r="A24" s="7">
        <v>186</v>
      </c>
      <c r="B24" s="7" t="s">
        <v>21</v>
      </c>
      <c r="C24" s="11">
        <v>42693</v>
      </c>
      <c r="D24" s="11">
        <v>43077</v>
      </c>
      <c r="E24" s="11">
        <v>43501</v>
      </c>
      <c r="F24" s="11">
        <v>43795</v>
      </c>
      <c r="G24" s="11">
        <v>44141</v>
      </c>
      <c r="H24" s="11">
        <v>44331</v>
      </c>
      <c r="AH24" s="7">
        <f t="shared" si="0"/>
        <v>1</v>
      </c>
    </row>
    <row r="25" spans="1:34" x14ac:dyDescent="0.2">
      <c r="A25" s="7">
        <v>187</v>
      </c>
      <c r="B25" s="7" t="s">
        <v>22</v>
      </c>
      <c r="C25" s="11">
        <v>10599</v>
      </c>
      <c r="D25" s="11">
        <v>10757</v>
      </c>
      <c r="E25" s="11">
        <v>10975</v>
      </c>
      <c r="F25" s="11">
        <v>11115</v>
      </c>
      <c r="G25" s="11">
        <v>11086</v>
      </c>
      <c r="H25" s="11">
        <v>11141</v>
      </c>
      <c r="AH25" s="7">
        <f t="shared" si="0"/>
        <v>1</v>
      </c>
    </row>
    <row r="26" spans="1:34" x14ac:dyDescent="0.2">
      <c r="A26" s="7">
        <v>188</v>
      </c>
      <c r="B26" s="7" t="s">
        <v>23</v>
      </c>
      <c r="C26" s="11">
        <v>55132</v>
      </c>
      <c r="D26" s="11">
        <v>55470</v>
      </c>
      <c r="E26" s="11">
        <v>55835</v>
      </c>
      <c r="F26" s="11">
        <v>56076</v>
      </c>
      <c r="G26" s="11">
        <v>56243</v>
      </c>
      <c r="H26" s="11">
        <v>56599</v>
      </c>
      <c r="AH26" s="7">
        <f t="shared" si="0"/>
        <v>1</v>
      </c>
    </row>
    <row r="27" spans="1:34" x14ac:dyDescent="0.2">
      <c r="A27" s="7">
        <v>191</v>
      </c>
      <c r="B27" s="7" t="s">
        <v>24</v>
      </c>
      <c r="C27" s="11">
        <v>37588</v>
      </c>
      <c r="D27" s="11">
        <v>38226</v>
      </c>
      <c r="E27" s="11">
        <v>39140</v>
      </c>
      <c r="F27" s="11">
        <v>39701</v>
      </c>
      <c r="G27" s="11">
        <v>41167</v>
      </c>
      <c r="H27" s="11">
        <v>42174</v>
      </c>
      <c r="AH27" s="7">
        <f t="shared" si="0"/>
        <v>1</v>
      </c>
    </row>
    <row r="28" spans="1:34" x14ac:dyDescent="0.2">
      <c r="A28" s="7">
        <v>192</v>
      </c>
      <c r="B28" s="7" t="s">
        <v>25</v>
      </c>
      <c r="C28" s="11">
        <v>25301</v>
      </c>
      <c r="D28" s="11">
        <v>25481</v>
      </c>
      <c r="E28" s="11">
        <v>25711</v>
      </c>
      <c r="F28" s="11">
        <v>26033</v>
      </c>
      <c r="G28" s="11">
        <v>26192</v>
      </c>
      <c r="H28" s="11">
        <v>26481</v>
      </c>
      <c r="AH28" s="7">
        <f t="shared" si="0"/>
        <v>1</v>
      </c>
    </row>
    <row r="29" spans="1:34" x14ac:dyDescent="0.2">
      <c r="A29" s="7">
        <v>305</v>
      </c>
      <c r="B29" s="7" t="s">
        <v>26</v>
      </c>
      <c r="C29" s="11">
        <v>18830</v>
      </c>
      <c r="D29" s="11">
        <v>19206</v>
      </c>
      <c r="E29" s="11">
        <v>19406</v>
      </c>
      <c r="F29" s="11">
        <v>19625</v>
      </c>
      <c r="G29" s="11">
        <v>19695</v>
      </c>
      <c r="H29" s="11">
        <v>19796</v>
      </c>
      <c r="AH29" s="7">
        <f t="shared" si="0"/>
        <v>3</v>
      </c>
    </row>
    <row r="30" spans="1:34" x14ac:dyDescent="0.2">
      <c r="A30" s="7">
        <v>319</v>
      </c>
      <c r="B30" s="7" t="s">
        <v>27</v>
      </c>
      <c r="C30" s="11">
        <v>9111</v>
      </c>
      <c r="D30" s="11">
        <v>9072</v>
      </c>
      <c r="E30" s="11">
        <v>9042</v>
      </c>
      <c r="F30" s="11">
        <v>9107</v>
      </c>
      <c r="G30" s="11">
        <v>9084</v>
      </c>
      <c r="H30" s="11">
        <v>9074</v>
      </c>
      <c r="AH30" s="7">
        <f t="shared" si="0"/>
        <v>3</v>
      </c>
    </row>
    <row r="31" spans="1:34" x14ac:dyDescent="0.2">
      <c r="A31" s="7">
        <v>330</v>
      </c>
      <c r="B31" s="7" t="s">
        <v>28</v>
      </c>
      <c r="C31" s="11">
        <v>13881</v>
      </c>
      <c r="D31" s="11">
        <v>14299</v>
      </c>
      <c r="E31" s="11">
        <v>14449</v>
      </c>
      <c r="F31" s="11">
        <v>14705</v>
      </c>
      <c r="G31" s="11">
        <v>14917</v>
      </c>
      <c r="H31" s="11">
        <v>15238</v>
      </c>
      <c r="AH31" s="7">
        <f t="shared" si="0"/>
        <v>3</v>
      </c>
    </row>
    <row r="32" spans="1:34" x14ac:dyDescent="0.2">
      <c r="A32" s="7">
        <v>331</v>
      </c>
      <c r="B32" s="7" t="s">
        <v>29</v>
      </c>
      <c r="C32" s="11">
        <v>13492</v>
      </c>
      <c r="D32" s="11">
        <v>13425</v>
      </c>
      <c r="E32" s="11">
        <v>13370</v>
      </c>
      <c r="F32" s="11">
        <v>13396</v>
      </c>
      <c r="G32" s="11">
        <v>13375</v>
      </c>
      <c r="H32" s="11">
        <v>13360</v>
      </c>
      <c r="AH32" s="7">
        <f t="shared" si="0"/>
        <v>3</v>
      </c>
    </row>
    <row r="33" spans="1:34" x14ac:dyDescent="0.2">
      <c r="A33" s="7">
        <v>360</v>
      </c>
      <c r="B33" s="7" t="s">
        <v>30</v>
      </c>
      <c r="C33" s="11">
        <v>20054</v>
      </c>
      <c r="D33" s="11">
        <v>20122</v>
      </c>
      <c r="E33" s="11">
        <v>20061</v>
      </c>
      <c r="F33" s="11">
        <v>20095</v>
      </c>
      <c r="G33" s="11">
        <v>20077</v>
      </c>
      <c r="H33" s="11">
        <v>20120</v>
      </c>
      <c r="AH33" s="7">
        <f t="shared" si="0"/>
        <v>3</v>
      </c>
    </row>
    <row r="34" spans="1:34" x14ac:dyDescent="0.2">
      <c r="A34" s="7">
        <v>380</v>
      </c>
      <c r="B34" s="7" t="s">
        <v>31</v>
      </c>
      <c r="C34" s="11">
        <v>187348</v>
      </c>
      <c r="D34" s="11">
        <v>190311</v>
      </c>
      <c r="E34" s="11">
        <v>194435</v>
      </c>
      <c r="F34" s="11">
        <v>197646</v>
      </c>
      <c r="G34" s="11">
        <v>199898</v>
      </c>
      <c r="H34" s="11">
        <v>202275</v>
      </c>
      <c r="AH34" s="7">
        <f t="shared" si="0"/>
        <v>3</v>
      </c>
    </row>
    <row r="35" spans="1:34" x14ac:dyDescent="0.2">
      <c r="A35" s="7">
        <v>381</v>
      </c>
      <c r="B35" s="7" t="s">
        <v>32</v>
      </c>
      <c r="C35" s="11">
        <v>38723</v>
      </c>
      <c r="D35" s="11">
        <v>38965</v>
      </c>
      <c r="E35" s="11">
        <v>39316</v>
      </c>
      <c r="F35" s="11">
        <v>39666</v>
      </c>
      <c r="G35" s="11">
        <v>40026</v>
      </c>
      <c r="H35" s="11">
        <v>40311</v>
      </c>
      <c r="AH35" s="7">
        <f t="shared" si="0"/>
        <v>3</v>
      </c>
    </row>
    <row r="36" spans="1:34" x14ac:dyDescent="0.2">
      <c r="A36" s="7">
        <v>382</v>
      </c>
      <c r="B36" s="7" t="s">
        <v>33</v>
      </c>
      <c r="C36" s="11">
        <v>21417</v>
      </c>
      <c r="D36" s="11">
        <v>21431</v>
      </c>
      <c r="E36" s="11">
        <v>21393</v>
      </c>
      <c r="F36" s="11">
        <v>21383</v>
      </c>
      <c r="G36" s="11">
        <v>21394</v>
      </c>
      <c r="H36" s="11">
        <v>21291</v>
      </c>
      <c r="AH36" s="7">
        <f t="shared" si="0"/>
        <v>3</v>
      </c>
    </row>
    <row r="37" spans="1:34" x14ac:dyDescent="0.2">
      <c r="A37" s="7">
        <v>428</v>
      </c>
      <c r="B37" s="7" t="s">
        <v>34</v>
      </c>
      <c r="C37" s="11">
        <v>9135</v>
      </c>
      <c r="D37" s="11">
        <v>8993</v>
      </c>
      <c r="E37" s="11">
        <v>8872</v>
      </c>
      <c r="F37" s="11">
        <v>8912</v>
      </c>
      <c r="G37" s="11">
        <v>8841</v>
      </c>
      <c r="H37" s="11">
        <v>8759</v>
      </c>
      <c r="AH37" s="7">
        <f t="shared" si="0"/>
        <v>4</v>
      </c>
    </row>
    <row r="38" spans="1:34" x14ac:dyDescent="0.2">
      <c r="A38" s="7">
        <v>461</v>
      </c>
      <c r="B38" s="7" t="s">
        <v>35</v>
      </c>
      <c r="C38" s="11">
        <v>10012</v>
      </c>
      <c r="D38" s="11">
        <v>10135</v>
      </c>
      <c r="E38" s="11">
        <v>10291</v>
      </c>
      <c r="F38" s="11">
        <v>10350</v>
      </c>
      <c r="G38" s="11">
        <v>10338</v>
      </c>
      <c r="H38" s="11">
        <v>10430</v>
      </c>
      <c r="AH38" s="7">
        <f t="shared" si="0"/>
        <v>4</v>
      </c>
    </row>
    <row r="39" spans="1:34" x14ac:dyDescent="0.2">
      <c r="A39" s="7">
        <v>480</v>
      </c>
      <c r="B39" s="7" t="s">
        <v>36</v>
      </c>
      <c r="C39" s="11">
        <v>50694</v>
      </c>
      <c r="D39" s="11">
        <v>50949</v>
      </c>
      <c r="E39" s="11">
        <v>51091</v>
      </c>
      <c r="F39" s="11">
        <v>51562</v>
      </c>
      <c r="G39" s="11">
        <v>51956</v>
      </c>
      <c r="H39" s="11">
        <v>52286</v>
      </c>
      <c r="AH39" s="7">
        <f t="shared" si="0"/>
        <v>4</v>
      </c>
    </row>
    <row r="40" spans="1:34" x14ac:dyDescent="0.2">
      <c r="A40" s="7">
        <v>481</v>
      </c>
      <c r="B40" s="7" t="s">
        <v>37</v>
      </c>
      <c r="C40" s="11">
        <v>11094</v>
      </c>
      <c r="D40" s="11">
        <v>11172</v>
      </c>
      <c r="E40" s="11">
        <v>11134</v>
      </c>
      <c r="F40" s="11">
        <v>11169</v>
      </c>
      <c r="G40" s="11">
        <v>11215</v>
      </c>
      <c r="H40" s="11">
        <v>11223</v>
      </c>
      <c r="AH40" s="7">
        <f t="shared" si="0"/>
        <v>4</v>
      </c>
    </row>
    <row r="41" spans="1:34" x14ac:dyDescent="0.2">
      <c r="A41" s="7">
        <v>482</v>
      </c>
      <c r="B41" s="7" t="s">
        <v>38</v>
      </c>
      <c r="C41" s="11">
        <v>16185</v>
      </c>
      <c r="D41" s="11">
        <v>16140</v>
      </c>
      <c r="E41" s="11">
        <v>16170</v>
      </c>
      <c r="F41" s="11">
        <v>16047</v>
      </c>
      <c r="G41" s="11">
        <v>16056</v>
      </c>
      <c r="H41" s="11">
        <v>16009</v>
      </c>
      <c r="AH41" s="7">
        <f t="shared" si="0"/>
        <v>4</v>
      </c>
    </row>
    <row r="42" spans="1:34" x14ac:dyDescent="0.2">
      <c r="A42" s="7">
        <v>483</v>
      </c>
      <c r="B42" s="7" t="s">
        <v>39</v>
      </c>
      <c r="C42" s="11">
        <v>32138</v>
      </c>
      <c r="D42" s="11">
        <v>32250</v>
      </c>
      <c r="E42" s="11">
        <v>32303</v>
      </c>
      <c r="F42" s="11">
        <v>32410</v>
      </c>
      <c r="G42" s="11">
        <v>32396</v>
      </c>
      <c r="H42" s="11">
        <v>32465</v>
      </c>
      <c r="AH42" s="7">
        <f t="shared" si="0"/>
        <v>4</v>
      </c>
    </row>
    <row r="43" spans="1:34" x14ac:dyDescent="0.2">
      <c r="A43" s="7">
        <v>484</v>
      </c>
      <c r="B43" s="7" t="s">
        <v>40</v>
      </c>
      <c r="C43" s="11">
        <v>93101</v>
      </c>
      <c r="D43" s="11">
        <v>94645</v>
      </c>
      <c r="E43" s="11">
        <v>95414</v>
      </c>
      <c r="F43" s="11">
        <v>96122</v>
      </c>
      <c r="G43" s="11">
        <v>97373</v>
      </c>
      <c r="H43" s="11">
        <v>98606</v>
      </c>
      <c r="AH43" s="7">
        <f t="shared" si="0"/>
        <v>4</v>
      </c>
    </row>
    <row r="44" spans="1:34" x14ac:dyDescent="0.2">
      <c r="A44" s="7">
        <v>486</v>
      </c>
      <c r="B44" s="7" t="s">
        <v>41</v>
      </c>
      <c r="C44" s="11">
        <v>31378</v>
      </c>
      <c r="D44" s="11">
        <v>31677</v>
      </c>
      <c r="E44" s="11">
        <v>31923</v>
      </c>
      <c r="F44" s="11">
        <v>32414</v>
      </c>
      <c r="G44" s="11">
        <v>32608</v>
      </c>
      <c r="H44" s="11">
        <v>33024</v>
      </c>
      <c r="AH44" s="7">
        <f t="shared" si="0"/>
        <v>4</v>
      </c>
    </row>
    <row r="45" spans="1:34" x14ac:dyDescent="0.2">
      <c r="A45" s="7">
        <v>488</v>
      </c>
      <c r="B45" s="7" t="s">
        <v>42</v>
      </c>
      <c r="C45" s="11">
        <v>11014</v>
      </c>
      <c r="D45" s="11">
        <v>11314</v>
      </c>
      <c r="E45" s="11">
        <v>11419</v>
      </c>
      <c r="F45" s="11">
        <v>11469</v>
      </c>
      <c r="G45" s="11">
        <v>11472</v>
      </c>
      <c r="H45" s="11">
        <v>11529</v>
      </c>
      <c r="AH45" s="7">
        <f t="shared" si="0"/>
        <v>4</v>
      </c>
    </row>
    <row r="46" spans="1:34" x14ac:dyDescent="0.2">
      <c r="A46" s="7">
        <v>509</v>
      </c>
      <c r="B46" s="7" t="s">
        <v>43</v>
      </c>
      <c r="C46" s="11">
        <v>5368</v>
      </c>
      <c r="D46" s="11">
        <v>5351</v>
      </c>
      <c r="E46" s="11">
        <v>5326</v>
      </c>
      <c r="F46" s="11">
        <v>5289</v>
      </c>
      <c r="G46" s="11">
        <v>5238</v>
      </c>
      <c r="H46" s="11">
        <v>5221</v>
      </c>
      <c r="AH46" s="7">
        <f t="shared" si="0"/>
        <v>5</v>
      </c>
    </row>
    <row r="47" spans="1:34" x14ac:dyDescent="0.2">
      <c r="A47" s="7">
        <v>512</v>
      </c>
      <c r="B47" s="7" t="s">
        <v>44</v>
      </c>
      <c r="C47" s="11">
        <v>3766</v>
      </c>
      <c r="D47" s="11">
        <v>3740</v>
      </c>
      <c r="E47" s="11">
        <v>3685</v>
      </c>
      <c r="F47" s="11">
        <v>3675</v>
      </c>
      <c r="G47" s="11">
        <v>3676</v>
      </c>
      <c r="H47" s="11">
        <v>3641</v>
      </c>
      <c r="AH47" s="7">
        <f t="shared" si="0"/>
        <v>5</v>
      </c>
    </row>
    <row r="48" spans="1:34" x14ac:dyDescent="0.2">
      <c r="A48" s="7">
        <v>513</v>
      </c>
      <c r="B48" s="7" t="s">
        <v>45</v>
      </c>
      <c r="C48" s="11">
        <v>9945</v>
      </c>
      <c r="D48" s="11">
        <v>9873</v>
      </c>
      <c r="E48" s="11">
        <v>9822</v>
      </c>
      <c r="F48" s="11">
        <v>9788</v>
      </c>
      <c r="G48" s="11">
        <v>9804</v>
      </c>
      <c r="H48" s="11">
        <v>9755</v>
      </c>
      <c r="AH48" s="7">
        <f t="shared" si="0"/>
        <v>5</v>
      </c>
    </row>
    <row r="49" spans="1:34" x14ac:dyDescent="0.2">
      <c r="A49" s="7">
        <v>560</v>
      </c>
      <c r="B49" s="7" t="s">
        <v>46</v>
      </c>
      <c r="C49" s="11">
        <v>5210</v>
      </c>
      <c r="D49" s="11">
        <v>5242</v>
      </c>
      <c r="E49" s="11">
        <v>5240</v>
      </c>
      <c r="F49" s="11">
        <v>5242</v>
      </c>
      <c r="G49" s="11">
        <v>5211</v>
      </c>
      <c r="H49" s="11">
        <v>5192</v>
      </c>
      <c r="AH49" s="7">
        <f t="shared" si="0"/>
        <v>5</v>
      </c>
    </row>
    <row r="50" spans="1:34" x14ac:dyDescent="0.2">
      <c r="A50" s="7">
        <v>561</v>
      </c>
      <c r="B50" s="7" t="s">
        <v>47</v>
      </c>
      <c r="C50" s="11">
        <v>11653</v>
      </c>
      <c r="D50" s="11">
        <v>11541</v>
      </c>
      <c r="E50" s="11">
        <v>11511</v>
      </c>
      <c r="F50" s="11">
        <v>11500</v>
      </c>
      <c r="G50" s="11">
        <v>11489</v>
      </c>
      <c r="H50" s="11">
        <v>11463</v>
      </c>
      <c r="AH50" s="7">
        <f t="shared" si="0"/>
        <v>5</v>
      </c>
    </row>
    <row r="51" spans="1:34" x14ac:dyDescent="0.2">
      <c r="A51" s="7">
        <v>562</v>
      </c>
      <c r="B51" s="7" t="s">
        <v>48</v>
      </c>
      <c r="C51" s="11">
        <v>20740</v>
      </c>
      <c r="D51" s="11">
        <v>20575</v>
      </c>
      <c r="E51" s="11">
        <v>20719</v>
      </c>
      <c r="F51" s="11">
        <v>20784</v>
      </c>
      <c r="G51" s="11">
        <v>20738</v>
      </c>
      <c r="H51" s="11">
        <v>20818</v>
      </c>
      <c r="AH51" s="7">
        <f t="shared" si="0"/>
        <v>5</v>
      </c>
    </row>
    <row r="52" spans="1:34" x14ac:dyDescent="0.2">
      <c r="A52" s="7">
        <v>563</v>
      </c>
      <c r="B52" s="7" t="s">
        <v>49</v>
      </c>
      <c r="C52" s="11">
        <v>7976</v>
      </c>
      <c r="D52" s="11">
        <v>7855</v>
      </c>
      <c r="E52" s="11">
        <v>7802</v>
      </c>
      <c r="F52" s="11">
        <v>7751</v>
      </c>
      <c r="G52" s="11">
        <v>7679</v>
      </c>
      <c r="H52" s="11">
        <v>7604</v>
      </c>
      <c r="AH52" s="7">
        <f t="shared" si="0"/>
        <v>5</v>
      </c>
    </row>
    <row r="53" spans="1:34" x14ac:dyDescent="0.2">
      <c r="A53" s="7">
        <v>580</v>
      </c>
      <c r="B53" s="7" t="s">
        <v>50</v>
      </c>
      <c r="C53" s="11">
        <v>140351</v>
      </c>
      <c r="D53" s="11">
        <v>141793</v>
      </c>
      <c r="E53" s="11">
        <v>144500</v>
      </c>
      <c r="F53" s="11">
        <v>146422</v>
      </c>
      <c r="G53" s="11">
        <v>147354</v>
      </c>
      <c r="H53" s="11">
        <v>148374</v>
      </c>
      <c r="AH53" s="7">
        <f t="shared" si="0"/>
        <v>5</v>
      </c>
    </row>
    <row r="54" spans="1:34" x14ac:dyDescent="0.2">
      <c r="A54" s="7">
        <v>581</v>
      </c>
      <c r="B54" s="7" t="s">
        <v>51</v>
      </c>
      <c r="C54" s="11">
        <v>126489</v>
      </c>
      <c r="D54" s="11">
        <v>127941</v>
      </c>
      <c r="E54" s="11">
        <v>129099</v>
      </c>
      <c r="F54" s="11">
        <v>129985</v>
      </c>
      <c r="G54" s="11">
        <v>130646</v>
      </c>
      <c r="H54" s="11">
        <v>131917</v>
      </c>
      <c r="AH54" s="7">
        <f t="shared" si="0"/>
        <v>5</v>
      </c>
    </row>
    <row r="55" spans="1:34" x14ac:dyDescent="0.2">
      <c r="A55" s="7">
        <v>582</v>
      </c>
      <c r="B55" s="7" t="s">
        <v>52</v>
      </c>
      <c r="C55" s="11">
        <v>14025</v>
      </c>
      <c r="D55" s="11">
        <v>13933</v>
      </c>
      <c r="E55" s="11">
        <v>14036</v>
      </c>
      <c r="F55" s="11">
        <v>14040</v>
      </c>
      <c r="G55" s="11">
        <v>14018</v>
      </c>
      <c r="H55" s="11">
        <v>14123</v>
      </c>
      <c r="AH55" s="7">
        <f t="shared" si="0"/>
        <v>5</v>
      </c>
    </row>
    <row r="56" spans="1:34" x14ac:dyDescent="0.2">
      <c r="A56" s="7">
        <v>583</v>
      </c>
      <c r="B56" s="7" t="s">
        <v>53</v>
      </c>
      <c r="C56" s="11">
        <v>42007</v>
      </c>
      <c r="D56" s="11">
        <v>41963</v>
      </c>
      <c r="E56" s="11">
        <v>41899</v>
      </c>
      <c r="F56" s="11">
        <v>41996</v>
      </c>
      <c r="G56" s="11">
        <v>41815</v>
      </c>
      <c r="H56" s="11">
        <v>41825</v>
      </c>
      <c r="AH56" s="7">
        <f t="shared" si="0"/>
        <v>5</v>
      </c>
    </row>
    <row r="57" spans="1:34" x14ac:dyDescent="0.2">
      <c r="A57" s="7">
        <v>584</v>
      </c>
      <c r="B57" s="7" t="s">
        <v>54</v>
      </c>
      <c r="C57" s="11">
        <v>7557</v>
      </c>
      <c r="D57" s="11">
        <v>7489</v>
      </c>
      <c r="E57" s="11">
        <v>7423</v>
      </c>
      <c r="F57" s="11">
        <v>7415</v>
      </c>
      <c r="G57" s="11">
        <v>7317</v>
      </c>
      <c r="H57" s="11">
        <v>7335</v>
      </c>
      <c r="AH57" s="7">
        <f t="shared" si="0"/>
        <v>5</v>
      </c>
    </row>
    <row r="58" spans="1:34" x14ac:dyDescent="0.2">
      <c r="A58" s="7">
        <v>586</v>
      </c>
      <c r="B58" s="7" t="s">
        <v>55</v>
      </c>
      <c r="C58" s="11">
        <v>25503</v>
      </c>
      <c r="D58" s="11">
        <v>25599</v>
      </c>
      <c r="E58" s="11">
        <v>25746</v>
      </c>
      <c r="F58" s="11">
        <v>25841</v>
      </c>
      <c r="G58" s="11">
        <v>26076</v>
      </c>
      <c r="H58" s="11">
        <v>26194</v>
      </c>
      <c r="AH58" s="7">
        <f t="shared" si="0"/>
        <v>5</v>
      </c>
    </row>
    <row r="59" spans="1:34" x14ac:dyDescent="0.2">
      <c r="A59" s="7">
        <v>604</v>
      </c>
      <c r="B59" s="7" t="s">
        <v>56</v>
      </c>
      <c r="C59" s="11">
        <v>6493</v>
      </c>
      <c r="D59" s="11">
        <v>6514</v>
      </c>
      <c r="E59" s="11">
        <v>6422</v>
      </c>
      <c r="F59" s="11">
        <v>6376</v>
      </c>
      <c r="G59" s="11">
        <v>6409</v>
      </c>
      <c r="H59" s="11">
        <v>6367</v>
      </c>
      <c r="AH59" s="7">
        <f t="shared" si="0"/>
        <v>6</v>
      </c>
    </row>
    <row r="60" spans="1:34" x14ac:dyDescent="0.2">
      <c r="A60" s="7">
        <v>617</v>
      </c>
      <c r="B60" s="7" t="s">
        <v>57</v>
      </c>
      <c r="C60" s="11">
        <v>9682</v>
      </c>
      <c r="D60" s="11">
        <v>9668</v>
      </c>
      <c r="E60" s="11">
        <v>9568</v>
      </c>
      <c r="F60" s="11">
        <v>9556</v>
      </c>
      <c r="G60" s="11">
        <v>9435</v>
      </c>
      <c r="H60" s="11">
        <v>9358</v>
      </c>
      <c r="AH60" s="7">
        <f t="shared" si="0"/>
        <v>6</v>
      </c>
    </row>
    <row r="61" spans="1:34" x14ac:dyDescent="0.2">
      <c r="A61" s="7">
        <v>642</v>
      </c>
      <c r="B61" s="7" t="s">
        <v>58</v>
      </c>
      <c r="C61" s="11">
        <v>7046</v>
      </c>
      <c r="D61" s="11">
        <v>7059</v>
      </c>
      <c r="E61" s="11">
        <v>7058</v>
      </c>
      <c r="F61" s="11">
        <v>7027</v>
      </c>
      <c r="G61" s="11">
        <v>7019</v>
      </c>
      <c r="H61" s="11">
        <v>7064</v>
      </c>
      <c r="AH61" s="7">
        <f t="shared" si="0"/>
        <v>6</v>
      </c>
    </row>
    <row r="62" spans="1:34" x14ac:dyDescent="0.2">
      <c r="A62" s="7">
        <v>643</v>
      </c>
      <c r="B62" s="7" t="s">
        <v>59</v>
      </c>
      <c r="C62" s="11">
        <v>10365</v>
      </c>
      <c r="D62" s="11">
        <v>10534</v>
      </c>
      <c r="E62" s="11">
        <v>10635</v>
      </c>
      <c r="F62" s="11">
        <v>10713</v>
      </c>
      <c r="G62" s="11">
        <v>10832</v>
      </c>
      <c r="H62" s="11">
        <v>10865</v>
      </c>
      <c r="AH62" s="7">
        <f t="shared" si="0"/>
        <v>6</v>
      </c>
    </row>
    <row r="63" spans="1:34" x14ac:dyDescent="0.2">
      <c r="A63" s="7">
        <v>662</v>
      </c>
      <c r="B63" s="7" t="s">
        <v>60</v>
      </c>
      <c r="C63" s="11">
        <v>29333</v>
      </c>
      <c r="D63" s="11">
        <v>29358</v>
      </c>
      <c r="E63" s="11">
        <v>29188</v>
      </c>
      <c r="F63" s="11">
        <v>29176</v>
      </c>
      <c r="G63" s="11">
        <v>28890</v>
      </c>
      <c r="H63" s="11">
        <v>28730</v>
      </c>
      <c r="AH63" s="7">
        <f t="shared" si="0"/>
        <v>6</v>
      </c>
    </row>
    <row r="64" spans="1:34" x14ac:dyDescent="0.2">
      <c r="A64" s="7">
        <v>665</v>
      </c>
      <c r="B64" s="7" t="s">
        <v>61</v>
      </c>
      <c r="C64" s="11">
        <v>12930</v>
      </c>
      <c r="D64" s="11">
        <v>12973</v>
      </c>
      <c r="E64" s="11">
        <v>12977</v>
      </c>
      <c r="F64" s="11">
        <v>13003</v>
      </c>
      <c r="G64" s="11">
        <v>13171</v>
      </c>
      <c r="H64" s="11">
        <v>13156</v>
      </c>
      <c r="AH64" s="7">
        <f t="shared" si="0"/>
        <v>6</v>
      </c>
    </row>
    <row r="65" spans="1:34" x14ac:dyDescent="0.2">
      <c r="A65" s="7">
        <v>680</v>
      </c>
      <c r="B65" s="7" t="s">
        <v>62</v>
      </c>
      <c r="C65" s="11">
        <v>123500</v>
      </c>
      <c r="D65" s="11">
        <v>125060</v>
      </c>
      <c r="E65" s="11">
        <v>126281</v>
      </c>
      <c r="F65" s="11">
        <v>127334</v>
      </c>
      <c r="G65" s="11">
        <v>128271</v>
      </c>
      <c r="H65" s="11">
        <v>129356</v>
      </c>
      <c r="AH65" s="7">
        <f t="shared" si="0"/>
        <v>6</v>
      </c>
    </row>
    <row r="66" spans="1:34" x14ac:dyDescent="0.2">
      <c r="A66" s="7">
        <v>682</v>
      </c>
      <c r="B66" s="7" t="s">
        <v>63</v>
      </c>
      <c r="C66" s="11">
        <v>29413</v>
      </c>
      <c r="D66" s="11">
        <v>29517</v>
      </c>
      <c r="E66" s="11">
        <v>29493</v>
      </c>
      <c r="F66" s="11">
        <v>29308</v>
      </c>
      <c r="G66" s="11">
        <v>29375</v>
      </c>
      <c r="H66" s="11">
        <v>29357</v>
      </c>
      <c r="AH66" s="7">
        <f t="shared" si="0"/>
        <v>6</v>
      </c>
    </row>
    <row r="67" spans="1:34" x14ac:dyDescent="0.2">
      <c r="A67" s="7">
        <v>683</v>
      </c>
      <c r="B67" s="7" t="s">
        <v>64</v>
      </c>
      <c r="C67" s="11">
        <v>32911</v>
      </c>
      <c r="D67" s="11">
        <v>32840</v>
      </c>
      <c r="E67" s="11">
        <v>32790</v>
      </c>
      <c r="F67" s="11">
        <v>32826</v>
      </c>
      <c r="G67" s="11">
        <v>32889</v>
      </c>
      <c r="H67" s="11">
        <v>33003</v>
      </c>
      <c r="AH67" s="7">
        <f t="shared" si="0"/>
        <v>6</v>
      </c>
    </row>
    <row r="68" spans="1:34" x14ac:dyDescent="0.2">
      <c r="A68" s="7">
        <v>684</v>
      </c>
      <c r="B68" s="7" t="s">
        <v>65</v>
      </c>
      <c r="C68" s="11">
        <v>10962</v>
      </c>
      <c r="D68" s="11">
        <v>10912</v>
      </c>
      <c r="E68" s="11">
        <v>10884</v>
      </c>
      <c r="F68" s="11">
        <v>10833</v>
      </c>
      <c r="G68" s="11">
        <v>10865</v>
      </c>
      <c r="H68" s="11">
        <v>10865</v>
      </c>
      <c r="AH68" s="7">
        <f t="shared" ref="AH68:AH131" si="1">ROUNDDOWN(A68/100,0)</f>
        <v>6</v>
      </c>
    </row>
    <row r="69" spans="1:34" x14ac:dyDescent="0.2">
      <c r="A69" s="7">
        <v>685</v>
      </c>
      <c r="B69" s="7" t="s">
        <v>66</v>
      </c>
      <c r="C69" s="11">
        <v>26378</v>
      </c>
      <c r="D69" s="11">
        <v>26325</v>
      </c>
      <c r="E69" s="11">
        <v>26298</v>
      </c>
      <c r="F69" s="11">
        <v>26252</v>
      </c>
      <c r="G69" s="11">
        <v>26287</v>
      </c>
      <c r="H69" s="11">
        <v>26282</v>
      </c>
      <c r="AH69" s="7">
        <f t="shared" si="1"/>
        <v>6</v>
      </c>
    </row>
    <row r="70" spans="1:34" x14ac:dyDescent="0.2">
      <c r="A70" s="7">
        <v>686</v>
      </c>
      <c r="B70" s="7" t="s">
        <v>67</v>
      </c>
      <c r="C70" s="11">
        <v>16470</v>
      </c>
      <c r="D70" s="11">
        <v>16317</v>
      </c>
      <c r="E70" s="11">
        <v>16297</v>
      </c>
      <c r="F70" s="11">
        <v>16293</v>
      </c>
      <c r="G70" s="11">
        <v>16323</v>
      </c>
      <c r="H70" s="11">
        <v>16376</v>
      </c>
      <c r="AH70" s="7">
        <f t="shared" si="1"/>
        <v>6</v>
      </c>
    </row>
    <row r="71" spans="1:34" x14ac:dyDescent="0.2">
      <c r="A71" s="7">
        <v>687</v>
      </c>
      <c r="B71" s="7" t="s">
        <v>68</v>
      </c>
      <c r="C71" s="11">
        <v>17911</v>
      </c>
      <c r="D71" s="11">
        <v>18043</v>
      </c>
      <c r="E71" s="11">
        <v>18026</v>
      </c>
      <c r="F71" s="11">
        <v>18147</v>
      </c>
      <c r="G71" s="11">
        <v>18095</v>
      </c>
      <c r="H71" s="11">
        <v>18128</v>
      </c>
      <c r="AH71" s="7">
        <f t="shared" si="1"/>
        <v>6</v>
      </c>
    </row>
    <row r="72" spans="1:34" x14ac:dyDescent="0.2">
      <c r="A72" s="7">
        <v>760</v>
      </c>
      <c r="B72" s="7" t="s">
        <v>69</v>
      </c>
      <c r="C72" s="11">
        <v>9477</v>
      </c>
      <c r="D72" s="11">
        <v>9356</v>
      </c>
      <c r="E72" s="11">
        <v>9321</v>
      </c>
      <c r="F72" s="11">
        <v>9267</v>
      </c>
      <c r="G72" s="11">
        <v>9178</v>
      </c>
      <c r="H72" s="11">
        <v>9280</v>
      </c>
      <c r="AH72" s="7">
        <f t="shared" si="1"/>
        <v>7</v>
      </c>
    </row>
    <row r="73" spans="1:34" x14ac:dyDescent="0.2">
      <c r="A73" s="7">
        <v>761</v>
      </c>
      <c r="B73" s="7" t="s">
        <v>70</v>
      </c>
      <c r="C73" s="11">
        <v>8049</v>
      </c>
      <c r="D73" s="11">
        <v>8078</v>
      </c>
      <c r="E73" s="11">
        <v>8156</v>
      </c>
      <c r="F73" s="11">
        <v>8140</v>
      </c>
      <c r="G73" s="11">
        <v>8077</v>
      </c>
      <c r="H73" s="11">
        <v>8016</v>
      </c>
      <c r="AH73" s="7">
        <f t="shared" si="1"/>
        <v>7</v>
      </c>
    </row>
    <row r="74" spans="1:34" x14ac:dyDescent="0.2">
      <c r="A74" s="7">
        <v>763</v>
      </c>
      <c r="B74" s="7" t="s">
        <v>71</v>
      </c>
      <c r="C74" s="11">
        <v>12580</v>
      </c>
      <c r="D74" s="11">
        <v>12532</v>
      </c>
      <c r="E74" s="11">
        <v>12396</v>
      </c>
      <c r="F74" s="11">
        <v>12243</v>
      </c>
      <c r="G74" s="11">
        <v>12205</v>
      </c>
      <c r="H74" s="11">
        <v>12164</v>
      </c>
      <c r="AH74" s="7">
        <f t="shared" si="1"/>
        <v>7</v>
      </c>
    </row>
    <row r="75" spans="1:34" x14ac:dyDescent="0.2">
      <c r="A75" s="7">
        <v>764</v>
      </c>
      <c r="B75" s="7" t="s">
        <v>72</v>
      </c>
      <c r="C75" s="11">
        <v>18768</v>
      </c>
      <c r="D75" s="11">
        <v>18780</v>
      </c>
      <c r="E75" s="11">
        <v>18757</v>
      </c>
      <c r="F75" s="11">
        <v>18786</v>
      </c>
      <c r="G75" s="11">
        <v>18955</v>
      </c>
      <c r="H75" s="11">
        <v>18963</v>
      </c>
      <c r="AH75" s="7">
        <f t="shared" si="1"/>
        <v>7</v>
      </c>
    </row>
    <row r="76" spans="1:34" x14ac:dyDescent="0.2">
      <c r="A76" s="7">
        <v>765</v>
      </c>
      <c r="B76" s="7" t="s">
        <v>73</v>
      </c>
      <c r="C76" s="11">
        <v>15364</v>
      </c>
      <c r="D76" s="11">
        <v>15351</v>
      </c>
      <c r="E76" s="11">
        <v>15578</v>
      </c>
      <c r="F76" s="11">
        <v>15609</v>
      </c>
      <c r="G76" s="11">
        <v>15629</v>
      </c>
      <c r="H76" s="11">
        <v>15725</v>
      </c>
      <c r="AH76" s="7">
        <f t="shared" si="1"/>
        <v>7</v>
      </c>
    </row>
    <row r="77" spans="1:34" x14ac:dyDescent="0.2">
      <c r="A77" s="7">
        <v>767</v>
      </c>
      <c r="B77" s="7" t="s">
        <v>74</v>
      </c>
      <c r="C77" s="11">
        <v>9627</v>
      </c>
      <c r="D77" s="11">
        <v>9630</v>
      </c>
      <c r="E77" s="11">
        <v>9566</v>
      </c>
      <c r="F77" s="11">
        <v>9599</v>
      </c>
      <c r="G77" s="11">
        <v>9528</v>
      </c>
      <c r="H77" s="11">
        <v>9511</v>
      </c>
      <c r="AH77" s="7">
        <f t="shared" si="1"/>
        <v>7</v>
      </c>
    </row>
    <row r="78" spans="1:34" x14ac:dyDescent="0.2">
      <c r="A78" s="7">
        <v>780</v>
      </c>
      <c r="B78" s="7" t="s">
        <v>75</v>
      </c>
      <c r="C78" s="11">
        <v>79458</v>
      </c>
      <c r="D78" s="11">
        <v>80974</v>
      </c>
      <c r="E78" s="11">
        <v>81933</v>
      </c>
      <c r="F78" s="11">
        <v>82922</v>
      </c>
      <c r="G78" s="11">
        <v>83675</v>
      </c>
      <c r="H78" s="11">
        <v>84618</v>
      </c>
      <c r="AH78" s="7">
        <f t="shared" si="1"/>
        <v>7</v>
      </c>
    </row>
    <row r="79" spans="1:34" x14ac:dyDescent="0.2">
      <c r="A79" s="7">
        <v>781</v>
      </c>
      <c r="B79" s="7" t="s">
        <v>76</v>
      </c>
      <c r="C79" s="11">
        <v>27285</v>
      </c>
      <c r="D79" s="11">
        <v>27407</v>
      </c>
      <c r="E79" s="11">
        <v>27374</v>
      </c>
      <c r="F79" s="11">
        <v>27306</v>
      </c>
      <c r="G79" s="11">
        <v>27317</v>
      </c>
      <c r="H79" s="11">
        <v>27418</v>
      </c>
      <c r="AH79" s="7">
        <f t="shared" si="1"/>
        <v>7</v>
      </c>
    </row>
    <row r="80" spans="1:34" x14ac:dyDescent="0.2">
      <c r="A80" s="7">
        <v>821</v>
      </c>
      <c r="B80" s="7" t="s">
        <v>77</v>
      </c>
      <c r="C80" s="11">
        <v>5943</v>
      </c>
      <c r="D80" s="11">
        <v>5921</v>
      </c>
      <c r="E80" s="11">
        <v>5900</v>
      </c>
      <c r="F80" s="11">
        <v>5765</v>
      </c>
      <c r="G80" s="11">
        <v>5740</v>
      </c>
      <c r="H80" s="11">
        <v>5721</v>
      </c>
      <c r="AH80" s="7">
        <f t="shared" si="1"/>
        <v>8</v>
      </c>
    </row>
    <row r="81" spans="1:34" x14ac:dyDescent="0.2">
      <c r="A81" s="7">
        <v>834</v>
      </c>
      <c r="B81" s="7" t="s">
        <v>78</v>
      </c>
      <c r="C81" s="11">
        <v>7131</v>
      </c>
      <c r="D81" s="11">
        <v>7087</v>
      </c>
      <c r="E81" s="11">
        <v>7043</v>
      </c>
      <c r="F81" s="11">
        <v>6975</v>
      </c>
      <c r="G81" s="11">
        <v>6903</v>
      </c>
      <c r="H81" s="11">
        <v>6877</v>
      </c>
      <c r="AH81" s="7">
        <f t="shared" si="1"/>
        <v>8</v>
      </c>
    </row>
    <row r="82" spans="1:34" x14ac:dyDescent="0.2">
      <c r="A82" s="7">
        <v>840</v>
      </c>
      <c r="B82" s="7" t="s">
        <v>79</v>
      </c>
      <c r="C82" s="11">
        <v>13597</v>
      </c>
      <c r="D82" s="11">
        <v>13659</v>
      </c>
      <c r="E82" s="11">
        <v>13822</v>
      </c>
      <c r="F82" s="11">
        <v>13977</v>
      </c>
      <c r="G82" s="11">
        <v>14154</v>
      </c>
      <c r="H82" s="11">
        <v>14247</v>
      </c>
      <c r="AH82" s="7">
        <f t="shared" si="1"/>
        <v>8</v>
      </c>
    </row>
    <row r="83" spans="1:34" x14ac:dyDescent="0.2">
      <c r="A83" s="7">
        <v>860</v>
      </c>
      <c r="B83" s="7" t="s">
        <v>80</v>
      </c>
      <c r="C83" s="11">
        <v>14210</v>
      </c>
      <c r="D83" s="11">
        <v>14063</v>
      </c>
      <c r="E83" s="11">
        <v>13939</v>
      </c>
      <c r="F83" s="11">
        <v>13720</v>
      </c>
      <c r="G83" s="11">
        <v>13567</v>
      </c>
      <c r="H83" s="11">
        <v>13514</v>
      </c>
      <c r="AH83" s="7">
        <f t="shared" si="1"/>
        <v>8</v>
      </c>
    </row>
    <row r="84" spans="1:34" x14ac:dyDescent="0.2">
      <c r="A84" s="7">
        <v>861</v>
      </c>
      <c r="B84" s="7" t="s">
        <v>81</v>
      </c>
      <c r="C84" s="11">
        <v>13139</v>
      </c>
      <c r="D84" s="11">
        <v>12960</v>
      </c>
      <c r="E84" s="11">
        <v>12978</v>
      </c>
      <c r="F84" s="11">
        <v>12931</v>
      </c>
      <c r="G84" s="11">
        <v>12858</v>
      </c>
      <c r="H84" s="11">
        <v>12802</v>
      </c>
      <c r="AH84" s="7">
        <f t="shared" si="1"/>
        <v>8</v>
      </c>
    </row>
    <row r="85" spans="1:34" x14ac:dyDescent="0.2">
      <c r="A85" s="7">
        <v>862</v>
      </c>
      <c r="B85" s="7" t="s">
        <v>82</v>
      </c>
      <c r="C85" s="11">
        <v>9373</v>
      </c>
      <c r="D85" s="11">
        <v>9324</v>
      </c>
      <c r="E85" s="11">
        <v>9218</v>
      </c>
      <c r="F85" s="11">
        <v>9181</v>
      </c>
      <c r="G85" s="11">
        <v>9066</v>
      </c>
      <c r="H85" s="11">
        <v>8986</v>
      </c>
      <c r="AH85" s="7">
        <f t="shared" si="1"/>
        <v>8</v>
      </c>
    </row>
    <row r="86" spans="1:34" x14ac:dyDescent="0.2">
      <c r="A86" s="7">
        <v>880</v>
      </c>
      <c r="B86" s="7" t="s">
        <v>83</v>
      </c>
      <c r="C86" s="11">
        <v>61549</v>
      </c>
      <c r="D86" s="11">
        <v>61701</v>
      </c>
      <c r="E86" s="11">
        <v>62363</v>
      </c>
      <c r="F86" s="11">
        <v>62797</v>
      </c>
      <c r="G86" s="11">
        <v>62975</v>
      </c>
      <c r="H86" s="11">
        <v>63586</v>
      </c>
      <c r="AH86" s="7">
        <f t="shared" si="1"/>
        <v>8</v>
      </c>
    </row>
    <row r="87" spans="1:34" x14ac:dyDescent="0.2">
      <c r="A87" s="7">
        <v>881</v>
      </c>
      <c r="B87" s="7" t="s">
        <v>84</v>
      </c>
      <c r="C87" s="11">
        <v>19584</v>
      </c>
      <c r="D87" s="11">
        <v>19611</v>
      </c>
      <c r="E87" s="11">
        <v>19579</v>
      </c>
      <c r="F87" s="11">
        <v>19688</v>
      </c>
      <c r="G87" s="11">
        <v>19647</v>
      </c>
      <c r="H87" s="11">
        <v>19478</v>
      </c>
      <c r="AH87" s="7">
        <f t="shared" si="1"/>
        <v>8</v>
      </c>
    </row>
    <row r="88" spans="1:34" x14ac:dyDescent="0.2">
      <c r="A88" s="7">
        <v>882</v>
      </c>
      <c r="B88" s="7" t="s">
        <v>85</v>
      </c>
      <c r="C88" s="11">
        <v>26276</v>
      </c>
      <c r="D88" s="11">
        <v>26337</v>
      </c>
      <c r="E88" s="11">
        <v>26265</v>
      </c>
      <c r="F88" s="11">
        <v>26143</v>
      </c>
      <c r="G88" s="11">
        <v>26165</v>
      </c>
      <c r="H88" s="11">
        <v>26175</v>
      </c>
      <c r="AH88" s="7">
        <f t="shared" si="1"/>
        <v>8</v>
      </c>
    </row>
    <row r="89" spans="1:34" x14ac:dyDescent="0.2">
      <c r="A89" s="7">
        <v>883</v>
      </c>
      <c r="B89" s="7" t="s">
        <v>86</v>
      </c>
      <c r="C89" s="11">
        <v>36433</v>
      </c>
      <c r="D89" s="11">
        <v>36382</v>
      </c>
      <c r="E89" s="11">
        <v>36301</v>
      </c>
      <c r="F89" s="11">
        <v>36250</v>
      </c>
      <c r="G89" s="11">
        <v>36010</v>
      </c>
      <c r="H89" s="11">
        <v>35900</v>
      </c>
      <c r="AH89" s="7">
        <f t="shared" si="1"/>
        <v>8</v>
      </c>
    </row>
    <row r="90" spans="1:34" x14ac:dyDescent="0.2">
      <c r="A90" s="7">
        <v>884</v>
      </c>
      <c r="B90" s="7" t="s">
        <v>87</v>
      </c>
      <c r="C90" s="11">
        <v>15592</v>
      </c>
      <c r="D90" s="11">
        <v>15550</v>
      </c>
      <c r="E90" s="11">
        <v>15531</v>
      </c>
      <c r="F90" s="11">
        <v>15451</v>
      </c>
      <c r="G90" s="11">
        <v>15377</v>
      </c>
      <c r="H90" s="11">
        <v>15388</v>
      </c>
      <c r="AH90" s="7">
        <f t="shared" si="1"/>
        <v>8</v>
      </c>
    </row>
    <row r="91" spans="1:34" x14ac:dyDescent="0.2">
      <c r="A91" s="7">
        <v>885</v>
      </c>
      <c r="B91" s="7" t="s">
        <v>88</v>
      </c>
      <c r="C91" s="11">
        <v>10959</v>
      </c>
      <c r="D91" s="11">
        <v>10853</v>
      </c>
      <c r="E91" s="11">
        <v>10840</v>
      </c>
      <c r="F91" s="11">
        <v>10705</v>
      </c>
      <c r="G91" s="11">
        <v>10614</v>
      </c>
      <c r="H91" s="11">
        <v>10667</v>
      </c>
      <c r="AH91" s="7">
        <f t="shared" si="1"/>
        <v>8</v>
      </c>
    </row>
    <row r="92" spans="1:34" x14ac:dyDescent="0.2">
      <c r="A92" s="7">
        <v>980</v>
      </c>
      <c r="B92" s="7" t="s">
        <v>89</v>
      </c>
      <c r="C92" s="11">
        <v>57132</v>
      </c>
      <c r="D92" s="11">
        <v>57012</v>
      </c>
      <c r="E92" s="11">
        <v>57216</v>
      </c>
      <c r="F92" s="11">
        <v>57259</v>
      </c>
      <c r="G92" s="11">
        <v>57327</v>
      </c>
      <c r="H92" s="11">
        <v>57296</v>
      </c>
      <c r="AH92" s="7">
        <f t="shared" si="1"/>
        <v>9</v>
      </c>
    </row>
    <row r="93" spans="1:34" x14ac:dyDescent="0.2">
      <c r="A93" s="7">
        <v>1060</v>
      </c>
      <c r="B93" s="7" t="s">
        <v>90</v>
      </c>
      <c r="C93" s="11">
        <v>13243</v>
      </c>
      <c r="D93" s="11">
        <v>13159</v>
      </c>
      <c r="E93" s="11">
        <v>13114</v>
      </c>
      <c r="F93" s="11">
        <v>13018</v>
      </c>
      <c r="G93" s="11">
        <v>12880</v>
      </c>
      <c r="H93" s="11">
        <v>12878</v>
      </c>
      <c r="AH93" s="7">
        <f t="shared" si="1"/>
        <v>10</v>
      </c>
    </row>
    <row r="94" spans="1:34" x14ac:dyDescent="0.2">
      <c r="A94" s="7">
        <v>1080</v>
      </c>
      <c r="B94" s="7" t="s">
        <v>91</v>
      </c>
      <c r="C94" s="11">
        <v>62329</v>
      </c>
      <c r="D94" s="11">
        <v>62827</v>
      </c>
      <c r="E94" s="11">
        <v>63367</v>
      </c>
      <c r="F94" s="11">
        <v>64064</v>
      </c>
      <c r="G94" s="11">
        <v>64313</v>
      </c>
      <c r="H94" s="11">
        <v>63805</v>
      </c>
      <c r="AH94" s="7">
        <f t="shared" si="1"/>
        <v>10</v>
      </c>
    </row>
    <row r="95" spans="1:34" x14ac:dyDescent="0.2">
      <c r="A95" s="7">
        <v>1081</v>
      </c>
      <c r="B95" s="7" t="s">
        <v>92</v>
      </c>
      <c r="C95" s="11">
        <v>28479</v>
      </c>
      <c r="D95" s="11">
        <v>28473</v>
      </c>
      <c r="E95" s="11">
        <v>28414</v>
      </c>
      <c r="F95" s="11">
        <v>28307</v>
      </c>
      <c r="G95" s="11">
        <v>27999</v>
      </c>
      <c r="H95" s="11">
        <v>27830</v>
      </c>
      <c r="AH95" s="7">
        <f t="shared" si="1"/>
        <v>10</v>
      </c>
    </row>
    <row r="96" spans="1:34" x14ac:dyDescent="0.2">
      <c r="A96" s="7">
        <v>1082</v>
      </c>
      <c r="B96" s="7" t="s">
        <v>93</v>
      </c>
      <c r="C96" s="11">
        <v>31066</v>
      </c>
      <c r="D96" s="11">
        <v>30961</v>
      </c>
      <c r="E96" s="11">
        <v>30961</v>
      </c>
      <c r="F96" s="11">
        <v>31126</v>
      </c>
      <c r="G96" s="11">
        <v>31205</v>
      </c>
      <c r="H96" s="11">
        <v>31088</v>
      </c>
      <c r="AH96" s="7">
        <f t="shared" si="1"/>
        <v>10</v>
      </c>
    </row>
    <row r="97" spans="1:34" x14ac:dyDescent="0.2">
      <c r="A97" s="7">
        <v>1083</v>
      </c>
      <c r="B97" s="7" t="s">
        <v>94</v>
      </c>
      <c r="C97" s="11">
        <v>16820</v>
      </c>
      <c r="D97" s="11">
        <v>16866</v>
      </c>
      <c r="E97" s="11">
        <v>16846</v>
      </c>
      <c r="F97" s="11">
        <v>16783</v>
      </c>
      <c r="G97" s="11">
        <v>16802</v>
      </c>
      <c r="H97" s="11">
        <v>16851</v>
      </c>
      <c r="AH97" s="7">
        <f t="shared" si="1"/>
        <v>10</v>
      </c>
    </row>
    <row r="98" spans="1:34" x14ac:dyDescent="0.2">
      <c r="A98" s="7">
        <v>1214</v>
      </c>
      <c r="B98" s="7" t="s">
        <v>95</v>
      </c>
      <c r="C98" s="11">
        <v>13142</v>
      </c>
      <c r="D98" s="11">
        <v>13172</v>
      </c>
      <c r="E98" s="11">
        <v>13274</v>
      </c>
      <c r="F98" s="11">
        <v>13248</v>
      </c>
      <c r="G98" s="11">
        <v>13232</v>
      </c>
      <c r="H98" s="11">
        <v>13266</v>
      </c>
      <c r="AH98" s="7">
        <f t="shared" si="1"/>
        <v>12</v>
      </c>
    </row>
    <row r="99" spans="1:34" x14ac:dyDescent="0.2">
      <c r="A99" s="7">
        <v>1230</v>
      </c>
      <c r="B99" s="7" t="s">
        <v>96</v>
      </c>
      <c r="C99" s="11">
        <v>21093</v>
      </c>
      <c r="D99" s="11">
        <v>21658</v>
      </c>
      <c r="E99" s="11">
        <v>21905</v>
      </c>
      <c r="F99" s="11">
        <v>22211</v>
      </c>
      <c r="G99" s="11">
        <v>22306</v>
      </c>
      <c r="H99" s="11">
        <v>22523</v>
      </c>
      <c r="AH99" s="7">
        <f t="shared" si="1"/>
        <v>12</v>
      </c>
    </row>
    <row r="100" spans="1:34" x14ac:dyDescent="0.2">
      <c r="A100" s="7">
        <v>1231</v>
      </c>
      <c r="B100" s="7" t="s">
        <v>97</v>
      </c>
      <c r="C100" s="11">
        <v>15858</v>
      </c>
      <c r="D100" s="11">
        <v>16205</v>
      </c>
      <c r="E100" s="11">
        <v>16460</v>
      </c>
      <c r="F100" s="11">
        <v>16703</v>
      </c>
      <c r="G100" s="11">
        <v>16816</v>
      </c>
      <c r="H100" s="11">
        <v>17006</v>
      </c>
      <c r="AH100" s="7">
        <f t="shared" si="1"/>
        <v>12</v>
      </c>
    </row>
    <row r="101" spans="1:34" x14ac:dyDescent="0.2">
      <c r="A101" s="7">
        <v>1233</v>
      </c>
      <c r="B101" s="7" t="s">
        <v>98</v>
      </c>
      <c r="C101" s="11">
        <v>32575</v>
      </c>
      <c r="D101" s="11">
        <v>32839</v>
      </c>
      <c r="E101" s="11">
        <v>33249</v>
      </c>
      <c r="F101" s="11">
        <v>33316</v>
      </c>
      <c r="G101" s="11">
        <v>33532</v>
      </c>
      <c r="H101" s="11">
        <v>33630</v>
      </c>
      <c r="AH101" s="7">
        <f t="shared" si="1"/>
        <v>12</v>
      </c>
    </row>
    <row r="102" spans="1:34" x14ac:dyDescent="0.2">
      <c r="A102" s="7">
        <v>1256</v>
      </c>
      <c r="B102" s="7" t="s">
        <v>99</v>
      </c>
      <c r="C102" s="11">
        <v>13859</v>
      </c>
      <c r="D102" s="11">
        <v>13677</v>
      </c>
      <c r="E102" s="11">
        <v>13550</v>
      </c>
      <c r="F102" s="11">
        <v>13595</v>
      </c>
      <c r="G102" s="11">
        <v>13563</v>
      </c>
      <c r="H102" s="11">
        <v>13628</v>
      </c>
      <c r="AH102" s="7">
        <f t="shared" si="1"/>
        <v>12</v>
      </c>
    </row>
    <row r="103" spans="1:34" x14ac:dyDescent="0.2">
      <c r="A103" s="7">
        <v>1257</v>
      </c>
      <c r="B103" s="7" t="s">
        <v>100</v>
      </c>
      <c r="C103" s="11">
        <v>9572</v>
      </c>
      <c r="D103" s="11">
        <v>9604</v>
      </c>
      <c r="E103" s="11">
        <v>9635</v>
      </c>
      <c r="F103" s="11">
        <v>9644</v>
      </c>
      <c r="G103" s="11">
        <v>9630</v>
      </c>
      <c r="H103" s="11">
        <v>9641</v>
      </c>
      <c r="AH103" s="7">
        <f t="shared" si="1"/>
        <v>12</v>
      </c>
    </row>
    <row r="104" spans="1:34" x14ac:dyDescent="0.2">
      <c r="A104" s="7">
        <v>1260</v>
      </c>
      <c r="B104" s="7" t="s">
        <v>101</v>
      </c>
      <c r="C104" s="11">
        <v>14442</v>
      </c>
      <c r="D104" s="11">
        <v>14599</v>
      </c>
      <c r="E104" s="11">
        <v>14785</v>
      </c>
      <c r="F104" s="11">
        <v>14864</v>
      </c>
      <c r="G104" s="11">
        <v>14884</v>
      </c>
      <c r="H104" s="11">
        <v>14883</v>
      </c>
      <c r="AH104" s="7">
        <f t="shared" si="1"/>
        <v>12</v>
      </c>
    </row>
    <row r="105" spans="1:34" x14ac:dyDescent="0.2">
      <c r="A105" s="7">
        <v>1261</v>
      </c>
      <c r="B105" s="7" t="s">
        <v>102</v>
      </c>
      <c r="C105" s="11">
        <v>27706</v>
      </c>
      <c r="D105" s="11">
        <v>28187</v>
      </c>
      <c r="E105" s="11">
        <v>28613</v>
      </c>
      <c r="F105" s="11">
        <v>28961</v>
      </c>
      <c r="G105" s="11">
        <v>29279</v>
      </c>
      <c r="H105" s="11">
        <v>29439</v>
      </c>
      <c r="AH105" s="7">
        <f t="shared" si="1"/>
        <v>12</v>
      </c>
    </row>
    <row r="106" spans="1:34" x14ac:dyDescent="0.2">
      <c r="A106" s="7">
        <v>1262</v>
      </c>
      <c r="B106" s="7" t="s">
        <v>103</v>
      </c>
      <c r="C106" s="11">
        <v>19967</v>
      </c>
      <c r="D106" s="11">
        <v>20422</v>
      </c>
      <c r="E106" s="11">
        <v>21001</v>
      </c>
      <c r="F106" s="11">
        <v>21457</v>
      </c>
      <c r="G106" s="11">
        <v>22000</v>
      </c>
      <c r="H106" s="11">
        <v>22301</v>
      </c>
      <c r="AH106" s="7">
        <f t="shared" si="1"/>
        <v>12</v>
      </c>
    </row>
    <row r="107" spans="1:34" x14ac:dyDescent="0.2">
      <c r="A107" s="7">
        <v>1263</v>
      </c>
      <c r="B107" s="7" t="s">
        <v>104</v>
      </c>
      <c r="C107" s="11">
        <v>19104</v>
      </c>
      <c r="D107" s="11">
        <v>19292</v>
      </c>
      <c r="E107" s="11">
        <v>19633</v>
      </c>
      <c r="F107" s="11">
        <v>19806</v>
      </c>
      <c r="G107" s="11">
        <v>19793</v>
      </c>
      <c r="H107" s="11">
        <v>19928</v>
      </c>
      <c r="AH107" s="7">
        <f t="shared" si="1"/>
        <v>12</v>
      </c>
    </row>
    <row r="108" spans="1:34" x14ac:dyDescent="0.2">
      <c r="A108" s="7">
        <v>1264</v>
      </c>
      <c r="B108" s="7" t="s">
        <v>105</v>
      </c>
      <c r="C108" s="11">
        <v>14811</v>
      </c>
      <c r="D108" s="11">
        <v>14794</v>
      </c>
      <c r="E108" s="11">
        <v>14822</v>
      </c>
      <c r="F108" s="11">
        <v>14955</v>
      </c>
      <c r="G108" s="11">
        <v>14930</v>
      </c>
      <c r="H108" s="11">
        <v>14961</v>
      </c>
      <c r="AH108" s="7">
        <f t="shared" si="1"/>
        <v>12</v>
      </c>
    </row>
    <row r="109" spans="1:34" x14ac:dyDescent="0.2">
      <c r="A109" s="7">
        <v>1265</v>
      </c>
      <c r="B109" s="7" t="s">
        <v>106</v>
      </c>
      <c r="C109" s="11">
        <v>17960</v>
      </c>
      <c r="D109" s="11">
        <v>18099</v>
      </c>
      <c r="E109" s="11">
        <v>18160</v>
      </c>
      <c r="F109" s="11">
        <v>18076</v>
      </c>
      <c r="G109" s="11">
        <v>18160</v>
      </c>
      <c r="H109" s="11">
        <v>18315</v>
      </c>
      <c r="AH109" s="7">
        <f t="shared" si="1"/>
        <v>12</v>
      </c>
    </row>
    <row r="110" spans="1:34" x14ac:dyDescent="0.2">
      <c r="A110" s="7">
        <v>1266</v>
      </c>
      <c r="B110" s="7" t="s">
        <v>107</v>
      </c>
      <c r="C110" s="11">
        <v>14610</v>
      </c>
      <c r="D110" s="11">
        <v>14734</v>
      </c>
      <c r="E110" s="11">
        <v>14773</v>
      </c>
      <c r="F110" s="11">
        <v>14852</v>
      </c>
      <c r="G110" s="11">
        <v>14874</v>
      </c>
      <c r="H110" s="11">
        <v>14940</v>
      </c>
      <c r="AH110" s="7">
        <f t="shared" si="1"/>
        <v>12</v>
      </c>
    </row>
    <row r="111" spans="1:34" x14ac:dyDescent="0.2">
      <c r="A111" s="7">
        <v>1267</v>
      </c>
      <c r="B111" s="7" t="s">
        <v>108</v>
      </c>
      <c r="C111" s="11">
        <v>14888</v>
      </c>
      <c r="D111" s="11">
        <v>15030</v>
      </c>
      <c r="E111" s="11">
        <v>15215</v>
      </c>
      <c r="F111" s="11">
        <v>15397</v>
      </c>
      <c r="G111" s="11">
        <v>15479</v>
      </c>
      <c r="H111" s="11">
        <v>15515</v>
      </c>
      <c r="AH111" s="7">
        <f t="shared" si="1"/>
        <v>12</v>
      </c>
    </row>
    <row r="112" spans="1:34" x14ac:dyDescent="0.2">
      <c r="A112" s="7">
        <v>1270</v>
      </c>
      <c r="B112" s="7" t="s">
        <v>109</v>
      </c>
      <c r="C112" s="11">
        <v>12753</v>
      </c>
      <c r="D112" s="11">
        <v>12823</v>
      </c>
      <c r="E112" s="11">
        <v>12939</v>
      </c>
      <c r="F112" s="11">
        <v>12929</v>
      </c>
      <c r="G112" s="11">
        <v>12933</v>
      </c>
      <c r="H112" s="11">
        <v>12903</v>
      </c>
      <c r="AH112" s="7">
        <f t="shared" si="1"/>
        <v>12</v>
      </c>
    </row>
    <row r="113" spans="1:34" x14ac:dyDescent="0.2">
      <c r="A113" s="7">
        <v>1272</v>
      </c>
      <c r="B113" s="7" t="s">
        <v>110</v>
      </c>
      <c r="C113" s="11">
        <v>12149</v>
      </c>
      <c r="D113" s="11">
        <v>12213</v>
      </c>
      <c r="E113" s="11">
        <v>12270</v>
      </c>
      <c r="F113" s="11">
        <v>12281</v>
      </c>
      <c r="G113" s="11">
        <v>12362</v>
      </c>
      <c r="H113" s="11">
        <v>12275</v>
      </c>
      <c r="AH113" s="7">
        <f t="shared" si="1"/>
        <v>12</v>
      </c>
    </row>
    <row r="114" spans="1:34" x14ac:dyDescent="0.2">
      <c r="A114" s="7">
        <v>1273</v>
      </c>
      <c r="B114" s="7" t="s">
        <v>111</v>
      </c>
      <c r="C114" s="11">
        <v>12609</v>
      </c>
      <c r="D114" s="11">
        <v>12643</v>
      </c>
      <c r="E114" s="11">
        <v>12635</v>
      </c>
      <c r="F114" s="11">
        <v>12697</v>
      </c>
      <c r="G114" s="11">
        <v>12671</v>
      </c>
      <c r="H114" s="11">
        <v>12647</v>
      </c>
      <c r="AH114" s="7">
        <f t="shared" si="1"/>
        <v>12</v>
      </c>
    </row>
    <row r="115" spans="1:34" x14ac:dyDescent="0.2">
      <c r="A115" s="7">
        <v>1275</v>
      </c>
      <c r="B115" s="7" t="s">
        <v>112</v>
      </c>
      <c r="C115" s="11">
        <v>6910</v>
      </c>
      <c r="D115" s="11">
        <v>6972</v>
      </c>
      <c r="E115" s="11">
        <v>6971</v>
      </c>
      <c r="F115" s="11">
        <v>7026</v>
      </c>
      <c r="G115" s="11">
        <v>7153</v>
      </c>
      <c r="H115" s="11">
        <v>7109</v>
      </c>
      <c r="AH115" s="7">
        <f t="shared" si="1"/>
        <v>12</v>
      </c>
    </row>
    <row r="116" spans="1:34" x14ac:dyDescent="0.2">
      <c r="A116" s="7">
        <v>1276</v>
      </c>
      <c r="B116" s="7" t="s">
        <v>113</v>
      </c>
      <c r="C116" s="11">
        <v>16248</v>
      </c>
      <c r="D116" s="11">
        <v>16317</v>
      </c>
      <c r="E116" s="11">
        <v>16398</v>
      </c>
      <c r="F116" s="11">
        <v>16496</v>
      </c>
      <c r="G116" s="11">
        <v>16583</v>
      </c>
      <c r="H116" s="11">
        <v>16651</v>
      </c>
      <c r="AH116" s="7">
        <f t="shared" si="1"/>
        <v>12</v>
      </c>
    </row>
    <row r="117" spans="1:34" x14ac:dyDescent="0.2">
      <c r="A117" s="7">
        <v>1277</v>
      </c>
      <c r="B117" s="7" t="s">
        <v>114</v>
      </c>
      <c r="C117" s="11">
        <v>14190</v>
      </c>
      <c r="D117" s="11">
        <v>14466</v>
      </c>
      <c r="E117" s="11">
        <v>14688</v>
      </c>
      <c r="F117" s="11">
        <v>14669</v>
      </c>
      <c r="G117" s="11">
        <v>14840</v>
      </c>
      <c r="H117" s="11">
        <v>14788</v>
      </c>
      <c r="AH117" s="7">
        <f t="shared" si="1"/>
        <v>12</v>
      </c>
    </row>
    <row r="118" spans="1:34" x14ac:dyDescent="0.2">
      <c r="A118" s="7">
        <v>1278</v>
      </c>
      <c r="B118" s="7" t="s">
        <v>115</v>
      </c>
      <c r="C118" s="11">
        <v>14237</v>
      </c>
      <c r="D118" s="11">
        <v>14213</v>
      </c>
      <c r="E118" s="11">
        <v>14230</v>
      </c>
      <c r="F118" s="11">
        <v>14280</v>
      </c>
      <c r="G118" s="11">
        <v>14271</v>
      </c>
      <c r="H118" s="11">
        <v>14283</v>
      </c>
      <c r="AH118" s="7">
        <f t="shared" si="1"/>
        <v>12</v>
      </c>
    </row>
    <row r="119" spans="1:34" x14ac:dyDescent="0.2">
      <c r="A119" s="7">
        <v>1280</v>
      </c>
      <c r="B119" s="7" t="s">
        <v>116</v>
      </c>
      <c r="C119" s="11">
        <v>280279</v>
      </c>
      <c r="D119" s="11">
        <v>285514</v>
      </c>
      <c r="E119" s="11">
        <v>292878</v>
      </c>
      <c r="F119" s="11">
        <v>298503</v>
      </c>
      <c r="G119" s="11">
        <v>302206</v>
      </c>
      <c r="H119" s="11">
        <v>307207</v>
      </c>
      <c r="AH119" s="7">
        <f t="shared" si="1"/>
        <v>12</v>
      </c>
    </row>
    <row r="120" spans="1:34" x14ac:dyDescent="0.2">
      <c r="A120" s="7">
        <v>1281</v>
      </c>
      <c r="B120" s="7" t="s">
        <v>117</v>
      </c>
      <c r="C120" s="11">
        <v>105199</v>
      </c>
      <c r="D120" s="11">
        <v>107321</v>
      </c>
      <c r="E120" s="11">
        <v>109178</v>
      </c>
      <c r="F120" s="11">
        <v>110332</v>
      </c>
      <c r="G120" s="11">
        <v>111792</v>
      </c>
      <c r="H120" s="11">
        <v>112962</v>
      </c>
      <c r="AH120" s="7">
        <f t="shared" si="1"/>
        <v>12</v>
      </c>
    </row>
    <row r="121" spans="1:34" x14ac:dyDescent="0.2">
      <c r="A121" s="7">
        <v>1282</v>
      </c>
      <c r="B121" s="7" t="s">
        <v>118</v>
      </c>
      <c r="C121" s="11">
        <v>40321</v>
      </c>
      <c r="D121" s="11">
        <v>40782</v>
      </c>
      <c r="E121" s="11">
        <v>41157</v>
      </c>
      <c r="F121" s="11">
        <v>41641</v>
      </c>
      <c r="G121" s="11">
        <v>42101</v>
      </c>
      <c r="H121" s="11">
        <v>42497</v>
      </c>
      <c r="AH121" s="7">
        <f t="shared" si="1"/>
        <v>12</v>
      </c>
    </row>
    <row r="122" spans="1:34" x14ac:dyDescent="0.2">
      <c r="A122" s="7">
        <v>1283</v>
      </c>
      <c r="B122" s="7" t="s">
        <v>119</v>
      </c>
      <c r="C122" s="11">
        <v>124751</v>
      </c>
      <c r="D122" s="11">
        <v>126569</v>
      </c>
      <c r="E122" s="11">
        <v>128227</v>
      </c>
      <c r="F122" s="11">
        <v>129167</v>
      </c>
      <c r="G122" s="11">
        <v>130347</v>
      </c>
      <c r="H122" s="11">
        <v>131782</v>
      </c>
      <c r="AH122" s="7">
        <f t="shared" si="1"/>
        <v>12</v>
      </c>
    </row>
    <row r="123" spans="1:34" x14ac:dyDescent="0.2">
      <c r="A123" s="7">
        <v>1284</v>
      </c>
      <c r="B123" s="7" t="s">
        <v>120</v>
      </c>
      <c r="C123" s="11">
        <v>24100</v>
      </c>
      <c r="D123" s="11">
        <v>24251</v>
      </c>
      <c r="E123" s="11">
        <v>24448</v>
      </c>
      <c r="F123" s="11">
        <v>24618</v>
      </c>
      <c r="G123" s="11">
        <v>24670</v>
      </c>
      <c r="H123" s="11">
        <v>24880</v>
      </c>
      <c r="AH123" s="7">
        <f t="shared" si="1"/>
        <v>12</v>
      </c>
    </row>
    <row r="124" spans="1:34" x14ac:dyDescent="0.2">
      <c r="A124" s="7">
        <v>1285</v>
      </c>
      <c r="B124" s="7" t="s">
        <v>121</v>
      </c>
      <c r="C124" s="11">
        <v>30653</v>
      </c>
      <c r="D124" s="11">
        <v>31050</v>
      </c>
      <c r="E124" s="11">
        <v>31216</v>
      </c>
      <c r="F124" s="11">
        <v>31561</v>
      </c>
      <c r="G124" s="11">
        <v>31767</v>
      </c>
      <c r="H124" s="11">
        <v>31740</v>
      </c>
      <c r="AH124" s="7">
        <f t="shared" si="1"/>
        <v>12</v>
      </c>
    </row>
    <row r="125" spans="1:34" x14ac:dyDescent="0.2">
      <c r="A125" s="7">
        <v>1286</v>
      </c>
      <c r="B125" s="7" t="s">
        <v>122</v>
      </c>
      <c r="C125" s="11">
        <v>27611</v>
      </c>
      <c r="D125" s="11">
        <v>27889</v>
      </c>
      <c r="E125" s="11">
        <v>28086</v>
      </c>
      <c r="F125" s="11">
        <v>28320</v>
      </c>
      <c r="G125" s="11">
        <v>28419</v>
      </c>
      <c r="H125" s="11">
        <v>28500</v>
      </c>
      <c r="AH125" s="7">
        <f t="shared" si="1"/>
        <v>12</v>
      </c>
    </row>
    <row r="126" spans="1:34" x14ac:dyDescent="0.2">
      <c r="A126" s="7">
        <v>1287</v>
      </c>
      <c r="B126" s="7" t="s">
        <v>123</v>
      </c>
      <c r="C126" s="11">
        <v>40892</v>
      </c>
      <c r="D126" s="11">
        <v>41483</v>
      </c>
      <c r="E126" s="11">
        <v>41817</v>
      </c>
      <c r="F126" s="11">
        <v>42172</v>
      </c>
      <c r="G126" s="11">
        <v>42505</v>
      </c>
      <c r="H126" s="11">
        <v>42516</v>
      </c>
      <c r="AH126" s="7">
        <f t="shared" si="1"/>
        <v>12</v>
      </c>
    </row>
    <row r="127" spans="1:34" x14ac:dyDescent="0.2">
      <c r="A127" s="7">
        <v>1290</v>
      </c>
      <c r="B127" s="7" t="s">
        <v>124</v>
      </c>
      <c r="C127" s="11">
        <v>77131</v>
      </c>
      <c r="D127" s="11">
        <v>77911</v>
      </c>
      <c r="E127" s="11">
        <v>78669</v>
      </c>
      <c r="F127" s="11">
        <v>79451</v>
      </c>
      <c r="G127" s="11">
        <v>79883</v>
      </c>
      <c r="H127" s="11">
        <v>80395</v>
      </c>
      <c r="AH127" s="7">
        <f t="shared" si="1"/>
        <v>12</v>
      </c>
    </row>
    <row r="128" spans="1:34" x14ac:dyDescent="0.2">
      <c r="A128" s="7">
        <v>1291</v>
      </c>
      <c r="B128" s="7" t="s">
        <v>125</v>
      </c>
      <c r="C128" s="11">
        <v>19348</v>
      </c>
      <c r="D128" s="11">
        <v>19342</v>
      </c>
      <c r="E128" s="11">
        <v>19332</v>
      </c>
      <c r="F128" s="11">
        <v>19321</v>
      </c>
      <c r="G128" s="11">
        <v>19197</v>
      </c>
      <c r="H128" s="11">
        <v>19059</v>
      </c>
      <c r="AH128" s="7">
        <f t="shared" si="1"/>
        <v>12</v>
      </c>
    </row>
    <row r="129" spans="1:34" x14ac:dyDescent="0.2">
      <c r="A129" s="7">
        <v>1292</v>
      </c>
      <c r="B129" s="7" t="s">
        <v>126</v>
      </c>
      <c r="C129" s="11">
        <v>38766</v>
      </c>
      <c r="D129" s="11">
        <v>38845</v>
      </c>
      <c r="E129" s="11">
        <v>39057</v>
      </c>
      <c r="F129" s="11">
        <v>39436</v>
      </c>
      <c r="G129" s="11">
        <v>39625</v>
      </c>
      <c r="H129" s="11">
        <v>39756</v>
      </c>
      <c r="AH129" s="7">
        <f t="shared" si="1"/>
        <v>12</v>
      </c>
    </row>
    <row r="130" spans="1:34" x14ac:dyDescent="0.2">
      <c r="A130" s="7">
        <v>1293</v>
      </c>
      <c r="B130" s="7" t="s">
        <v>127</v>
      </c>
      <c r="C130" s="11">
        <v>49722</v>
      </c>
      <c r="D130" s="11">
        <v>49980</v>
      </c>
      <c r="E130" s="11">
        <v>49999</v>
      </c>
      <c r="F130" s="11">
        <v>50094</v>
      </c>
      <c r="G130" s="11">
        <v>50183</v>
      </c>
      <c r="H130" s="11">
        <v>50142</v>
      </c>
      <c r="AH130" s="7">
        <f t="shared" si="1"/>
        <v>12</v>
      </c>
    </row>
    <row r="131" spans="1:34" x14ac:dyDescent="0.2">
      <c r="A131" s="7">
        <v>1315</v>
      </c>
      <c r="B131" s="7" t="s">
        <v>128</v>
      </c>
      <c r="C131" s="11">
        <v>10284</v>
      </c>
      <c r="D131" s="11">
        <v>10271</v>
      </c>
      <c r="E131" s="11">
        <v>10288</v>
      </c>
      <c r="F131" s="11">
        <v>10201</v>
      </c>
      <c r="G131" s="11">
        <v>10120</v>
      </c>
      <c r="H131" s="11">
        <v>10051</v>
      </c>
      <c r="AH131" s="7">
        <f t="shared" si="1"/>
        <v>13</v>
      </c>
    </row>
    <row r="132" spans="1:34" x14ac:dyDescent="0.2">
      <c r="A132" s="7">
        <v>1380</v>
      </c>
      <c r="B132" s="7" t="s">
        <v>129</v>
      </c>
      <c r="C132" s="11">
        <v>89659</v>
      </c>
      <c r="D132" s="11">
        <v>90292</v>
      </c>
      <c r="E132" s="11">
        <v>91074</v>
      </c>
      <c r="F132" s="11">
        <v>91824</v>
      </c>
      <c r="G132" s="11">
        <v>92281</v>
      </c>
      <c r="H132" s="11">
        <v>93125</v>
      </c>
      <c r="AH132" s="7">
        <f t="shared" ref="AH132:AH195" si="2">ROUNDDOWN(A132/100,0)</f>
        <v>13</v>
      </c>
    </row>
    <row r="133" spans="1:34" x14ac:dyDescent="0.2">
      <c r="A133" s="7">
        <v>1381</v>
      </c>
      <c r="B133" s="7" t="s">
        <v>130</v>
      </c>
      <c r="C133" s="11">
        <v>23166</v>
      </c>
      <c r="D133" s="11">
        <v>23238</v>
      </c>
      <c r="E133" s="11">
        <v>23334</v>
      </c>
      <c r="F133" s="11">
        <v>23377</v>
      </c>
      <c r="G133" s="11">
        <v>23444</v>
      </c>
      <c r="H133" s="11">
        <v>23464</v>
      </c>
      <c r="AH133" s="7">
        <f t="shared" si="2"/>
        <v>13</v>
      </c>
    </row>
    <row r="134" spans="1:34" x14ac:dyDescent="0.2">
      <c r="A134" s="7">
        <v>1382</v>
      </c>
      <c r="B134" s="7" t="s">
        <v>131</v>
      </c>
      <c r="C134" s="11">
        <v>40168</v>
      </c>
      <c r="D134" s="11">
        <v>40391</v>
      </c>
      <c r="E134" s="11">
        <v>40659</v>
      </c>
      <c r="F134" s="11">
        <v>40984</v>
      </c>
      <c r="G134" s="11">
        <v>41317</v>
      </c>
      <c r="H134" s="11">
        <v>41424</v>
      </c>
      <c r="AH134" s="7">
        <f t="shared" si="2"/>
        <v>13</v>
      </c>
    </row>
    <row r="135" spans="1:34" x14ac:dyDescent="0.2">
      <c r="A135" s="7">
        <v>1383</v>
      </c>
      <c r="B135" s="7" t="s">
        <v>132</v>
      </c>
      <c r="C135" s="11">
        <v>56069</v>
      </c>
      <c r="D135" s="11">
        <v>56620</v>
      </c>
      <c r="E135" s="11">
        <v>57364</v>
      </c>
      <c r="F135" s="11">
        <v>58032</v>
      </c>
      <c r="G135" s="11">
        <v>58448</v>
      </c>
      <c r="H135" s="11">
        <v>59099</v>
      </c>
      <c r="AH135" s="7">
        <f t="shared" si="2"/>
        <v>13</v>
      </c>
    </row>
    <row r="136" spans="1:34" x14ac:dyDescent="0.2">
      <c r="A136" s="7">
        <v>1384</v>
      </c>
      <c r="B136" s="7" t="s">
        <v>133</v>
      </c>
      <c r="C136" s="11">
        <v>71852</v>
      </c>
      <c r="D136" s="11">
        <v>72587</v>
      </c>
      <c r="E136" s="11">
        <v>73763</v>
      </c>
      <c r="F136" s="11">
        <v>74810</v>
      </c>
      <c r="G136" s="11">
        <v>75697</v>
      </c>
      <c r="H136" s="11">
        <v>76687</v>
      </c>
      <c r="AH136" s="7">
        <f t="shared" si="2"/>
        <v>13</v>
      </c>
    </row>
    <row r="137" spans="1:34" x14ac:dyDescent="0.2">
      <c r="A137" s="7">
        <v>1401</v>
      </c>
      <c r="B137" s="7" t="s">
        <v>134</v>
      </c>
      <c r="C137" s="11">
        <v>32840</v>
      </c>
      <c r="D137" s="11">
        <v>33467</v>
      </c>
      <c r="E137" s="11">
        <v>33981</v>
      </c>
      <c r="F137" s="11">
        <v>34437</v>
      </c>
      <c r="G137" s="11">
        <v>34778</v>
      </c>
      <c r="H137" s="11">
        <v>35167</v>
      </c>
      <c r="AH137" s="7">
        <f t="shared" si="2"/>
        <v>14</v>
      </c>
    </row>
    <row r="138" spans="1:34" x14ac:dyDescent="0.2">
      <c r="A138" s="7">
        <v>1402</v>
      </c>
      <c r="B138" s="7" t="s">
        <v>135</v>
      </c>
      <c r="C138" s="11">
        <v>33640</v>
      </c>
      <c r="D138" s="11">
        <v>33799</v>
      </c>
      <c r="E138" s="11">
        <v>34283</v>
      </c>
      <c r="F138" s="11">
        <v>34910</v>
      </c>
      <c r="G138" s="11">
        <v>35482</v>
      </c>
      <c r="H138" s="11">
        <v>35793</v>
      </c>
      <c r="AH138" s="7">
        <f t="shared" si="2"/>
        <v>14</v>
      </c>
    </row>
    <row r="139" spans="1:34" x14ac:dyDescent="0.2">
      <c r="A139" s="7">
        <v>1407</v>
      </c>
      <c r="B139" s="7" t="s">
        <v>136</v>
      </c>
      <c r="C139" s="11">
        <v>12257</v>
      </c>
      <c r="D139" s="11">
        <v>12253</v>
      </c>
      <c r="E139" s="11">
        <v>12272</v>
      </c>
      <c r="F139" s="11">
        <v>12467</v>
      </c>
      <c r="G139" s="11">
        <v>12520</v>
      </c>
      <c r="H139" s="11">
        <v>12537</v>
      </c>
      <c r="AH139" s="7">
        <f t="shared" si="2"/>
        <v>14</v>
      </c>
    </row>
    <row r="140" spans="1:34" x14ac:dyDescent="0.2">
      <c r="A140" s="7">
        <v>1415</v>
      </c>
      <c r="B140" s="7" t="s">
        <v>137</v>
      </c>
      <c r="C140" s="11">
        <v>23353</v>
      </c>
      <c r="D140" s="11">
        <v>23581</v>
      </c>
      <c r="E140" s="11">
        <v>23966</v>
      </c>
      <c r="F140" s="11">
        <v>24252</v>
      </c>
      <c r="G140" s="11">
        <v>24529</v>
      </c>
      <c r="H140" s="11">
        <v>24816</v>
      </c>
      <c r="AH140" s="7">
        <f t="shared" si="2"/>
        <v>14</v>
      </c>
    </row>
    <row r="141" spans="1:34" x14ac:dyDescent="0.2">
      <c r="A141" s="7">
        <v>1419</v>
      </c>
      <c r="B141" s="7" t="s">
        <v>138</v>
      </c>
      <c r="C141" s="11">
        <v>14919</v>
      </c>
      <c r="D141" s="11">
        <v>14956</v>
      </c>
      <c r="E141" s="11">
        <v>14922</v>
      </c>
      <c r="F141" s="11">
        <v>14931</v>
      </c>
      <c r="G141" s="11">
        <v>14944</v>
      </c>
      <c r="H141" s="11">
        <v>14974</v>
      </c>
      <c r="AH141" s="7">
        <f t="shared" si="2"/>
        <v>14</v>
      </c>
    </row>
    <row r="142" spans="1:34" x14ac:dyDescent="0.2">
      <c r="A142" s="7">
        <v>1421</v>
      </c>
      <c r="B142" s="7" t="s">
        <v>139</v>
      </c>
      <c r="C142" s="11">
        <v>15341</v>
      </c>
      <c r="D142" s="11">
        <v>15345</v>
      </c>
      <c r="E142" s="11">
        <v>15301</v>
      </c>
      <c r="F142" s="11">
        <v>15229</v>
      </c>
      <c r="G142" s="11">
        <v>15141</v>
      </c>
      <c r="H142" s="11">
        <v>15059</v>
      </c>
      <c r="AH142" s="7">
        <f t="shared" si="2"/>
        <v>14</v>
      </c>
    </row>
    <row r="143" spans="1:34" x14ac:dyDescent="0.2">
      <c r="A143" s="7">
        <v>1427</v>
      </c>
      <c r="B143" s="7" t="s">
        <v>140</v>
      </c>
      <c r="C143" s="11">
        <v>9285</v>
      </c>
      <c r="D143" s="11">
        <v>9189</v>
      </c>
      <c r="E143" s="11">
        <v>9098</v>
      </c>
      <c r="F143" s="11">
        <v>9056</v>
      </c>
      <c r="G143" s="11">
        <v>9019</v>
      </c>
      <c r="H143" s="11">
        <v>9011</v>
      </c>
      <c r="AH143" s="7">
        <f t="shared" si="2"/>
        <v>14</v>
      </c>
    </row>
    <row r="144" spans="1:34" x14ac:dyDescent="0.2">
      <c r="A144" s="7">
        <v>1430</v>
      </c>
      <c r="B144" s="7" t="s">
        <v>141</v>
      </c>
      <c r="C144" s="11">
        <v>10267</v>
      </c>
      <c r="D144" s="11">
        <v>10251</v>
      </c>
      <c r="E144" s="11">
        <v>10267</v>
      </c>
      <c r="F144" s="11">
        <v>10172</v>
      </c>
      <c r="G144" s="11">
        <v>10218</v>
      </c>
      <c r="H144" s="11">
        <v>10148</v>
      </c>
      <c r="AH144" s="7">
        <f t="shared" si="2"/>
        <v>14</v>
      </c>
    </row>
    <row r="145" spans="1:34" x14ac:dyDescent="0.2">
      <c r="A145" s="7">
        <v>1435</v>
      </c>
      <c r="B145" s="7" t="s">
        <v>142</v>
      </c>
      <c r="C145" s="11">
        <v>12270</v>
      </c>
      <c r="D145" s="11">
        <v>12278</v>
      </c>
      <c r="E145" s="11">
        <v>12256</v>
      </c>
      <c r="F145" s="11">
        <v>12363</v>
      </c>
      <c r="G145" s="11">
        <v>12300</v>
      </c>
      <c r="H145" s="11">
        <v>12310</v>
      </c>
      <c r="AH145" s="7">
        <f t="shared" si="2"/>
        <v>14</v>
      </c>
    </row>
    <row r="146" spans="1:34" x14ac:dyDescent="0.2">
      <c r="A146" s="7">
        <v>1438</v>
      </c>
      <c r="B146" s="7" t="s">
        <v>143</v>
      </c>
      <c r="C146" s="11">
        <v>4840</v>
      </c>
      <c r="D146" s="11">
        <v>4805</v>
      </c>
      <c r="E146" s="11">
        <v>4728</v>
      </c>
      <c r="F146" s="11">
        <v>4710</v>
      </c>
      <c r="G146" s="11">
        <v>4656</v>
      </c>
      <c r="H146" s="11">
        <v>4652</v>
      </c>
      <c r="AH146" s="7">
        <f t="shared" si="2"/>
        <v>14</v>
      </c>
    </row>
    <row r="147" spans="1:34" x14ac:dyDescent="0.2">
      <c r="A147" s="7">
        <v>1439</v>
      </c>
      <c r="B147" s="7" t="s">
        <v>144</v>
      </c>
      <c r="C147" s="11">
        <v>6785</v>
      </c>
      <c r="D147" s="11">
        <v>6753</v>
      </c>
      <c r="E147" s="11">
        <v>6672</v>
      </c>
      <c r="F147" s="11">
        <v>6650</v>
      </c>
      <c r="G147" s="11">
        <v>6597</v>
      </c>
      <c r="H147" s="11">
        <v>6554</v>
      </c>
      <c r="AH147" s="7">
        <f t="shared" si="2"/>
        <v>14</v>
      </c>
    </row>
    <row r="148" spans="1:34" x14ac:dyDescent="0.2">
      <c r="A148" s="7">
        <v>1440</v>
      </c>
      <c r="B148" s="7" t="s">
        <v>145</v>
      </c>
      <c r="C148" s="11">
        <v>27028</v>
      </c>
      <c r="D148" s="11">
        <v>27296</v>
      </c>
      <c r="E148" s="11">
        <v>27412</v>
      </c>
      <c r="F148" s="11">
        <v>27456</v>
      </c>
      <c r="G148" s="11">
        <v>27565</v>
      </c>
      <c r="H148" s="11">
        <v>27815</v>
      </c>
      <c r="AH148" s="7">
        <f t="shared" si="2"/>
        <v>14</v>
      </c>
    </row>
    <row r="149" spans="1:34" x14ac:dyDescent="0.2">
      <c r="A149" s="7">
        <v>1441</v>
      </c>
      <c r="B149" s="7" t="s">
        <v>146</v>
      </c>
      <c r="C149" s="11">
        <v>37647</v>
      </c>
      <c r="D149" s="11">
        <v>38082</v>
      </c>
      <c r="E149" s="11">
        <v>38253</v>
      </c>
      <c r="F149" s="11">
        <v>38543</v>
      </c>
      <c r="G149" s="11">
        <v>38792</v>
      </c>
      <c r="H149" s="11">
        <v>39011</v>
      </c>
      <c r="AH149" s="7">
        <f t="shared" si="2"/>
        <v>14</v>
      </c>
    </row>
    <row r="150" spans="1:34" x14ac:dyDescent="0.2">
      <c r="A150" s="7">
        <v>1442</v>
      </c>
      <c r="B150" s="7" t="s">
        <v>147</v>
      </c>
      <c r="C150" s="11">
        <v>10947</v>
      </c>
      <c r="D150" s="11">
        <v>10990</v>
      </c>
      <c r="E150" s="11">
        <v>10986</v>
      </c>
      <c r="F150" s="11">
        <v>10875</v>
      </c>
      <c r="G150" s="11">
        <v>10968</v>
      </c>
      <c r="H150" s="11">
        <v>11016</v>
      </c>
      <c r="AH150" s="7">
        <f t="shared" si="2"/>
        <v>14</v>
      </c>
    </row>
    <row r="151" spans="1:34" x14ac:dyDescent="0.2">
      <c r="A151" s="7">
        <v>1443</v>
      </c>
      <c r="B151" s="7" t="s">
        <v>148</v>
      </c>
      <c r="C151" s="11">
        <v>8192</v>
      </c>
      <c r="D151" s="11">
        <v>8221</v>
      </c>
      <c r="E151" s="11">
        <v>8278</v>
      </c>
      <c r="F151" s="11">
        <v>8353</v>
      </c>
      <c r="G151" s="11">
        <v>8354</v>
      </c>
      <c r="H151" s="11">
        <v>8482</v>
      </c>
      <c r="AH151" s="7">
        <f t="shared" si="2"/>
        <v>14</v>
      </c>
    </row>
    <row r="152" spans="1:34" x14ac:dyDescent="0.2">
      <c r="A152" s="7">
        <v>1444</v>
      </c>
      <c r="B152" s="7" t="s">
        <v>149</v>
      </c>
      <c r="C152" s="11">
        <v>5839</v>
      </c>
      <c r="D152" s="11">
        <v>5836</v>
      </c>
      <c r="E152" s="11">
        <v>5861</v>
      </c>
      <c r="F152" s="11">
        <v>5779</v>
      </c>
      <c r="G152" s="11">
        <v>5674</v>
      </c>
      <c r="H152" s="11">
        <v>5643</v>
      </c>
      <c r="AH152" s="7">
        <f t="shared" si="2"/>
        <v>14</v>
      </c>
    </row>
    <row r="153" spans="1:34" x14ac:dyDescent="0.2">
      <c r="A153" s="7">
        <v>1445</v>
      </c>
      <c r="B153" s="7" t="s">
        <v>150</v>
      </c>
      <c r="C153" s="11">
        <v>5651</v>
      </c>
      <c r="D153" s="11">
        <v>5636</v>
      </c>
      <c r="E153" s="11">
        <v>5607</v>
      </c>
      <c r="F153" s="11">
        <v>5581</v>
      </c>
      <c r="G153" s="11">
        <v>5509</v>
      </c>
      <c r="H153" s="11">
        <v>5493</v>
      </c>
      <c r="AH153" s="7">
        <f t="shared" si="2"/>
        <v>14</v>
      </c>
    </row>
    <row r="154" spans="1:34" x14ac:dyDescent="0.2">
      <c r="A154" s="7">
        <v>1446</v>
      </c>
      <c r="B154" s="7" t="s">
        <v>151</v>
      </c>
      <c r="C154" s="11">
        <v>6865</v>
      </c>
      <c r="D154" s="11">
        <v>6801</v>
      </c>
      <c r="E154" s="11">
        <v>6792</v>
      </c>
      <c r="F154" s="11">
        <v>6768</v>
      </c>
      <c r="G154" s="11">
        <v>6725</v>
      </c>
      <c r="H154" s="11">
        <v>6713</v>
      </c>
      <c r="AH154" s="7">
        <f t="shared" si="2"/>
        <v>14</v>
      </c>
    </row>
    <row r="155" spans="1:34" x14ac:dyDescent="0.2">
      <c r="A155" s="7">
        <v>1447</v>
      </c>
      <c r="B155" s="7" t="s">
        <v>152</v>
      </c>
      <c r="C155" s="11">
        <v>5427</v>
      </c>
      <c r="D155" s="11">
        <v>5365</v>
      </c>
      <c r="E155" s="11">
        <v>5324</v>
      </c>
      <c r="F155" s="11">
        <v>5309</v>
      </c>
      <c r="G155" s="11">
        <v>5268</v>
      </c>
      <c r="H155" s="11">
        <v>5223</v>
      </c>
      <c r="AH155" s="7">
        <f t="shared" si="2"/>
        <v>14</v>
      </c>
    </row>
    <row r="156" spans="1:34" x14ac:dyDescent="0.2">
      <c r="A156" s="7">
        <v>1452</v>
      </c>
      <c r="B156" s="7" t="s">
        <v>153</v>
      </c>
      <c r="C156" s="11">
        <v>11758</v>
      </c>
      <c r="D156" s="11">
        <v>11731</v>
      </c>
      <c r="E156" s="11">
        <v>11613</v>
      </c>
      <c r="F156" s="11">
        <v>11568</v>
      </c>
      <c r="G156" s="11">
        <v>11597</v>
      </c>
      <c r="H156" s="11">
        <v>11570</v>
      </c>
      <c r="AH156" s="7">
        <f t="shared" si="2"/>
        <v>14</v>
      </c>
    </row>
    <row r="157" spans="1:34" x14ac:dyDescent="0.2">
      <c r="A157" s="7">
        <v>1460</v>
      </c>
      <c r="B157" s="7" t="s">
        <v>154</v>
      </c>
      <c r="C157" s="11">
        <v>9993</v>
      </c>
      <c r="D157" s="11">
        <v>9904</v>
      </c>
      <c r="E157" s="11">
        <v>9846</v>
      </c>
      <c r="F157" s="11">
        <v>9741</v>
      </c>
      <c r="G157" s="11">
        <v>9676</v>
      </c>
      <c r="H157" s="11">
        <v>9608</v>
      </c>
      <c r="AH157" s="7">
        <f t="shared" si="2"/>
        <v>14</v>
      </c>
    </row>
    <row r="158" spans="1:34" x14ac:dyDescent="0.2">
      <c r="A158" s="7">
        <v>1461</v>
      </c>
      <c r="B158" s="7" t="s">
        <v>155</v>
      </c>
      <c r="C158" s="11">
        <v>9567</v>
      </c>
      <c r="D158" s="11">
        <v>9455</v>
      </c>
      <c r="E158" s="11">
        <v>9268</v>
      </c>
      <c r="F158" s="11">
        <v>9195</v>
      </c>
      <c r="G158" s="11">
        <v>9082</v>
      </c>
      <c r="H158" s="11">
        <v>8956</v>
      </c>
      <c r="AH158" s="7">
        <f t="shared" si="2"/>
        <v>14</v>
      </c>
    </row>
    <row r="159" spans="1:34" x14ac:dyDescent="0.2">
      <c r="A159" s="7">
        <v>1462</v>
      </c>
      <c r="B159" s="7" t="s">
        <v>156</v>
      </c>
      <c r="C159" s="11">
        <v>12831</v>
      </c>
      <c r="D159" s="11">
        <v>12800</v>
      </c>
      <c r="E159" s="11">
        <v>12749</v>
      </c>
      <c r="F159" s="11">
        <v>12550</v>
      </c>
      <c r="G159" s="11">
        <v>12538</v>
      </c>
      <c r="H159" s="11">
        <v>12557</v>
      </c>
      <c r="AH159" s="7">
        <f t="shared" si="2"/>
        <v>14</v>
      </c>
    </row>
    <row r="160" spans="1:34" x14ac:dyDescent="0.2">
      <c r="A160" s="7">
        <v>1463</v>
      </c>
      <c r="B160" s="7" t="s">
        <v>157</v>
      </c>
      <c r="C160" s="11">
        <v>33660</v>
      </c>
      <c r="D160" s="11">
        <v>33756</v>
      </c>
      <c r="E160" s="11">
        <v>33827</v>
      </c>
      <c r="F160" s="11">
        <v>33755</v>
      </c>
      <c r="G160" s="11">
        <v>33806</v>
      </c>
      <c r="H160" s="11">
        <v>33758</v>
      </c>
      <c r="AH160" s="7">
        <f t="shared" si="2"/>
        <v>14</v>
      </c>
    </row>
    <row r="161" spans="1:34" x14ac:dyDescent="0.2">
      <c r="A161" s="7">
        <v>1465</v>
      </c>
      <c r="B161" s="7" t="s">
        <v>158</v>
      </c>
      <c r="C161" s="11">
        <v>10425</v>
      </c>
      <c r="D161" s="11">
        <v>10316</v>
      </c>
      <c r="E161" s="11">
        <v>10281</v>
      </c>
      <c r="F161" s="11">
        <v>10306</v>
      </c>
      <c r="G161" s="11">
        <v>10277</v>
      </c>
      <c r="H161" s="11">
        <v>10234</v>
      </c>
      <c r="AH161" s="7">
        <f t="shared" si="2"/>
        <v>14</v>
      </c>
    </row>
    <row r="162" spans="1:34" x14ac:dyDescent="0.2">
      <c r="A162" s="7">
        <v>1466</v>
      </c>
      <c r="B162" s="7" t="s">
        <v>159</v>
      </c>
      <c r="C162" s="11">
        <v>9270</v>
      </c>
      <c r="D162" s="11">
        <v>9264</v>
      </c>
      <c r="E162" s="11">
        <v>9354</v>
      </c>
      <c r="F162" s="11">
        <v>9319</v>
      </c>
      <c r="G162" s="11">
        <v>9273</v>
      </c>
      <c r="H162" s="11">
        <v>9267</v>
      </c>
      <c r="AH162" s="7">
        <f t="shared" si="2"/>
        <v>14</v>
      </c>
    </row>
    <row r="163" spans="1:34" x14ac:dyDescent="0.2">
      <c r="A163" s="7">
        <v>1470</v>
      </c>
      <c r="B163" s="7" t="s">
        <v>160</v>
      </c>
      <c r="C163" s="11">
        <v>16001</v>
      </c>
      <c r="D163" s="11">
        <v>15914</v>
      </c>
      <c r="E163" s="11">
        <v>15776</v>
      </c>
      <c r="F163" s="11">
        <v>15755</v>
      </c>
      <c r="G163" s="11">
        <v>15658</v>
      </c>
      <c r="H163" s="11">
        <v>15570</v>
      </c>
      <c r="AH163" s="7">
        <f t="shared" si="2"/>
        <v>14</v>
      </c>
    </row>
    <row r="164" spans="1:34" x14ac:dyDescent="0.2">
      <c r="A164" s="7">
        <v>1471</v>
      </c>
      <c r="B164" s="7" t="s">
        <v>161</v>
      </c>
      <c r="C164" s="11">
        <v>13054</v>
      </c>
      <c r="D164" s="11">
        <v>13077</v>
      </c>
      <c r="E164" s="11">
        <v>13145</v>
      </c>
      <c r="F164" s="11">
        <v>13211</v>
      </c>
      <c r="G164" s="11">
        <v>13134</v>
      </c>
      <c r="H164" s="11">
        <v>13083</v>
      </c>
      <c r="AH164" s="7">
        <f t="shared" si="2"/>
        <v>14</v>
      </c>
    </row>
    <row r="165" spans="1:34" x14ac:dyDescent="0.2">
      <c r="A165" s="7">
        <v>1472</v>
      </c>
      <c r="B165" s="7" t="s">
        <v>162</v>
      </c>
      <c r="C165" s="11">
        <v>10603</v>
      </c>
      <c r="D165" s="11">
        <v>10629</v>
      </c>
      <c r="E165" s="11">
        <v>10612</v>
      </c>
      <c r="F165" s="11">
        <v>10563</v>
      </c>
      <c r="G165" s="11">
        <v>10592</v>
      </c>
      <c r="H165" s="11">
        <v>10677</v>
      </c>
      <c r="AH165" s="7">
        <f t="shared" si="2"/>
        <v>14</v>
      </c>
    </row>
    <row r="166" spans="1:34" x14ac:dyDescent="0.2">
      <c r="A166" s="7">
        <v>1473</v>
      </c>
      <c r="B166" s="7" t="s">
        <v>163</v>
      </c>
      <c r="C166" s="11">
        <v>9405</v>
      </c>
      <c r="D166" s="11">
        <v>9291</v>
      </c>
      <c r="E166" s="11">
        <v>9238</v>
      </c>
      <c r="F166" s="11">
        <v>9133</v>
      </c>
      <c r="G166" s="11">
        <v>9050</v>
      </c>
      <c r="H166" s="11">
        <v>9018</v>
      </c>
      <c r="AH166" s="7">
        <f t="shared" si="2"/>
        <v>14</v>
      </c>
    </row>
    <row r="167" spans="1:34" x14ac:dyDescent="0.2">
      <c r="A167" s="7">
        <v>1480</v>
      </c>
      <c r="B167" s="7" t="s">
        <v>164</v>
      </c>
      <c r="C167" s="11">
        <v>493247</v>
      </c>
      <c r="D167" s="11">
        <v>499747</v>
      </c>
      <c r="E167" s="11">
        <v>506730</v>
      </c>
      <c r="F167" s="11">
        <v>513338</v>
      </c>
      <c r="G167" s="11">
        <v>519969</v>
      </c>
      <c r="H167" s="11">
        <v>525442</v>
      </c>
      <c r="AH167" s="7">
        <f t="shared" si="2"/>
        <v>14</v>
      </c>
    </row>
    <row r="168" spans="1:34" x14ac:dyDescent="0.2">
      <c r="A168" s="7">
        <v>1481</v>
      </c>
      <c r="B168" s="7" t="s">
        <v>165</v>
      </c>
      <c r="C168" s="11">
        <v>59303</v>
      </c>
      <c r="D168" s="11">
        <v>59843</v>
      </c>
      <c r="E168" s="11">
        <v>60419</v>
      </c>
      <c r="F168" s="11">
        <v>60865</v>
      </c>
      <c r="G168" s="11">
        <v>61358</v>
      </c>
      <c r="H168" s="11">
        <v>61603</v>
      </c>
      <c r="AH168" s="7">
        <f t="shared" si="2"/>
        <v>14</v>
      </c>
    </row>
    <row r="169" spans="1:34" x14ac:dyDescent="0.2">
      <c r="A169" s="7">
        <v>1482</v>
      </c>
      <c r="B169" s="7" t="s">
        <v>166</v>
      </c>
      <c r="C169" s="11">
        <v>39557</v>
      </c>
      <c r="D169" s="11">
        <v>40217</v>
      </c>
      <c r="E169" s="11">
        <v>40610</v>
      </c>
      <c r="F169" s="11">
        <v>41123</v>
      </c>
      <c r="G169" s="11">
        <v>41564</v>
      </c>
      <c r="H169" s="11">
        <v>41694</v>
      </c>
      <c r="AH169" s="7">
        <f t="shared" si="2"/>
        <v>14</v>
      </c>
    </row>
    <row r="170" spans="1:34" x14ac:dyDescent="0.2">
      <c r="A170" s="7">
        <v>1484</v>
      </c>
      <c r="B170" s="7" t="s">
        <v>167</v>
      </c>
      <c r="C170" s="11">
        <v>14623</v>
      </c>
      <c r="D170" s="11">
        <v>14626</v>
      </c>
      <c r="E170" s="11">
        <v>14557</v>
      </c>
      <c r="F170" s="11">
        <v>14551</v>
      </c>
      <c r="G170" s="11">
        <v>14385</v>
      </c>
      <c r="H170" s="11">
        <v>14347</v>
      </c>
      <c r="AH170" s="7">
        <f t="shared" si="2"/>
        <v>14</v>
      </c>
    </row>
    <row r="171" spans="1:34" x14ac:dyDescent="0.2">
      <c r="A171" s="7">
        <v>1485</v>
      </c>
      <c r="B171" s="7" t="s">
        <v>168</v>
      </c>
      <c r="C171" s="11">
        <v>50869</v>
      </c>
      <c r="D171" s="11">
        <v>51159</v>
      </c>
      <c r="E171" s="11">
        <v>51539</v>
      </c>
      <c r="F171" s="11">
        <v>51812</v>
      </c>
      <c r="G171" s="11">
        <v>52151</v>
      </c>
      <c r="H171" s="11">
        <v>52496</v>
      </c>
      <c r="AH171" s="7">
        <f t="shared" si="2"/>
        <v>14</v>
      </c>
    </row>
    <row r="172" spans="1:34" x14ac:dyDescent="0.2">
      <c r="A172" s="7">
        <v>1486</v>
      </c>
      <c r="B172" s="7" t="s">
        <v>169</v>
      </c>
      <c r="C172" s="11">
        <v>11564</v>
      </c>
      <c r="D172" s="11">
        <v>11602</v>
      </c>
      <c r="E172" s="11">
        <v>11671</v>
      </c>
      <c r="F172" s="11">
        <v>11811</v>
      </c>
      <c r="G172" s="11">
        <v>11964</v>
      </c>
      <c r="H172" s="11">
        <v>12268</v>
      </c>
      <c r="AH172" s="7">
        <f t="shared" si="2"/>
        <v>14</v>
      </c>
    </row>
    <row r="173" spans="1:34" x14ac:dyDescent="0.2">
      <c r="A173" s="7">
        <v>1487</v>
      </c>
      <c r="B173" s="7" t="s">
        <v>170</v>
      </c>
      <c r="C173" s="11">
        <v>36909</v>
      </c>
      <c r="D173" s="11">
        <v>36985</v>
      </c>
      <c r="E173" s="11">
        <v>36889</v>
      </c>
      <c r="F173" s="11">
        <v>36888</v>
      </c>
      <c r="G173" s="11">
        <v>36920</v>
      </c>
      <c r="H173" s="11">
        <v>36949</v>
      </c>
      <c r="AH173" s="7">
        <f t="shared" si="2"/>
        <v>14</v>
      </c>
    </row>
    <row r="174" spans="1:34" x14ac:dyDescent="0.2">
      <c r="A174" s="7">
        <v>1488</v>
      </c>
      <c r="B174" s="7" t="s">
        <v>171</v>
      </c>
      <c r="C174" s="11">
        <v>54280</v>
      </c>
      <c r="D174" s="11">
        <v>54435</v>
      </c>
      <c r="E174" s="11">
        <v>54854</v>
      </c>
      <c r="F174" s="11">
        <v>55220</v>
      </c>
      <c r="G174" s="11">
        <v>55490</v>
      </c>
      <c r="H174" s="11">
        <v>55659</v>
      </c>
      <c r="AH174" s="7">
        <f t="shared" si="2"/>
        <v>14</v>
      </c>
    </row>
    <row r="175" spans="1:34" x14ac:dyDescent="0.2">
      <c r="A175" s="7">
        <v>1489</v>
      </c>
      <c r="B175" s="7" t="s">
        <v>172</v>
      </c>
      <c r="C175" s="11">
        <v>36703</v>
      </c>
      <c r="D175" s="11">
        <v>37141</v>
      </c>
      <c r="E175" s="11">
        <v>37465</v>
      </c>
      <c r="F175" s="11">
        <v>37851</v>
      </c>
      <c r="G175" s="11">
        <v>37986</v>
      </c>
      <c r="H175" s="11">
        <v>38298</v>
      </c>
      <c r="AH175" s="7">
        <f t="shared" si="2"/>
        <v>14</v>
      </c>
    </row>
    <row r="176" spans="1:34" x14ac:dyDescent="0.2">
      <c r="A176" s="7">
        <v>1490</v>
      </c>
      <c r="B176" s="7" t="s">
        <v>173</v>
      </c>
      <c r="C176" s="11">
        <v>100888</v>
      </c>
      <c r="D176" s="11">
        <v>101460</v>
      </c>
      <c r="E176" s="11">
        <v>102376</v>
      </c>
      <c r="F176" s="11">
        <v>103218</v>
      </c>
      <c r="G176" s="11">
        <v>103981</v>
      </c>
      <c r="H176" s="11">
        <v>104650</v>
      </c>
      <c r="AH176" s="7">
        <f t="shared" si="2"/>
        <v>14</v>
      </c>
    </row>
    <row r="177" spans="1:34" x14ac:dyDescent="0.2">
      <c r="A177" s="7">
        <v>1491</v>
      </c>
      <c r="B177" s="7" t="s">
        <v>174</v>
      </c>
      <c r="C177" s="11">
        <v>22505</v>
      </c>
      <c r="D177" s="11">
        <v>22659</v>
      </c>
      <c r="E177" s="11">
        <v>22778</v>
      </c>
      <c r="F177" s="11">
        <v>22835</v>
      </c>
      <c r="G177" s="11">
        <v>23007</v>
      </c>
      <c r="H177" s="11">
        <v>23017</v>
      </c>
      <c r="AH177" s="7">
        <f t="shared" si="2"/>
        <v>14</v>
      </c>
    </row>
    <row r="178" spans="1:34" x14ac:dyDescent="0.2">
      <c r="A178" s="7">
        <v>1492</v>
      </c>
      <c r="B178" s="7" t="s">
        <v>175</v>
      </c>
      <c r="C178" s="11">
        <v>12610</v>
      </c>
      <c r="D178" s="11">
        <v>12543</v>
      </c>
      <c r="E178" s="11">
        <v>12440</v>
      </c>
      <c r="F178" s="11">
        <v>12314</v>
      </c>
      <c r="G178" s="11">
        <v>12203</v>
      </c>
      <c r="H178" s="11">
        <v>12189</v>
      </c>
      <c r="AH178" s="7">
        <f t="shared" si="2"/>
        <v>14</v>
      </c>
    </row>
    <row r="179" spans="1:34" x14ac:dyDescent="0.2">
      <c r="A179" s="7">
        <v>1493</v>
      </c>
      <c r="B179" s="7" t="s">
        <v>176</v>
      </c>
      <c r="C179" s="11">
        <v>23867</v>
      </c>
      <c r="D179" s="11">
        <v>23891</v>
      </c>
      <c r="E179" s="11">
        <v>23802</v>
      </c>
      <c r="F179" s="11">
        <v>23774</v>
      </c>
      <c r="G179" s="11">
        <v>23750</v>
      </c>
      <c r="H179" s="11">
        <v>23697</v>
      </c>
      <c r="AH179" s="7">
        <f t="shared" si="2"/>
        <v>14</v>
      </c>
    </row>
    <row r="180" spans="1:34" x14ac:dyDescent="0.2">
      <c r="A180" s="7">
        <v>1494</v>
      </c>
      <c r="B180" s="7" t="s">
        <v>177</v>
      </c>
      <c r="C180" s="11">
        <v>37725</v>
      </c>
      <c r="D180" s="11">
        <v>37918</v>
      </c>
      <c r="E180" s="11">
        <v>37996</v>
      </c>
      <c r="F180" s="11">
        <v>38054</v>
      </c>
      <c r="G180" s="11">
        <v>38220</v>
      </c>
      <c r="H180" s="11">
        <v>38233</v>
      </c>
      <c r="AH180" s="7">
        <f t="shared" si="2"/>
        <v>14</v>
      </c>
    </row>
    <row r="181" spans="1:34" x14ac:dyDescent="0.2">
      <c r="A181" s="7">
        <v>1495</v>
      </c>
      <c r="B181" s="7" t="s">
        <v>178</v>
      </c>
      <c r="C181" s="11">
        <v>18565</v>
      </c>
      <c r="D181" s="11">
        <v>18523</v>
      </c>
      <c r="E181" s="11">
        <v>18473</v>
      </c>
      <c r="F181" s="11">
        <v>18326</v>
      </c>
      <c r="G181" s="11">
        <v>18253</v>
      </c>
      <c r="H181" s="11">
        <v>18297</v>
      </c>
      <c r="AH181" s="7">
        <f t="shared" si="2"/>
        <v>14</v>
      </c>
    </row>
    <row r="182" spans="1:34" x14ac:dyDescent="0.2">
      <c r="A182" s="7">
        <v>1496</v>
      </c>
      <c r="B182" s="7" t="s">
        <v>179</v>
      </c>
      <c r="C182" s="11">
        <v>50228</v>
      </c>
      <c r="D182" s="11">
        <v>50595</v>
      </c>
      <c r="E182" s="11">
        <v>50982</v>
      </c>
      <c r="F182" s="11">
        <v>51327</v>
      </c>
      <c r="G182" s="11">
        <v>51688</v>
      </c>
      <c r="H182" s="11">
        <v>52170</v>
      </c>
      <c r="AH182" s="7">
        <f t="shared" si="2"/>
        <v>14</v>
      </c>
    </row>
    <row r="183" spans="1:34" x14ac:dyDescent="0.2">
      <c r="A183" s="7">
        <v>1497</v>
      </c>
      <c r="B183" s="7" t="s">
        <v>180</v>
      </c>
      <c r="C183" s="11">
        <v>8835</v>
      </c>
      <c r="D183" s="11">
        <v>8818</v>
      </c>
      <c r="E183" s="11">
        <v>8837</v>
      </c>
      <c r="F183" s="11">
        <v>8841</v>
      </c>
      <c r="G183" s="11">
        <v>8808</v>
      </c>
      <c r="H183" s="11">
        <v>8818</v>
      </c>
      <c r="AH183" s="7">
        <f t="shared" si="2"/>
        <v>14</v>
      </c>
    </row>
    <row r="184" spans="1:34" x14ac:dyDescent="0.2">
      <c r="A184" s="7">
        <v>1498</v>
      </c>
      <c r="B184" s="7" t="s">
        <v>181</v>
      </c>
      <c r="C184" s="11">
        <v>12640</v>
      </c>
      <c r="D184" s="11">
        <v>12699</v>
      </c>
      <c r="E184" s="11">
        <v>12626</v>
      </c>
      <c r="F184" s="11">
        <v>12583</v>
      </c>
      <c r="G184" s="11">
        <v>12564</v>
      </c>
      <c r="H184" s="11">
        <v>12534</v>
      </c>
      <c r="AH184" s="7">
        <f t="shared" si="2"/>
        <v>14</v>
      </c>
    </row>
    <row r="185" spans="1:34" x14ac:dyDescent="0.2">
      <c r="A185" s="7">
        <v>1499</v>
      </c>
      <c r="B185" s="7" t="s">
        <v>182</v>
      </c>
      <c r="C185" s="11">
        <v>31298</v>
      </c>
      <c r="D185" s="11">
        <v>31339</v>
      </c>
      <c r="E185" s="11">
        <v>31378</v>
      </c>
      <c r="F185" s="11">
        <v>31469</v>
      </c>
      <c r="G185" s="11">
        <v>31636</v>
      </c>
      <c r="H185" s="11">
        <v>31624</v>
      </c>
      <c r="AH185" s="7">
        <f t="shared" si="2"/>
        <v>14</v>
      </c>
    </row>
    <row r="186" spans="1:34" x14ac:dyDescent="0.2">
      <c r="A186" s="7">
        <v>1715</v>
      </c>
      <c r="B186" s="7" t="s">
        <v>183</v>
      </c>
      <c r="C186" s="11">
        <v>11736</v>
      </c>
      <c r="D186" s="11">
        <v>11700</v>
      </c>
      <c r="E186" s="11">
        <v>11697</v>
      </c>
      <c r="F186" s="11">
        <v>11692</v>
      </c>
      <c r="G186" s="11">
        <v>11679</v>
      </c>
      <c r="H186" s="11">
        <v>11750</v>
      </c>
      <c r="AH186" s="7">
        <f t="shared" si="2"/>
        <v>17</v>
      </c>
    </row>
    <row r="187" spans="1:34" x14ac:dyDescent="0.2">
      <c r="A187" s="7">
        <v>1730</v>
      </c>
      <c r="B187" s="7" t="s">
        <v>184</v>
      </c>
      <c r="C187" s="11">
        <v>8651</v>
      </c>
      <c r="D187" s="11">
        <v>8676</v>
      </c>
      <c r="E187" s="11">
        <v>8594</v>
      </c>
      <c r="F187" s="11">
        <v>8539</v>
      </c>
      <c r="G187" s="11">
        <v>8472</v>
      </c>
      <c r="H187" s="11">
        <v>8502</v>
      </c>
      <c r="AH187" s="7">
        <f t="shared" si="2"/>
        <v>17</v>
      </c>
    </row>
    <row r="188" spans="1:34" x14ac:dyDescent="0.2">
      <c r="A188" s="7">
        <v>1737</v>
      </c>
      <c r="B188" s="7" t="s">
        <v>185</v>
      </c>
      <c r="C188" s="11">
        <v>12888</v>
      </c>
      <c r="D188" s="11">
        <v>12713</v>
      </c>
      <c r="E188" s="11">
        <v>12520</v>
      </c>
      <c r="F188" s="11">
        <v>12422</v>
      </c>
      <c r="G188" s="11">
        <v>12321</v>
      </c>
      <c r="H188" s="11">
        <v>12235</v>
      </c>
      <c r="AH188" s="7">
        <f t="shared" si="2"/>
        <v>17</v>
      </c>
    </row>
    <row r="189" spans="1:34" x14ac:dyDescent="0.2">
      <c r="A189" s="7">
        <v>1760</v>
      </c>
      <c r="B189" s="7" t="s">
        <v>186</v>
      </c>
      <c r="C189" s="11">
        <v>4494</v>
      </c>
      <c r="D189" s="11">
        <v>4397</v>
      </c>
      <c r="E189" s="11">
        <v>4366</v>
      </c>
      <c r="F189" s="11">
        <v>4319</v>
      </c>
      <c r="G189" s="11">
        <v>4223</v>
      </c>
      <c r="H189" s="11">
        <v>4193</v>
      </c>
      <c r="AH189" s="7">
        <f t="shared" si="2"/>
        <v>17</v>
      </c>
    </row>
    <row r="190" spans="1:34" x14ac:dyDescent="0.2">
      <c r="A190" s="7">
        <v>1761</v>
      </c>
      <c r="B190" s="7" t="s">
        <v>187</v>
      </c>
      <c r="C190" s="11">
        <v>14558</v>
      </c>
      <c r="D190" s="11">
        <v>14603</v>
      </c>
      <c r="E190" s="11">
        <v>14784</v>
      </c>
      <c r="F190" s="11">
        <v>14910</v>
      </c>
      <c r="G190" s="11">
        <v>14934</v>
      </c>
      <c r="H190" s="11">
        <v>15038</v>
      </c>
      <c r="AH190" s="7">
        <f t="shared" si="2"/>
        <v>17</v>
      </c>
    </row>
    <row r="191" spans="1:34" x14ac:dyDescent="0.2">
      <c r="A191" s="7">
        <v>1762</v>
      </c>
      <c r="B191" s="7" t="s">
        <v>188</v>
      </c>
      <c r="C191" s="11">
        <v>3904</v>
      </c>
      <c r="D191" s="11">
        <v>3824</v>
      </c>
      <c r="E191" s="11">
        <v>3816</v>
      </c>
      <c r="F191" s="11">
        <v>3770</v>
      </c>
      <c r="G191" s="11">
        <v>3717</v>
      </c>
      <c r="H191" s="11">
        <v>3660</v>
      </c>
      <c r="AH191" s="7">
        <f t="shared" si="2"/>
        <v>17</v>
      </c>
    </row>
    <row r="192" spans="1:34" x14ac:dyDescent="0.2">
      <c r="A192" s="7">
        <v>1763</v>
      </c>
      <c r="B192" s="7" t="s">
        <v>189</v>
      </c>
      <c r="C192" s="11">
        <v>11459</v>
      </c>
      <c r="D192" s="11">
        <v>11434</v>
      </c>
      <c r="E192" s="11">
        <v>11415</v>
      </c>
      <c r="F192" s="11">
        <v>11309</v>
      </c>
      <c r="G192" s="11">
        <v>11232</v>
      </c>
      <c r="H192" s="11">
        <v>11307</v>
      </c>
      <c r="AH192" s="7">
        <f t="shared" si="2"/>
        <v>17</v>
      </c>
    </row>
    <row r="193" spans="1:34" x14ac:dyDescent="0.2">
      <c r="A193" s="7">
        <v>1764</v>
      </c>
      <c r="B193" s="7" t="s">
        <v>190</v>
      </c>
      <c r="C193" s="11">
        <v>9323</v>
      </c>
      <c r="D193" s="11">
        <v>9283</v>
      </c>
      <c r="E193" s="11">
        <v>9136</v>
      </c>
      <c r="F193" s="11">
        <v>9143</v>
      </c>
      <c r="G193" s="11">
        <v>9017</v>
      </c>
      <c r="H193" s="11">
        <v>8966</v>
      </c>
      <c r="AH193" s="7">
        <f t="shared" si="2"/>
        <v>17</v>
      </c>
    </row>
    <row r="194" spans="1:34" x14ac:dyDescent="0.2">
      <c r="A194" s="7">
        <v>1765</v>
      </c>
      <c r="B194" s="7" t="s">
        <v>191</v>
      </c>
      <c r="C194" s="11">
        <v>9879</v>
      </c>
      <c r="D194" s="11">
        <v>9966</v>
      </c>
      <c r="E194" s="11">
        <v>9928</v>
      </c>
      <c r="F194" s="11">
        <v>9861</v>
      </c>
      <c r="G194" s="11">
        <v>9828</v>
      </c>
      <c r="H194" s="11">
        <v>9833</v>
      </c>
      <c r="AH194" s="7">
        <f t="shared" si="2"/>
        <v>17</v>
      </c>
    </row>
    <row r="195" spans="1:34" x14ac:dyDescent="0.2">
      <c r="A195" s="7">
        <v>1766</v>
      </c>
      <c r="B195" s="7" t="s">
        <v>192</v>
      </c>
      <c r="C195" s="11">
        <v>13556</v>
      </c>
      <c r="D195" s="11">
        <v>13503</v>
      </c>
      <c r="E195" s="11">
        <v>13364</v>
      </c>
      <c r="F195" s="11">
        <v>13298</v>
      </c>
      <c r="G195" s="11">
        <v>13145</v>
      </c>
      <c r="H195" s="11">
        <v>13136</v>
      </c>
      <c r="AH195" s="7">
        <f t="shared" si="2"/>
        <v>17</v>
      </c>
    </row>
    <row r="196" spans="1:34" x14ac:dyDescent="0.2">
      <c r="A196" s="7">
        <v>1780</v>
      </c>
      <c r="B196" s="7" t="s">
        <v>193</v>
      </c>
      <c r="C196" s="11">
        <v>83564</v>
      </c>
      <c r="D196" s="11">
        <v>84058</v>
      </c>
      <c r="E196" s="11">
        <v>84735</v>
      </c>
      <c r="F196" s="11">
        <v>85646</v>
      </c>
      <c r="G196" s="11">
        <v>86446</v>
      </c>
      <c r="H196" s="11">
        <v>86949</v>
      </c>
      <c r="AH196" s="7">
        <f t="shared" ref="AH196:AH259" si="3">ROUNDDOWN(A196/100,0)</f>
        <v>17</v>
      </c>
    </row>
    <row r="197" spans="1:34" x14ac:dyDescent="0.2">
      <c r="A197" s="7">
        <v>1781</v>
      </c>
      <c r="B197" s="7" t="s">
        <v>194</v>
      </c>
      <c r="C197" s="11">
        <v>23876</v>
      </c>
      <c r="D197" s="11">
        <v>23962</v>
      </c>
      <c r="E197" s="11">
        <v>23976</v>
      </c>
      <c r="F197" s="11">
        <v>23860</v>
      </c>
      <c r="G197" s="11">
        <v>23694</v>
      </c>
      <c r="H197" s="11">
        <v>23697</v>
      </c>
      <c r="AH197" s="7">
        <f t="shared" si="3"/>
        <v>17</v>
      </c>
    </row>
    <row r="198" spans="1:34" x14ac:dyDescent="0.2">
      <c r="A198" s="7">
        <v>1782</v>
      </c>
      <c r="B198" s="7" t="s">
        <v>195</v>
      </c>
      <c r="C198" s="11">
        <v>10798</v>
      </c>
      <c r="D198" s="11">
        <v>10733</v>
      </c>
      <c r="E198" s="11">
        <v>10643</v>
      </c>
      <c r="F198" s="11">
        <v>10552</v>
      </c>
      <c r="G198" s="11">
        <v>10508</v>
      </c>
      <c r="H198" s="11">
        <v>10529</v>
      </c>
      <c r="AH198" s="7">
        <f t="shared" si="3"/>
        <v>17</v>
      </c>
    </row>
    <row r="199" spans="1:34" x14ac:dyDescent="0.2">
      <c r="A199" s="7">
        <v>1783</v>
      </c>
      <c r="B199" s="7" t="s">
        <v>196</v>
      </c>
      <c r="C199" s="11">
        <v>13005</v>
      </c>
      <c r="D199" s="11">
        <v>12863</v>
      </c>
      <c r="E199" s="11">
        <v>12668</v>
      </c>
      <c r="F199" s="11">
        <v>12499</v>
      </c>
      <c r="G199" s="11">
        <v>12323</v>
      </c>
      <c r="H199" s="11">
        <v>12196</v>
      </c>
      <c r="AH199" s="7">
        <f t="shared" si="3"/>
        <v>17</v>
      </c>
    </row>
    <row r="200" spans="1:34" x14ac:dyDescent="0.2">
      <c r="A200" s="7">
        <v>1784</v>
      </c>
      <c r="B200" s="7" t="s">
        <v>197</v>
      </c>
      <c r="C200" s="11">
        <v>26252</v>
      </c>
      <c r="D200" s="11">
        <v>26215</v>
      </c>
      <c r="E200" s="11">
        <v>26139</v>
      </c>
      <c r="F200" s="11">
        <v>26071</v>
      </c>
      <c r="G200" s="11">
        <v>25918</v>
      </c>
      <c r="H200" s="11">
        <v>25796</v>
      </c>
      <c r="AH200" s="7">
        <f t="shared" si="3"/>
        <v>17</v>
      </c>
    </row>
    <row r="201" spans="1:34" x14ac:dyDescent="0.2">
      <c r="A201" s="7">
        <v>1785</v>
      </c>
      <c r="B201" s="7" t="s">
        <v>198</v>
      </c>
      <c r="C201" s="11">
        <v>15879</v>
      </c>
      <c r="D201" s="11">
        <v>15796</v>
      </c>
      <c r="E201" s="11">
        <v>15629</v>
      </c>
      <c r="F201" s="11">
        <v>15573</v>
      </c>
      <c r="G201" s="11">
        <v>15426</v>
      </c>
      <c r="H201" s="11">
        <v>15326</v>
      </c>
      <c r="AH201" s="7">
        <f t="shared" si="3"/>
        <v>17</v>
      </c>
    </row>
    <row r="202" spans="1:34" x14ac:dyDescent="0.2">
      <c r="A202" s="7">
        <v>1814</v>
      </c>
      <c r="B202" s="7" t="s">
        <v>199</v>
      </c>
      <c r="C202" s="11">
        <v>7097</v>
      </c>
      <c r="D202" s="11">
        <v>7120</v>
      </c>
      <c r="E202" s="11">
        <v>7124</v>
      </c>
      <c r="F202" s="11">
        <v>7130</v>
      </c>
      <c r="G202" s="11">
        <v>7217</v>
      </c>
      <c r="H202" s="11">
        <v>7320</v>
      </c>
      <c r="AH202" s="7">
        <f t="shared" si="3"/>
        <v>18</v>
      </c>
    </row>
    <row r="203" spans="1:34" x14ac:dyDescent="0.2">
      <c r="A203" s="7">
        <v>1860</v>
      </c>
      <c r="B203" s="7" t="s">
        <v>200</v>
      </c>
      <c r="C203" s="11">
        <v>5941</v>
      </c>
      <c r="D203" s="11">
        <v>5878</v>
      </c>
      <c r="E203" s="11">
        <v>5784</v>
      </c>
      <c r="F203" s="11">
        <v>5679</v>
      </c>
      <c r="G203" s="11">
        <v>5618</v>
      </c>
      <c r="H203" s="11">
        <v>5566</v>
      </c>
      <c r="AH203" s="7">
        <f t="shared" si="3"/>
        <v>18</v>
      </c>
    </row>
    <row r="204" spans="1:34" x14ac:dyDescent="0.2">
      <c r="A204" s="7">
        <v>1861</v>
      </c>
      <c r="B204" s="7" t="s">
        <v>201</v>
      </c>
      <c r="C204" s="11">
        <v>15274</v>
      </c>
      <c r="D204" s="11">
        <v>15251</v>
      </c>
      <c r="E204" s="11">
        <v>15258</v>
      </c>
      <c r="F204" s="11">
        <v>15251</v>
      </c>
      <c r="G204" s="11">
        <v>15220</v>
      </c>
      <c r="H204" s="11">
        <v>15254</v>
      </c>
      <c r="AH204" s="7">
        <f t="shared" si="3"/>
        <v>18</v>
      </c>
    </row>
    <row r="205" spans="1:34" x14ac:dyDescent="0.2">
      <c r="A205" s="7">
        <v>1862</v>
      </c>
      <c r="B205" s="7" t="s">
        <v>202</v>
      </c>
      <c r="C205" s="11">
        <v>9925</v>
      </c>
      <c r="D205" s="11">
        <v>9864</v>
      </c>
      <c r="E205" s="11">
        <v>9734</v>
      </c>
      <c r="F205" s="11">
        <v>9665</v>
      </c>
      <c r="G205" s="11">
        <v>9563</v>
      </c>
      <c r="H205" s="11">
        <v>9490</v>
      </c>
      <c r="AH205" s="7">
        <f t="shared" si="3"/>
        <v>18</v>
      </c>
    </row>
    <row r="206" spans="1:34" x14ac:dyDescent="0.2">
      <c r="A206" s="7">
        <v>1863</v>
      </c>
      <c r="B206" s="7" t="s">
        <v>203</v>
      </c>
      <c r="C206" s="11">
        <v>7479</v>
      </c>
      <c r="D206" s="11">
        <v>7361</v>
      </c>
      <c r="E206" s="11">
        <v>7359</v>
      </c>
      <c r="F206" s="11">
        <v>7221</v>
      </c>
      <c r="G206" s="11">
        <v>7152</v>
      </c>
      <c r="H206" s="11">
        <v>6973</v>
      </c>
      <c r="AH206" s="7">
        <f t="shared" si="3"/>
        <v>18</v>
      </c>
    </row>
    <row r="207" spans="1:34" x14ac:dyDescent="0.2">
      <c r="A207" s="7">
        <v>1864</v>
      </c>
      <c r="B207" s="7" t="s">
        <v>204</v>
      </c>
      <c r="C207" s="11">
        <v>5192</v>
      </c>
      <c r="D207" s="11">
        <v>5176</v>
      </c>
      <c r="E207" s="11">
        <v>5089</v>
      </c>
      <c r="F207" s="11">
        <v>4927</v>
      </c>
      <c r="G207" s="11">
        <v>4898</v>
      </c>
      <c r="H207" s="11">
        <v>4832</v>
      </c>
      <c r="AH207" s="7">
        <f t="shared" si="3"/>
        <v>18</v>
      </c>
    </row>
    <row r="208" spans="1:34" x14ac:dyDescent="0.2">
      <c r="A208" s="7">
        <v>1880</v>
      </c>
      <c r="B208" s="7" t="s">
        <v>205</v>
      </c>
      <c r="C208" s="11">
        <v>130254</v>
      </c>
      <c r="D208" s="11">
        <v>132052</v>
      </c>
      <c r="E208" s="11">
        <v>133778</v>
      </c>
      <c r="F208" s="11">
        <v>135458</v>
      </c>
      <c r="G208" s="11">
        <v>136841</v>
      </c>
      <c r="H208" s="11">
        <v>138748</v>
      </c>
      <c r="AH208" s="7">
        <f t="shared" si="3"/>
        <v>18</v>
      </c>
    </row>
    <row r="209" spans="1:34" x14ac:dyDescent="0.2">
      <c r="A209" s="7">
        <v>1881</v>
      </c>
      <c r="B209" s="7" t="s">
        <v>206</v>
      </c>
      <c r="C209" s="11">
        <v>19768</v>
      </c>
      <c r="D209" s="11">
        <v>20085</v>
      </c>
      <c r="E209" s="11">
        <v>20209</v>
      </c>
      <c r="F209" s="11">
        <v>20409</v>
      </c>
      <c r="G209" s="11">
        <v>20535</v>
      </c>
      <c r="H209" s="11">
        <v>20695</v>
      </c>
      <c r="AH209" s="7">
        <f t="shared" si="3"/>
        <v>18</v>
      </c>
    </row>
    <row r="210" spans="1:34" x14ac:dyDescent="0.2">
      <c r="A210" s="7">
        <v>1882</v>
      </c>
      <c r="B210" s="7" t="s">
        <v>207</v>
      </c>
      <c r="C210" s="11">
        <v>11404</v>
      </c>
      <c r="D210" s="11">
        <v>11396</v>
      </c>
      <c r="E210" s="11">
        <v>11299</v>
      </c>
      <c r="F210" s="11">
        <v>11310</v>
      </c>
      <c r="G210" s="11">
        <v>11143</v>
      </c>
      <c r="H210" s="11">
        <v>11027</v>
      </c>
      <c r="AH210" s="7">
        <f t="shared" si="3"/>
        <v>18</v>
      </c>
    </row>
    <row r="211" spans="1:34" x14ac:dyDescent="0.2">
      <c r="A211" s="7">
        <v>1883</v>
      </c>
      <c r="B211" s="7" t="s">
        <v>208</v>
      </c>
      <c r="C211" s="11">
        <v>29988</v>
      </c>
      <c r="D211" s="11">
        <v>29860</v>
      </c>
      <c r="E211" s="11">
        <v>29711</v>
      </c>
      <c r="F211" s="11">
        <v>29686</v>
      </c>
      <c r="G211" s="11">
        <v>29588</v>
      </c>
      <c r="H211" s="11">
        <v>29608</v>
      </c>
      <c r="AH211" s="7">
        <f t="shared" si="3"/>
        <v>18</v>
      </c>
    </row>
    <row r="212" spans="1:34" x14ac:dyDescent="0.2">
      <c r="A212" s="7">
        <v>1884</v>
      </c>
      <c r="B212" s="7" t="s">
        <v>209</v>
      </c>
      <c r="C212" s="11">
        <v>10454</v>
      </c>
      <c r="D212" s="11">
        <v>10388</v>
      </c>
      <c r="E212" s="11">
        <v>10352</v>
      </c>
      <c r="F212" s="11">
        <v>10402</v>
      </c>
      <c r="G212" s="11">
        <v>10448</v>
      </c>
      <c r="H212" s="11">
        <v>10338</v>
      </c>
      <c r="AH212" s="7">
        <f t="shared" si="3"/>
        <v>18</v>
      </c>
    </row>
    <row r="213" spans="1:34" x14ac:dyDescent="0.2">
      <c r="A213" s="7">
        <v>1885</v>
      </c>
      <c r="B213" s="7" t="s">
        <v>210</v>
      </c>
      <c r="C213" s="11">
        <v>23075</v>
      </c>
      <c r="D213" s="11">
        <v>23084</v>
      </c>
      <c r="E213" s="11">
        <v>23042</v>
      </c>
      <c r="F213" s="11">
        <v>23044</v>
      </c>
      <c r="G213" s="11">
        <v>23116</v>
      </c>
      <c r="H213" s="11">
        <v>23017</v>
      </c>
      <c r="AH213" s="7">
        <f t="shared" si="3"/>
        <v>18</v>
      </c>
    </row>
    <row r="214" spans="1:34" x14ac:dyDescent="0.2">
      <c r="A214" s="7">
        <v>1904</v>
      </c>
      <c r="B214" s="7" t="s">
        <v>211</v>
      </c>
      <c r="C214" s="11">
        <v>4709</v>
      </c>
      <c r="D214" s="11">
        <v>4661</v>
      </c>
      <c r="E214" s="11">
        <v>4575</v>
      </c>
      <c r="F214" s="11">
        <v>4482</v>
      </c>
      <c r="G214" s="11">
        <v>4411</v>
      </c>
      <c r="H214" s="11">
        <v>4366</v>
      </c>
      <c r="AH214" s="7">
        <f t="shared" si="3"/>
        <v>19</v>
      </c>
    </row>
    <row r="215" spans="1:34" x14ac:dyDescent="0.2">
      <c r="A215" s="7">
        <v>1907</v>
      </c>
      <c r="B215" s="7" t="s">
        <v>212</v>
      </c>
      <c r="C215" s="11">
        <v>10098</v>
      </c>
      <c r="D215" s="11">
        <v>10083</v>
      </c>
      <c r="E215" s="11">
        <v>9996</v>
      </c>
      <c r="F215" s="11">
        <v>9966</v>
      </c>
      <c r="G215" s="11">
        <v>9864</v>
      </c>
      <c r="H215" s="11">
        <v>9882</v>
      </c>
      <c r="AH215" s="7">
        <f t="shared" si="3"/>
        <v>19</v>
      </c>
    </row>
    <row r="216" spans="1:34" x14ac:dyDescent="0.2">
      <c r="A216" s="7">
        <v>1960</v>
      </c>
      <c r="B216" s="7" t="s">
        <v>213</v>
      </c>
      <c r="C216" s="11">
        <v>8238</v>
      </c>
      <c r="D216" s="11">
        <v>8158</v>
      </c>
      <c r="E216" s="11">
        <v>8121</v>
      </c>
      <c r="F216" s="11">
        <v>8085</v>
      </c>
      <c r="G216" s="11">
        <v>8069</v>
      </c>
      <c r="H216" s="11">
        <v>8025</v>
      </c>
      <c r="AH216" s="7">
        <f t="shared" si="3"/>
        <v>19</v>
      </c>
    </row>
    <row r="217" spans="1:34" x14ac:dyDescent="0.2">
      <c r="A217" s="7">
        <v>1961</v>
      </c>
      <c r="B217" s="7" t="s">
        <v>214</v>
      </c>
      <c r="C217" s="11">
        <v>15059</v>
      </c>
      <c r="D217" s="11">
        <v>15016</v>
      </c>
      <c r="E217" s="11">
        <v>15101</v>
      </c>
      <c r="F217" s="11">
        <v>15160</v>
      </c>
      <c r="G217" s="11">
        <v>15200</v>
      </c>
      <c r="H217" s="11">
        <v>15352</v>
      </c>
      <c r="AH217" s="7">
        <f t="shared" si="3"/>
        <v>19</v>
      </c>
    </row>
    <row r="218" spans="1:34" x14ac:dyDescent="0.2">
      <c r="A218" s="7">
        <v>1962</v>
      </c>
      <c r="B218" s="7" t="s">
        <v>215</v>
      </c>
      <c r="C218" s="11">
        <v>5790</v>
      </c>
      <c r="D218" s="11">
        <v>5753</v>
      </c>
      <c r="E218" s="11">
        <v>5720</v>
      </c>
      <c r="F218" s="11">
        <v>5707</v>
      </c>
      <c r="G218" s="11">
        <v>5717</v>
      </c>
      <c r="H218" s="11">
        <v>5635</v>
      </c>
      <c r="AH218" s="7">
        <f t="shared" si="3"/>
        <v>19</v>
      </c>
    </row>
    <row r="219" spans="1:34" x14ac:dyDescent="0.2">
      <c r="A219" s="7">
        <v>1980</v>
      </c>
      <c r="B219" s="7" t="s">
        <v>216</v>
      </c>
      <c r="C219" s="11">
        <v>133680</v>
      </c>
      <c r="D219" s="11">
        <v>134553</v>
      </c>
      <c r="E219" s="11">
        <v>135759</v>
      </c>
      <c r="F219" s="11">
        <v>137027</v>
      </c>
      <c r="G219" s="11">
        <v>138428</v>
      </c>
      <c r="H219" s="11">
        <v>140392</v>
      </c>
      <c r="AH219" s="7">
        <f t="shared" si="3"/>
        <v>19</v>
      </c>
    </row>
    <row r="220" spans="1:34" x14ac:dyDescent="0.2">
      <c r="A220" s="7">
        <v>1981</v>
      </c>
      <c r="B220" s="7" t="s">
        <v>217</v>
      </c>
      <c r="C220" s="11">
        <v>21402</v>
      </c>
      <c r="D220" s="11">
        <v>21410</v>
      </c>
      <c r="E220" s="11">
        <v>21427</v>
      </c>
      <c r="F220" s="11">
        <v>21538</v>
      </c>
      <c r="G220" s="11">
        <v>21553</v>
      </c>
      <c r="H220" s="11">
        <v>21616</v>
      </c>
      <c r="AH220" s="7">
        <f t="shared" si="3"/>
        <v>19</v>
      </c>
    </row>
    <row r="221" spans="1:34" x14ac:dyDescent="0.2">
      <c r="A221" s="7">
        <v>1982</v>
      </c>
      <c r="B221" s="7" t="s">
        <v>218</v>
      </c>
      <c r="C221" s="11">
        <v>12173</v>
      </c>
      <c r="D221" s="11">
        <v>12243</v>
      </c>
      <c r="E221" s="11">
        <v>12250</v>
      </c>
      <c r="F221" s="11">
        <v>12397</v>
      </c>
      <c r="G221" s="11">
        <v>12502</v>
      </c>
      <c r="H221" s="11">
        <v>12603</v>
      </c>
      <c r="AH221" s="7">
        <f t="shared" si="3"/>
        <v>19</v>
      </c>
    </row>
    <row r="222" spans="1:34" x14ac:dyDescent="0.2">
      <c r="A222" s="7">
        <v>1983</v>
      </c>
      <c r="B222" s="7" t="s">
        <v>219</v>
      </c>
      <c r="C222" s="11">
        <v>24636</v>
      </c>
      <c r="D222" s="11">
        <v>24699</v>
      </c>
      <c r="E222" s="11">
        <v>24816</v>
      </c>
      <c r="F222" s="11">
        <v>24868</v>
      </c>
      <c r="G222" s="11">
        <v>24828</v>
      </c>
      <c r="H222" s="11">
        <v>24843</v>
      </c>
      <c r="AH222" s="7">
        <f t="shared" si="3"/>
        <v>19</v>
      </c>
    </row>
    <row r="223" spans="1:34" x14ac:dyDescent="0.2">
      <c r="A223" s="7">
        <v>1984</v>
      </c>
      <c r="B223" s="7" t="s">
        <v>220</v>
      </c>
      <c r="C223" s="11">
        <v>13352</v>
      </c>
      <c r="D223" s="11">
        <v>13310</v>
      </c>
      <c r="E223" s="11">
        <v>13273</v>
      </c>
      <c r="F223" s="11">
        <v>13267</v>
      </c>
      <c r="G223" s="11">
        <v>13309</v>
      </c>
      <c r="H223" s="11">
        <v>13345</v>
      </c>
      <c r="AH223" s="7">
        <f t="shared" si="3"/>
        <v>19</v>
      </c>
    </row>
    <row r="224" spans="1:34" x14ac:dyDescent="0.2">
      <c r="A224" s="7">
        <v>2021</v>
      </c>
      <c r="B224" s="7" t="s">
        <v>221</v>
      </c>
      <c r="C224" s="11">
        <v>6964</v>
      </c>
      <c r="D224" s="11">
        <v>6912</v>
      </c>
      <c r="E224" s="11">
        <v>6891</v>
      </c>
      <c r="F224" s="11">
        <v>6839</v>
      </c>
      <c r="G224" s="11">
        <v>6805</v>
      </c>
      <c r="H224" s="11">
        <v>6792</v>
      </c>
      <c r="AH224" s="7">
        <f t="shared" si="3"/>
        <v>20</v>
      </c>
    </row>
    <row r="225" spans="1:34" x14ac:dyDescent="0.2">
      <c r="A225" s="7">
        <v>2023</v>
      </c>
      <c r="B225" s="7" t="s">
        <v>222</v>
      </c>
      <c r="C225" s="11">
        <v>10420</v>
      </c>
      <c r="D225" s="11">
        <v>10374</v>
      </c>
      <c r="E225" s="11">
        <v>10414</v>
      </c>
      <c r="F225" s="11">
        <v>10367</v>
      </c>
      <c r="G225" s="11">
        <v>10242</v>
      </c>
      <c r="H225" s="11">
        <v>10167</v>
      </c>
      <c r="AH225" s="7">
        <f t="shared" si="3"/>
        <v>20</v>
      </c>
    </row>
    <row r="226" spans="1:34" x14ac:dyDescent="0.2">
      <c r="A226" s="7">
        <v>2026</v>
      </c>
      <c r="B226" s="7" t="s">
        <v>223</v>
      </c>
      <c r="C226" s="11">
        <v>10071</v>
      </c>
      <c r="D226" s="11">
        <v>10099</v>
      </c>
      <c r="E226" s="11">
        <v>10079</v>
      </c>
      <c r="F226" s="11">
        <v>10075</v>
      </c>
      <c r="G226" s="11">
        <v>10076</v>
      </c>
      <c r="H226" s="11">
        <v>10005</v>
      </c>
      <c r="AH226" s="7">
        <f t="shared" si="3"/>
        <v>20</v>
      </c>
    </row>
    <row r="227" spans="1:34" x14ac:dyDescent="0.2">
      <c r="A227" s="7">
        <v>2029</v>
      </c>
      <c r="B227" s="7" t="s">
        <v>224</v>
      </c>
      <c r="C227" s="11">
        <v>15370</v>
      </c>
      <c r="D227" s="11">
        <v>15281</v>
      </c>
      <c r="E227" s="11">
        <v>15300</v>
      </c>
      <c r="F227" s="11">
        <v>15260</v>
      </c>
      <c r="G227" s="11">
        <v>15222</v>
      </c>
      <c r="H227" s="11">
        <v>15157</v>
      </c>
      <c r="AH227" s="7">
        <f t="shared" si="3"/>
        <v>20</v>
      </c>
    </row>
    <row r="228" spans="1:34" x14ac:dyDescent="0.2">
      <c r="A228" s="7">
        <v>2031</v>
      </c>
      <c r="B228" s="7" t="s">
        <v>225</v>
      </c>
      <c r="C228" s="11">
        <v>10887</v>
      </c>
      <c r="D228" s="11">
        <v>10854</v>
      </c>
      <c r="E228" s="11">
        <v>10811</v>
      </c>
      <c r="F228" s="11">
        <v>10846</v>
      </c>
      <c r="G228" s="11">
        <v>10855</v>
      </c>
      <c r="H228" s="11">
        <v>10831</v>
      </c>
      <c r="AH228" s="7">
        <f t="shared" si="3"/>
        <v>20</v>
      </c>
    </row>
    <row r="229" spans="1:34" x14ac:dyDescent="0.2">
      <c r="A229" s="7">
        <v>2034</v>
      </c>
      <c r="B229" s="7" t="s">
        <v>226</v>
      </c>
      <c r="C229" s="11">
        <v>7047</v>
      </c>
      <c r="D229" s="11">
        <v>7035</v>
      </c>
      <c r="E229" s="11">
        <v>6944</v>
      </c>
      <c r="F229" s="11">
        <v>6939</v>
      </c>
      <c r="G229" s="11">
        <v>6902</v>
      </c>
      <c r="H229" s="11">
        <v>6830</v>
      </c>
      <c r="AH229" s="7">
        <f t="shared" si="3"/>
        <v>20</v>
      </c>
    </row>
    <row r="230" spans="1:34" x14ac:dyDescent="0.2">
      <c r="A230" s="7">
        <v>2039</v>
      </c>
      <c r="B230" s="7" t="s">
        <v>227</v>
      </c>
      <c r="C230" s="11">
        <v>7375</v>
      </c>
      <c r="D230" s="11">
        <v>7289</v>
      </c>
      <c r="E230" s="11">
        <v>7267</v>
      </c>
      <c r="F230" s="11">
        <v>7214</v>
      </c>
      <c r="G230" s="11">
        <v>7166</v>
      </c>
      <c r="H230" s="11">
        <v>7150</v>
      </c>
      <c r="AH230" s="7">
        <f t="shared" si="3"/>
        <v>20</v>
      </c>
    </row>
    <row r="231" spans="1:34" x14ac:dyDescent="0.2">
      <c r="A231" s="7">
        <v>2061</v>
      </c>
      <c r="B231" s="7" t="s">
        <v>228</v>
      </c>
      <c r="C231" s="11">
        <v>10728</v>
      </c>
      <c r="D231" s="11">
        <v>10735</v>
      </c>
      <c r="E231" s="11">
        <v>10768</v>
      </c>
      <c r="F231" s="11">
        <v>10732</v>
      </c>
      <c r="G231" s="11">
        <v>10655</v>
      </c>
      <c r="H231" s="11">
        <v>10624</v>
      </c>
      <c r="AH231" s="7">
        <f t="shared" si="3"/>
        <v>20</v>
      </c>
    </row>
    <row r="232" spans="1:34" x14ac:dyDescent="0.2">
      <c r="A232" s="7">
        <v>2062</v>
      </c>
      <c r="B232" s="7" t="s">
        <v>229</v>
      </c>
      <c r="C232" s="11">
        <v>20131</v>
      </c>
      <c r="D232" s="11">
        <v>20146</v>
      </c>
      <c r="E232" s="11">
        <v>20153</v>
      </c>
      <c r="F232" s="11">
        <v>20162</v>
      </c>
      <c r="G232" s="11">
        <v>20114</v>
      </c>
      <c r="H232" s="11">
        <v>20087</v>
      </c>
      <c r="AH232" s="7">
        <f t="shared" si="3"/>
        <v>20</v>
      </c>
    </row>
    <row r="233" spans="1:34" x14ac:dyDescent="0.2">
      <c r="A233" s="7">
        <v>2080</v>
      </c>
      <c r="B233" s="7" t="s">
        <v>230</v>
      </c>
      <c r="C233" s="11">
        <v>55230</v>
      </c>
      <c r="D233" s="11">
        <v>55287</v>
      </c>
      <c r="E233" s="11">
        <v>55673</v>
      </c>
      <c r="F233" s="11">
        <v>56007</v>
      </c>
      <c r="G233" s="11">
        <v>56076</v>
      </c>
      <c r="H233" s="11">
        <v>56404</v>
      </c>
      <c r="AH233" s="7">
        <f t="shared" si="3"/>
        <v>20</v>
      </c>
    </row>
    <row r="234" spans="1:34" x14ac:dyDescent="0.2">
      <c r="A234" s="7">
        <v>2081</v>
      </c>
      <c r="B234" s="7" t="s">
        <v>231</v>
      </c>
      <c r="C234" s="11">
        <v>47717</v>
      </c>
      <c r="D234" s="11">
        <v>48132</v>
      </c>
      <c r="E234" s="11">
        <v>48634</v>
      </c>
      <c r="F234" s="11">
        <v>49232</v>
      </c>
      <c r="G234" s="11">
        <v>49434</v>
      </c>
      <c r="H234" s="11">
        <v>49330</v>
      </c>
      <c r="AH234" s="7">
        <f t="shared" si="3"/>
        <v>20</v>
      </c>
    </row>
    <row r="235" spans="1:34" x14ac:dyDescent="0.2">
      <c r="A235" s="7">
        <v>2082</v>
      </c>
      <c r="B235" s="7" t="s">
        <v>232</v>
      </c>
      <c r="C235" s="11">
        <v>10982</v>
      </c>
      <c r="D235" s="11">
        <v>10955</v>
      </c>
      <c r="E235" s="11">
        <v>10899</v>
      </c>
      <c r="F235" s="11">
        <v>10840</v>
      </c>
      <c r="G235" s="11">
        <v>10863</v>
      </c>
      <c r="H235" s="11">
        <v>10871</v>
      </c>
      <c r="AH235" s="7">
        <f t="shared" si="3"/>
        <v>20</v>
      </c>
    </row>
    <row r="236" spans="1:34" x14ac:dyDescent="0.2">
      <c r="A236" s="7">
        <v>2083</v>
      </c>
      <c r="B236" s="7" t="s">
        <v>233</v>
      </c>
      <c r="C236" s="11">
        <v>15320</v>
      </c>
      <c r="D236" s="11">
        <v>15220</v>
      </c>
      <c r="E236" s="11">
        <v>15170</v>
      </c>
      <c r="F236" s="11">
        <v>15162</v>
      </c>
      <c r="G236" s="11">
        <v>15130</v>
      </c>
      <c r="H236" s="11">
        <v>15054</v>
      </c>
      <c r="AH236" s="7">
        <f t="shared" si="3"/>
        <v>20</v>
      </c>
    </row>
    <row r="237" spans="1:34" x14ac:dyDescent="0.2">
      <c r="A237" s="7">
        <v>2084</v>
      </c>
      <c r="B237" s="7" t="s">
        <v>234</v>
      </c>
      <c r="C237" s="11">
        <v>21910</v>
      </c>
      <c r="D237" s="11">
        <v>21934</v>
      </c>
      <c r="E237" s="11">
        <v>21844</v>
      </c>
      <c r="F237" s="11">
        <v>21620</v>
      </c>
      <c r="G237" s="11">
        <v>21523</v>
      </c>
      <c r="H237" s="11">
        <v>21442</v>
      </c>
      <c r="AH237" s="7">
        <f t="shared" si="3"/>
        <v>20</v>
      </c>
    </row>
    <row r="238" spans="1:34" x14ac:dyDescent="0.2">
      <c r="A238" s="7">
        <v>2085</v>
      </c>
      <c r="B238" s="7" t="s">
        <v>235</v>
      </c>
      <c r="C238" s="11">
        <v>25400</v>
      </c>
      <c r="D238" s="11">
        <v>25456</v>
      </c>
      <c r="E238" s="11">
        <v>25568</v>
      </c>
      <c r="F238" s="11">
        <v>25790</v>
      </c>
      <c r="G238" s="11">
        <v>25667</v>
      </c>
      <c r="H238" s="11">
        <v>25635</v>
      </c>
      <c r="AH238" s="7">
        <f t="shared" si="3"/>
        <v>20</v>
      </c>
    </row>
    <row r="239" spans="1:34" x14ac:dyDescent="0.2">
      <c r="A239" s="7">
        <v>2101</v>
      </c>
      <c r="B239" s="7" t="s">
        <v>236</v>
      </c>
      <c r="C239" s="11">
        <v>5975</v>
      </c>
      <c r="D239" s="11">
        <v>6027</v>
      </c>
      <c r="E239" s="11">
        <v>5998</v>
      </c>
      <c r="F239" s="11">
        <v>5934</v>
      </c>
      <c r="G239" s="11">
        <v>5899</v>
      </c>
      <c r="H239" s="11">
        <v>5866</v>
      </c>
      <c r="AH239" s="7">
        <f t="shared" si="3"/>
        <v>21</v>
      </c>
    </row>
    <row r="240" spans="1:34" x14ac:dyDescent="0.2">
      <c r="A240" s="7">
        <v>2104</v>
      </c>
      <c r="B240" s="7" t="s">
        <v>237</v>
      </c>
      <c r="C240" s="11">
        <v>10055</v>
      </c>
      <c r="D240" s="11">
        <v>9926</v>
      </c>
      <c r="E240" s="11">
        <v>9874</v>
      </c>
      <c r="F240" s="11">
        <v>9754</v>
      </c>
      <c r="G240" s="11">
        <v>9591</v>
      </c>
      <c r="H240" s="11">
        <v>9526</v>
      </c>
      <c r="AH240" s="7">
        <f t="shared" si="3"/>
        <v>21</v>
      </c>
    </row>
    <row r="241" spans="1:34" x14ac:dyDescent="0.2">
      <c r="A241" s="7">
        <v>2121</v>
      </c>
      <c r="B241" s="7" t="s">
        <v>238</v>
      </c>
      <c r="C241" s="11">
        <v>11781</v>
      </c>
      <c r="D241" s="11">
        <v>11641</v>
      </c>
      <c r="E241" s="11">
        <v>11553</v>
      </c>
      <c r="F241" s="11">
        <v>11435</v>
      </c>
      <c r="G241" s="11">
        <v>11413</v>
      </c>
      <c r="H241" s="11">
        <v>11379</v>
      </c>
      <c r="AH241" s="7">
        <f t="shared" si="3"/>
        <v>21</v>
      </c>
    </row>
    <row r="242" spans="1:34" x14ac:dyDescent="0.2">
      <c r="A242" s="7">
        <v>2132</v>
      </c>
      <c r="B242" s="7" t="s">
        <v>239</v>
      </c>
      <c r="C242" s="11">
        <v>9822</v>
      </c>
      <c r="D242" s="11">
        <v>9764</v>
      </c>
      <c r="E242" s="11">
        <v>9665</v>
      </c>
      <c r="F242" s="11">
        <v>9627</v>
      </c>
      <c r="G242" s="11">
        <v>9539</v>
      </c>
      <c r="H242" s="11">
        <v>9523</v>
      </c>
      <c r="AH242" s="7">
        <f t="shared" si="3"/>
        <v>21</v>
      </c>
    </row>
    <row r="243" spans="1:34" x14ac:dyDescent="0.2">
      <c r="A243" s="7">
        <v>2161</v>
      </c>
      <c r="B243" s="7" t="s">
        <v>240</v>
      </c>
      <c r="C243" s="11">
        <v>19189</v>
      </c>
      <c r="D243" s="11">
        <v>19153</v>
      </c>
      <c r="E243" s="11">
        <v>19083</v>
      </c>
      <c r="F243" s="11">
        <v>19098</v>
      </c>
      <c r="G243" s="11">
        <v>18986</v>
      </c>
      <c r="H243" s="11">
        <v>18884</v>
      </c>
      <c r="AH243" s="7">
        <f t="shared" si="3"/>
        <v>21</v>
      </c>
    </row>
    <row r="244" spans="1:34" x14ac:dyDescent="0.2">
      <c r="A244" s="7">
        <v>2180</v>
      </c>
      <c r="B244" s="7" t="s">
        <v>241</v>
      </c>
      <c r="C244" s="11">
        <v>92644</v>
      </c>
      <c r="D244" s="11">
        <v>93432</v>
      </c>
      <c r="E244" s="11">
        <v>94255</v>
      </c>
      <c r="F244" s="11">
        <v>95018</v>
      </c>
      <c r="G244" s="11">
        <v>95426</v>
      </c>
      <c r="H244" s="11">
        <v>96065</v>
      </c>
      <c r="AH244" s="7">
        <f t="shared" si="3"/>
        <v>21</v>
      </c>
    </row>
    <row r="245" spans="1:34" x14ac:dyDescent="0.2">
      <c r="A245" s="7">
        <v>2181</v>
      </c>
      <c r="B245" s="7" t="s">
        <v>242</v>
      </c>
      <c r="C245" s="11">
        <v>36795</v>
      </c>
      <c r="D245" s="11">
        <v>36837</v>
      </c>
      <c r="E245" s="11">
        <v>37037</v>
      </c>
      <c r="F245" s="11">
        <v>36951</v>
      </c>
      <c r="G245" s="11">
        <v>37002</v>
      </c>
      <c r="H245" s="11">
        <v>37076</v>
      </c>
      <c r="AH245" s="7">
        <f t="shared" si="3"/>
        <v>21</v>
      </c>
    </row>
    <row r="246" spans="1:34" x14ac:dyDescent="0.2">
      <c r="A246" s="7">
        <v>2182</v>
      </c>
      <c r="B246" s="7" t="s">
        <v>243</v>
      </c>
      <c r="C246" s="11">
        <v>26126</v>
      </c>
      <c r="D246" s="11">
        <v>26011</v>
      </c>
      <c r="E246" s="11">
        <v>25735</v>
      </c>
      <c r="F246" s="11">
        <v>25631</v>
      </c>
      <c r="G246" s="11">
        <v>25311</v>
      </c>
      <c r="H246" s="11">
        <v>25194</v>
      </c>
      <c r="AH246" s="7">
        <f t="shared" si="3"/>
        <v>21</v>
      </c>
    </row>
    <row r="247" spans="1:34" x14ac:dyDescent="0.2">
      <c r="A247" s="7">
        <v>2183</v>
      </c>
      <c r="B247" s="7" t="s">
        <v>244</v>
      </c>
      <c r="C247" s="11">
        <v>26197</v>
      </c>
      <c r="D247" s="11">
        <v>26229</v>
      </c>
      <c r="E247" s="11">
        <v>26205</v>
      </c>
      <c r="F247" s="11">
        <v>26272</v>
      </c>
      <c r="G247" s="11">
        <v>26191</v>
      </c>
      <c r="H247" s="11">
        <v>26163</v>
      </c>
      <c r="AH247" s="7">
        <f t="shared" si="3"/>
        <v>21</v>
      </c>
    </row>
    <row r="248" spans="1:34" x14ac:dyDescent="0.2">
      <c r="A248" s="7">
        <v>2184</v>
      </c>
      <c r="B248" s="7" t="s">
        <v>245</v>
      </c>
      <c r="C248" s="11">
        <v>36936</v>
      </c>
      <c r="D248" s="11">
        <v>36934</v>
      </c>
      <c r="E248" s="11">
        <v>36851</v>
      </c>
      <c r="F248" s="11">
        <v>36870</v>
      </c>
      <c r="G248" s="11">
        <v>36787</v>
      </c>
      <c r="H248" s="11">
        <v>36749</v>
      </c>
      <c r="AH248" s="7">
        <f t="shared" si="3"/>
        <v>21</v>
      </c>
    </row>
    <row r="249" spans="1:34" x14ac:dyDescent="0.2">
      <c r="A249" s="7">
        <v>2260</v>
      </c>
      <c r="B249" s="7" t="s">
        <v>246</v>
      </c>
      <c r="C249" s="11">
        <v>10452</v>
      </c>
      <c r="D249" s="11">
        <v>10335</v>
      </c>
      <c r="E249" s="11">
        <v>10175</v>
      </c>
      <c r="F249" s="11">
        <v>10058</v>
      </c>
      <c r="G249" s="11">
        <v>9855</v>
      </c>
      <c r="H249" s="11">
        <v>9658</v>
      </c>
      <c r="AH249" s="7">
        <f t="shared" si="3"/>
        <v>22</v>
      </c>
    </row>
    <row r="250" spans="1:34" x14ac:dyDescent="0.2">
      <c r="A250" s="7">
        <v>2262</v>
      </c>
      <c r="B250" s="7" t="s">
        <v>247</v>
      </c>
      <c r="C250" s="11">
        <v>17836</v>
      </c>
      <c r="D250" s="11">
        <v>17930</v>
      </c>
      <c r="E250" s="11">
        <v>17901</v>
      </c>
      <c r="F250" s="11">
        <v>17964</v>
      </c>
      <c r="G250" s="11">
        <v>18015</v>
      </c>
      <c r="H250" s="11">
        <v>18000</v>
      </c>
      <c r="AH250" s="7">
        <f t="shared" si="3"/>
        <v>22</v>
      </c>
    </row>
    <row r="251" spans="1:34" x14ac:dyDescent="0.2">
      <c r="A251" s="7">
        <v>2280</v>
      </c>
      <c r="B251" s="7" t="s">
        <v>248</v>
      </c>
      <c r="C251" s="11">
        <v>24936</v>
      </c>
      <c r="D251" s="11">
        <v>24730</v>
      </c>
      <c r="E251" s="11">
        <v>24670</v>
      </c>
      <c r="F251" s="11">
        <v>24648</v>
      </c>
      <c r="G251" s="11">
        <v>24551</v>
      </c>
      <c r="H251" s="11">
        <v>24428</v>
      </c>
      <c r="AH251" s="7">
        <f t="shared" si="3"/>
        <v>22</v>
      </c>
    </row>
    <row r="252" spans="1:34" x14ac:dyDescent="0.2">
      <c r="A252" s="7">
        <v>2281</v>
      </c>
      <c r="B252" s="7" t="s">
        <v>249</v>
      </c>
      <c r="C252" s="11">
        <v>94590</v>
      </c>
      <c r="D252" s="11">
        <v>94916</v>
      </c>
      <c r="E252" s="11">
        <v>95468</v>
      </c>
      <c r="F252" s="11">
        <v>95794</v>
      </c>
      <c r="G252" s="11">
        <v>96039</v>
      </c>
      <c r="H252" s="11">
        <v>96622</v>
      </c>
      <c r="AH252" s="7">
        <f t="shared" si="3"/>
        <v>22</v>
      </c>
    </row>
    <row r="253" spans="1:34" x14ac:dyDescent="0.2">
      <c r="A253" s="7">
        <v>2282</v>
      </c>
      <c r="B253" s="7" t="s">
        <v>250</v>
      </c>
      <c r="C253" s="11">
        <v>19663</v>
      </c>
      <c r="D253" s="11">
        <v>19562</v>
      </c>
      <c r="E253" s="11">
        <v>19242</v>
      </c>
      <c r="F253" s="11">
        <v>18961</v>
      </c>
      <c r="G253" s="11">
        <v>18783</v>
      </c>
      <c r="H253" s="11">
        <v>18516</v>
      </c>
      <c r="AH253" s="7">
        <f t="shared" si="3"/>
        <v>22</v>
      </c>
    </row>
    <row r="254" spans="1:34" x14ac:dyDescent="0.2">
      <c r="A254" s="7">
        <v>2283</v>
      </c>
      <c r="B254" s="7" t="s">
        <v>251</v>
      </c>
      <c r="C254" s="11">
        <v>20703</v>
      </c>
      <c r="D254" s="11">
        <v>20522</v>
      </c>
      <c r="E254" s="11">
        <v>20421</v>
      </c>
      <c r="F254" s="11">
        <v>20285</v>
      </c>
      <c r="G254" s="11">
        <v>20008</v>
      </c>
      <c r="H254" s="11">
        <v>19784</v>
      </c>
      <c r="AH254" s="7">
        <f t="shared" si="3"/>
        <v>22</v>
      </c>
    </row>
    <row r="255" spans="1:34" x14ac:dyDescent="0.2">
      <c r="A255" s="7">
        <v>2284</v>
      </c>
      <c r="B255" s="7" t="s">
        <v>252</v>
      </c>
      <c r="C255" s="11">
        <v>55271</v>
      </c>
      <c r="D255" s="11">
        <v>55416</v>
      </c>
      <c r="E255" s="11">
        <v>55188</v>
      </c>
      <c r="F255" s="11">
        <v>55058</v>
      </c>
      <c r="G255" s="11">
        <v>54897</v>
      </c>
      <c r="H255" s="11">
        <v>54953</v>
      </c>
      <c r="AH255" s="7">
        <f t="shared" si="3"/>
        <v>22</v>
      </c>
    </row>
    <row r="256" spans="1:34" x14ac:dyDescent="0.2">
      <c r="A256" s="7">
        <v>2303</v>
      </c>
      <c r="B256" s="7" t="s">
        <v>253</v>
      </c>
      <c r="C256" s="11">
        <v>5767</v>
      </c>
      <c r="D256" s="11">
        <v>5692</v>
      </c>
      <c r="E256" s="11">
        <v>5624</v>
      </c>
      <c r="F256" s="11">
        <v>5593</v>
      </c>
      <c r="G256" s="11">
        <v>5495</v>
      </c>
      <c r="H256" s="11">
        <v>5452</v>
      </c>
      <c r="AH256" s="7">
        <f t="shared" si="3"/>
        <v>23</v>
      </c>
    </row>
    <row r="257" spans="1:34" x14ac:dyDescent="0.2">
      <c r="A257" s="7">
        <v>2305</v>
      </c>
      <c r="B257" s="7" t="s">
        <v>254</v>
      </c>
      <c r="C257" s="11">
        <v>7125</v>
      </c>
      <c r="D257" s="11">
        <v>7028</v>
      </c>
      <c r="E257" s="11">
        <v>6862</v>
      </c>
      <c r="F257" s="11">
        <v>6886</v>
      </c>
      <c r="G257" s="11">
        <v>6798</v>
      </c>
      <c r="H257" s="11">
        <v>6673</v>
      </c>
      <c r="AH257" s="7">
        <f t="shared" si="3"/>
        <v>23</v>
      </c>
    </row>
    <row r="258" spans="1:34" x14ac:dyDescent="0.2">
      <c r="A258" s="7">
        <v>2309</v>
      </c>
      <c r="B258" s="7" t="s">
        <v>255</v>
      </c>
      <c r="C258" s="11">
        <v>14298</v>
      </c>
      <c r="D258" s="11">
        <v>14314</v>
      </c>
      <c r="E258" s="11">
        <v>14471</v>
      </c>
      <c r="F258" s="11">
        <v>14484</v>
      </c>
      <c r="G258" s="11">
        <v>14550</v>
      </c>
      <c r="H258" s="11">
        <v>14591</v>
      </c>
      <c r="AH258" s="7">
        <f t="shared" si="3"/>
        <v>23</v>
      </c>
    </row>
    <row r="259" spans="1:34" x14ac:dyDescent="0.2">
      <c r="A259" s="7">
        <v>2313</v>
      </c>
      <c r="B259" s="7" t="s">
        <v>256</v>
      </c>
      <c r="C259" s="11">
        <v>12679</v>
      </c>
      <c r="D259" s="11">
        <v>12532</v>
      </c>
      <c r="E259" s="11">
        <v>12295</v>
      </c>
      <c r="F259" s="11">
        <v>12189</v>
      </c>
      <c r="G259" s="11">
        <v>12189</v>
      </c>
      <c r="H259" s="11">
        <v>12156</v>
      </c>
      <c r="AH259" s="7">
        <f t="shared" si="3"/>
        <v>23</v>
      </c>
    </row>
    <row r="260" spans="1:34" x14ac:dyDescent="0.2">
      <c r="A260" s="7">
        <v>2321</v>
      </c>
      <c r="B260" s="7" t="s">
        <v>257</v>
      </c>
      <c r="C260" s="11">
        <v>10108</v>
      </c>
      <c r="D260" s="11">
        <v>10231</v>
      </c>
      <c r="E260" s="11">
        <v>10258</v>
      </c>
      <c r="F260" s="11">
        <v>10256</v>
      </c>
      <c r="G260" s="11">
        <v>10225</v>
      </c>
      <c r="H260" s="11">
        <v>10357</v>
      </c>
      <c r="AH260" s="7">
        <f t="shared" ref="AH260:AH292" si="4">ROUNDDOWN(A260/100,0)</f>
        <v>23</v>
      </c>
    </row>
    <row r="261" spans="1:34" x14ac:dyDescent="0.2">
      <c r="A261" s="7">
        <v>2326</v>
      </c>
      <c r="B261" s="7" t="s">
        <v>258</v>
      </c>
      <c r="C261" s="11">
        <v>7593</v>
      </c>
      <c r="D261" s="11">
        <v>7531</v>
      </c>
      <c r="E261" s="11">
        <v>7423</v>
      </c>
      <c r="F261" s="11">
        <v>7355</v>
      </c>
      <c r="G261" s="11">
        <v>7333</v>
      </c>
      <c r="H261" s="11">
        <v>7237</v>
      </c>
      <c r="AH261" s="7">
        <f t="shared" si="4"/>
        <v>23</v>
      </c>
    </row>
    <row r="262" spans="1:34" x14ac:dyDescent="0.2">
      <c r="A262" s="7">
        <v>2361</v>
      </c>
      <c r="B262" s="7" t="s">
        <v>259</v>
      </c>
      <c r="C262" s="11">
        <v>10702</v>
      </c>
      <c r="D262" s="11">
        <v>10638</v>
      </c>
      <c r="E262" s="11">
        <v>10607</v>
      </c>
      <c r="F262" s="11">
        <v>10420</v>
      </c>
      <c r="G262" s="11">
        <v>10340</v>
      </c>
      <c r="H262" s="11">
        <v>10217</v>
      </c>
      <c r="AH262" s="7">
        <f t="shared" si="4"/>
        <v>23</v>
      </c>
    </row>
    <row r="263" spans="1:34" x14ac:dyDescent="0.2">
      <c r="A263" s="7">
        <v>2380</v>
      </c>
      <c r="B263" s="7" t="s">
        <v>260</v>
      </c>
      <c r="C263" s="11">
        <v>58684</v>
      </c>
      <c r="D263" s="11">
        <v>58885</v>
      </c>
      <c r="E263" s="11">
        <v>59117</v>
      </c>
      <c r="F263" s="11">
        <v>59427</v>
      </c>
      <c r="G263" s="11">
        <v>59387</v>
      </c>
      <c r="H263" s="11">
        <v>59464</v>
      </c>
      <c r="AH263" s="7">
        <f t="shared" si="4"/>
        <v>23</v>
      </c>
    </row>
    <row r="264" spans="1:34" x14ac:dyDescent="0.2">
      <c r="A264" s="7">
        <v>2401</v>
      </c>
      <c r="B264" s="7" t="s">
        <v>261</v>
      </c>
      <c r="C264" s="11">
        <v>7389</v>
      </c>
      <c r="D264" s="11">
        <v>7304</v>
      </c>
      <c r="E264" s="11">
        <v>7219</v>
      </c>
      <c r="F264" s="11">
        <v>7128</v>
      </c>
      <c r="G264" s="11">
        <v>7063</v>
      </c>
      <c r="H264" s="11">
        <v>7027</v>
      </c>
      <c r="AH264" s="7">
        <f t="shared" si="4"/>
        <v>24</v>
      </c>
    </row>
    <row r="265" spans="1:34" x14ac:dyDescent="0.2">
      <c r="A265" s="7">
        <v>2403</v>
      </c>
      <c r="B265" s="7" t="s">
        <v>262</v>
      </c>
      <c r="C265" s="11">
        <v>2552</v>
      </c>
      <c r="D265" s="11">
        <v>2517</v>
      </c>
      <c r="E265" s="11">
        <v>2487</v>
      </c>
      <c r="F265" s="11">
        <v>2446</v>
      </c>
      <c r="G265" s="11">
        <v>2437</v>
      </c>
      <c r="H265" s="11">
        <v>2420</v>
      </c>
      <c r="AH265" s="7">
        <f t="shared" si="4"/>
        <v>24</v>
      </c>
    </row>
    <row r="266" spans="1:34" x14ac:dyDescent="0.2">
      <c r="A266" s="7">
        <v>2404</v>
      </c>
      <c r="B266" s="7" t="s">
        <v>263</v>
      </c>
      <c r="C266" s="11">
        <v>5653</v>
      </c>
      <c r="D266" s="11">
        <v>5619</v>
      </c>
      <c r="E266" s="11">
        <v>5526</v>
      </c>
      <c r="F266" s="11">
        <v>5516</v>
      </c>
      <c r="G266" s="11">
        <v>5431</v>
      </c>
      <c r="H266" s="11">
        <v>5380</v>
      </c>
      <c r="AH266" s="7">
        <f t="shared" si="4"/>
        <v>24</v>
      </c>
    </row>
    <row r="267" spans="1:34" x14ac:dyDescent="0.2">
      <c r="A267" s="7">
        <v>2409</v>
      </c>
      <c r="B267" s="7" t="s">
        <v>264</v>
      </c>
      <c r="C267" s="11">
        <v>6933</v>
      </c>
      <c r="D267" s="11">
        <v>6910</v>
      </c>
      <c r="E267" s="11">
        <v>6888</v>
      </c>
      <c r="F267" s="11">
        <v>6846</v>
      </c>
      <c r="G267" s="11">
        <v>6767</v>
      </c>
      <c r="H267" s="11">
        <v>6721</v>
      </c>
      <c r="AH267" s="7">
        <f t="shared" si="4"/>
        <v>24</v>
      </c>
    </row>
    <row r="268" spans="1:34" x14ac:dyDescent="0.2">
      <c r="A268" s="7">
        <v>2417</v>
      </c>
      <c r="B268" s="7" t="s">
        <v>265</v>
      </c>
      <c r="C268" s="11">
        <v>4400</v>
      </c>
      <c r="D268" s="11">
        <v>4356</v>
      </c>
      <c r="E268" s="11">
        <v>4346</v>
      </c>
      <c r="F268" s="11">
        <v>4297</v>
      </c>
      <c r="G268" s="11">
        <v>4254</v>
      </c>
      <c r="H268" s="11">
        <v>4168</v>
      </c>
      <c r="AH268" s="7">
        <f t="shared" si="4"/>
        <v>24</v>
      </c>
    </row>
    <row r="269" spans="1:34" x14ac:dyDescent="0.2">
      <c r="A269" s="7">
        <v>2418</v>
      </c>
      <c r="B269" s="7" t="s">
        <v>266</v>
      </c>
      <c r="C269" s="11">
        <v>3334</v>
      </c>
      <c r="D269" s="11">
        <v>3368</v>
      </c>
      <c r="E269" s="11">
        <v>3296</v>
      </c>
      <c r="F269" s="11">
        <v>3282</v>
      </c>
      <c r="G269" s="11">
        <v>3227</v>
      </c>
      <c r="H269" s="11">
        <v>3202</v>
      </c>
      <c r="AH269" s="7">
        <f t="shared" si="4"/>
        <v>24</v>
      </c>
    </row>
    <row r="270" spans="1:34" x14ac:dyDescent="0.2">
      <c r="A270" s="7">
        <v>2421</v>
      </c>
      <c r="B270" s="7" t="s">
        <v>267</v>
      </c>
      <c r="C270" s="11">
        <v>6391</v>
      </c>
      <c r="D270" s="11">
        <v>6322</v>
      </c>
      <c r="E270" s="11">
        <v>6217</v>
      </c>
      <c r="F270" s="11">
        <v>6128</v>
      </c>
      <c r="G270" s="11">
        <v>6030</v>
      </c>
      <c r="H270" s="11">
        <v>6012</v>
      </c>
      <c r="AH270" s="7">
        <f t="shared" si="4"/>
        <v>24</v>
      </c>
    </row>
    <row r="271" spans="1:34" x14ac:dyDescent="0.2">
      <c r="A271" s="7">
        <v>2422</v>
      </c>
      <c r="B271" s="7" t="s">
        <v>268</v>
      </c>
      <c r="C271" s="11">
        <v>2829</v>
      </c>
      <c r="D271" s="11">
        <v>2734</v>
      </c>
      <c r="E271" s="11">
        <v>2743</v>
      </c>
      <c r="F271" s="11">
        <v>2748</v>
      </c>
      <c r="G271" s="11">
        <v>2714</v>
      </c>
      <c r="H271" s="11">
        <v>2688</v>
      </c>
      <c r="AH271" s="7">
        <f t="shared" si="4"/>
        <v>24</v>
      </c>
    </row>
    <row r="272" spans="1:34" x14ac:dyDescent="0.2">
      <c r="A272" s="7">
        <v>2425</v>
      </c>
      <c r="B272" s="7" t="s">
        <v>269</v>
      </c>
      <c r="C272" s="11">
        <v>3005</v>
      </c>
      <c r="D272" s="11">
        <v>2939</v>
      </c>
      <c r="E272" s="11">
        <v>2896</v>
      </c>
      <c r="F272" s="11">
        <v>2874</v>
      </c>
      <c r="G272" s="11">
        <v>2857</v>
      </c>
      <c r="H272" s="11">
        <v>2796</v>
      </c>
      <c r="AH272" s="7">
        <f t="shared" si="4"/>
        <v>24</v>
      </c>
    </row>
    <row r="273" spans="1:34" x14ac:dyDescent="0.2">
      <c r="A273" s="7">
        <v>2460</v>
      </c>
      <c r="B273" s="7" t="s">
        <v>270</v>
      </c>
      <c r="C273" s="11">
        <v>8346</v>
      </c>
      <c r="D273" s="11">
        <v>8359</v>
      </c>
      <c r="E273" s="11">
        <v>8336</v>
      </c>
      <c r="F273" s="11">
        <v>8424</v>
      </c>
      <c r="G273" s="11">
        <v>8463</v>
      </c>
      <c r="H273" s="11">
        <v>8498</v>
      </c>
      <c r="AH273" s="7">
        <f t="shared" si="4"/>
        <v>24</v>
      </c>
    </row>
    <row r="274" spans="1:34" x14ac:dyDescent="0.2">
      <c r="A274" s="7">
        <v>2462</v>
      </c>
      <c r="B274" s="7" t="s">
        <v>271</v>
      </c>
      <c r="C274" s="11">
        <v>7246</v>
      </c>
      <c r="D274" s="11">
        <v>7219</v>
      </c>
      <c r="E274" s="11">
        <v>7145</v>
      </c>
      <c r="F274" s="11">
        <v>7128</v>
      </c>
      <c r="G274" s="11">
        <v>7050</v>
      </c>
      <c r="H274" s="11">
        <v>6958</v>
      </c>
      <c r="AH274" s="7">
        <f t="shared" si="4"/>
        <v>24</v>
      </c>
    </row>
    <row r="275" spans="1:34" x14ac:dyDescent="0.2">
      <c r="A275" s="7">
        <v>2463</v>
      </c>
      <c r="B275" s="7" t="s">
        <v>272</v>
      </c>
      <c r="C275" s="11">
        <v>3273</v>
      </c>
      <c r="D275" s="11">
        <v>3197</v>
      </c>
      <c r="E275" s="11">
        <v>3145</v>
      </c>
      <c r="F275" s="11">
        <v>3056</v>
      </c>
      <c r="G275" s="11">
        <v>3012</v>
      </c>
      <c r="H275" s="11">
        <v>2962</v>
      </c>
      <c r="AH275" s="7">
        <f t="shared" si="4"/>
        <v>24</v>
      </c>
    </row>
    <row r="276" spans="1:34" x14ac:dyDescent="0.2">
      <c r="A276" s="7">
        <v>2480</v>
      </c>
      <c r="B276" s="7" t="s">
        <v>273</v>
      </c>
      <c r="C276" s="11">
        <v>111726</v>
      </c>
      <c r="D276" s="11">
        <v>112547</v>
      </c>
      <c r="E276" s="11">
        <v>113941</v>
      </c>
      <c r="F276" s="11">
        <v>115229</v>
      </c>
      <c r="G276" s="11">
        <v>116379</v>
      </c>
      <c r="H276" s="11">
        <v>117176</v>
      </c>
      <c r="AH276" s="7">
        <f t="shared" si="4"/>
        <v>24</v>
      </c>
    </row>
    <row r="277" spans="1:34" x14ac:dyDescent="0.2">
      <c r="A277" s="7">
        <v>2481</v>
      </c>
      <c r="B277" s="7" t="s">
        <v>274</v>
      </c>
      <c r="C277" s="11">
        <v>12541</v>
      </c>
      <c r="D277" s="11">
        <v>12467</v>
      </c>
      <c r="E277" s="11">
        <v>12426</v>
      </c>
      <c r="F277" s="11">
        <v>12408</v>
      </c>
      <c r="G277" s="11">
        <v>12346</v>
      </c>
      <c r="H277" s="11">
        <v>12342</v>
      </c>
      <c r="AH277" s="7">
        <f t="shared" si="4"/>
        <v>24</v>
      </c>
    </row>
    <row r="278" spans="1:34" x14ac:dyDescent="0.2">
      <c r="A278" s="7">
        <v>2482</v>
      </c>
      <c r="B278" s="7" t="s">
        <v>275</v>
      </c>
      <c r="C278" s="11">
        <v>72042</v>
      </c>
      <c r="D278" s="11">
        <v>71870</v>
      </c>
      <c r="E278" s="11">
        <v>71768</v>
      </c>
      <c r="F278" s="11">
        <v>71681</v>
      </c>
      <c r="G278" s="11">
        <v>71572</v>
      </c>
      <c r="H278" s="11">
        <v>71694</v>
      </c>
      <c r="AH278" s="7">
        <f t="shared" si="4"/>
        <v>24</v>
      </c>
    </row>
    <row r="279" spans="1:34" x14ac:dyDescent="0.2">
      <c r="A279" s="7">
        <v>2505</v>
      </c>
      <c r="B279" s="7" t="s">
        <v>276</v>
      </c>
      <c r="C279" s="11">
        <v>6742</v>
      </c>
      <c r="D279" s="11">
        <v>6670</v>
      </c>
      <c r="E279" s="11">
        <v>6626</v>
      </c>
      <c r="F279" s="11">
        <v>6544</v>
      </c>
      <c r="G279" s="11">
        <v>6512</v>
      </c>
      <c r="H279" s="11">
        <v>6466</v>
      </c>
      <c r="AH279" s="7">
        <f t="shared" si="4"/>
        <v>25</v>
      </c>
    </row>
    <row r="280" spans="1:34" x14ac:dyDescent="0.2">
      <c r="A280" s="7">
        <v>2506</v>
      </c>
      <c r="B280" s="7" t="s">
        <v>277</v>
      </c>
      <c r="C280" s="11">
        <v>3092</v>
      </c>
      <c r="D280" s="11">
        <v>3151</v>
      </c>
      <c r="E280" s="11">
        <v>3152</v>
      </c>
      <c r="F280" s="11">
        <v>3174</v>
      </c>
      <c r="G280" s="11">
        <v>3119</v>
      </c>
      <c r="H280" s="11">
        <v>3056</v>
      </c>
      <c r="AH280" s="7">
        <f t="shared" si="4"/>
        <v>25</v>
      </c>
    </row>
    <row r="281" spans="1:34" x14ac:dyDescent="0.2">
      <c r="A281" s="7">
        <v>2510</v>
      </c>
      <c r="B281" s="7" t="s">
        <v>278</v>
      </c>
      <c r="C281" s="11">
        <v>5424</v>
      </c>
      <c r="D281" s="11">
        <v>5306</v>
      </c>
      <c r="E281" s="11">
        <v>5237</v>
      </c>
      <c r="F281" s="11">
        <v>5182</v>
      </c>
      <c r="G281" s="11">
        <v>5106</v>
      </c>
      <c r="H281" s="11">
        <v>5084</v>
      </c>
      <c r="AH281" s="7">
        <f t="shared" si="4"/>
        <v>25</v>
      </c>
    </row>
    <row r="282" spans="1:34" x14ac:dyDescent="0.2">
      <c r="A282" s="7">
        <v>2513</v>
      </c>
      <c r="B282" s="7" t="s">
        <v>279</v>
      </c>
      <c r="C282" s="11">
        <v>3817</v>
      </c>
      <c r="D282" s="11">
        <v>3734</v>
      </c>
      <c r="E282" s="11">
        <v>3668</v>
      </c>
      <c r="F282" s="11">
        <v>3626</v>
      </c>
      <c r="G282" s="11">
        <v>3557</v>
      </c>
      <c r="H282" s="11">
        <v>3498</v>
      </c>
      <c r="AH282" s="7">
        <f t="shared" si="4"/>
        <v>25</v>
      </c>
    </row>
    <row r="283" spans="1:34" x14ac:dyDescent="0.2">
      <c r="A283" s="7">
        <v>2514</v>
      </c>
      <c r="B283" s="7" t="s">
        <v>280</v>
      </c>
      <c r="C283" s="11">
        <v>17276</v>
      </c>
      <c r="D283" s="11">
        <v>17182</v>
      </c>
      <c r="E283" s="11">
        <v>16957</v>
      </c>
      <c r="F283" s="11">
        <v>16744</v>
      </c>
      <c r="G283" s="11">
        <v>16617</v>
      </c>
      <c r="H283" s="11">
        <v>16518</v>
      </c>
      <c r="AH283" s="7">
        <f t="shared" si="4"/>
        <v>25</v>
      </c>
    </row>
    <row r="284" spans="1:34" x14ac:dyDescent="0.2">
      <c r="A284" s="7">
        <v>2518</v>
      </c>
      <c r="B284" s="7" t="s">
        <v>281</v>
      </c>
      <c r="C284" s="11">
        <v>5090</v>
      </c>
      <c r="D284" s="11">
        <v>4989</v>
      </c>
      <c r="E284" s="11">
        <v>4940</v>
      </c>
      <c r="F284" s="11">
        <v>4823</v>
      </c>
      <c r="G284" s="11">
        <v>4815</v>
      </c>
      <c r="H284" s="11">
        <v>4775</v>
      </c>
      <c r="AH284" s="7">
        <f t="shared" si="4"/>
        <v>25</v>
      </c>
    </row>
    <row r="285" spans="1:34" x14ac:dyDescent="0.2">
      <c r="A285" s="7">
        <v>2521</v>
      </c>
      <c r="B285" s="7" t="s">
        <v>282</v>
      </c>
      <c r="C285" s="11">
        <v>6521</v>
      </c>
      <c r="D285" s="11">
        <v>6456</v>
      </c>
      <c r="E285" s="11">
        <v>6335</v>
      </c>
      <c r="F285" s="11">
        <v>6310</v>
      </c>
      <c r="G285" s="11">
        <v>6285</v>
      </c>
      <c r="H285" s="11">
        <v>6292</v>
      </c>
      <c r="AH285" s="7">
        <f t="shared" si="4"/>
        <v>25</v>
      </c>
    </row>
    <row r="286" spans="1:34" x14ac:dyDescent="0.2">
      <c r="A286" s="7">
        <v>2523</v>
      </c>
      <c r="B286" s="7" t="s">
        <v>283</v>
      </c>
      <c r="C286" s="11">
        <v>18862</v>
      </c>
      <c r="D286" s="11">
        <v>18708</v>
      </c>
      <c r="E286" s="11">
        <v>18556</v>
      </c>
      <c r="F286" s="11">
        <v>18443</v>
      </c>
      <c r="G286" s="11">
        <v>18305</v>
      </c>
      <c r="H286" s="11">
        <v>18267</v>
      </c>
      <c r="AH286" s="7">
        <f t="shared" si="4"/>
        <v>25</v>
      </c>
    </row>
    <row r="287" spans="1:34" x14ac:dyDescent="0.2">
      <c r="A287" s="7">
        <v>2560</v>
      </c>
      <c r="B287" s="7" t="s">
        <v>284</v>
      </c>
      <c r="C287" s="11">
        <v>8571</v>
      </c>
      <c r="D287" s="11">
        <v>8482</v>
      </c>
      <c r="E287" s="11">
        <v>8432</v>
      </c>
      <c r="F287" s="11">
        <v>8335</v>
      </c>
      <c r="G287" s="11">
        <v>8222</v>
      </c>
      <c r="H287" s="11">
        <v>8224</v>
      </c>
      <c r="AH287" s="7">
        <f t="shared" si="4"/>
        <v>25</v>
      </c>
    </row>
    <row r="288" spans="1:34" x14ac:dyDescent="0.2">
      <c r="A288" s="7">
        <v>2580</v>
      </c>
      <c r="B288" s="7" t="s">
        <v>285</v>
      </c>
      <c r="C288" s="11">
        <v>73180</v>
      </c>
      <c r="D288" s="11">
        <v>73405</v>
      </c>
      <c r="E288" s="11">
        <v>73908</v>
      </c>
      <c r="F288" s="11">
        <v>74171</v>
      </c>
      <c r="G288" s="11">
        <v>74377</v>
      </c>
      <c r="H288" s="11">
        <v>74826</v>
      </c>
      <c r="AH288" s="7">
        <f t="shared" si="4"/>
        <v>25</v>
      </c>
    </row>
    <row r="289" spans="1:34" x14ac:dyDescent="0.2">
      <c r="A289" s="7">
        <v>2581</v>
      </c>
      <c r="B289" s="7" t="s">
        <v>286</v>
      </c>
      <c r="C289" s="11">
        <v>40976</v>
      </c>
      <c r="D289" s="11">
        <v>40934</v>
      </c>
      <c r="E289" s="11">
        <v>40871</v>
      </c>
      <c r="F289" s="11">
        <v>40894</v>
      </c>
      <c r="G289" s="11">
        <v>40903</v>
      </c>
      <c r="H289" s="11">
        <v>41097</v>
      </c>
      <c r="AH289" s="7">
        <f t="shared" si="4"/>
        <v>25</v>
      </c>
    </row>
    <row r="290" spans="1:34" x14ac:dyDescent="0.2">
      <c r="A290" s="7">
        <v>2582</v>
      </c>
      <c r="B290" s="7" t="s">
        <v>287</v>
      </c>
      <c r="C290" s="11">
        <v>27816</v>
      </c>
      <c r="D290" s="11">
        <v>27554</v>
      </c>
      <c r="E290" s="11">
        <v>27444</v>
      </c>
      <c r="F290" s="11">
        <v>27420</v>
      </c>
      <c r="G290" s="11">
        <v>27642</v>
      </c>
      <c r="H290" s="11">
        <v>27530</v>
      </c>
      <c r="AH290" s="7">
        <f t="shared" si="4"/>
        <v>25</v>
      </c>
    </row>
    <row r="291" spans="1:34" x14ac:dyDescent="0.2">
      <c r="A291" s="7">
        <v>2583</v>
      </c>
      <c r="B291" s="7" t="s">
        <v>288</v>
      </c>
      <c r="C291" s="11">
        <v>10219</v>
      </c>
      <c r="D291" s="11">
        <v>10191</v>
      </c>
      <c r="E291" s="11">
        <v>10107</v>
      </c>
      <c r="F291" s="11">
        <v>10053</v>
      </c>
      <c r="G291" s="11">
        <v>10051</v>
      </c>
      <c r="H291" s="11">
        <v>9928</v>
      </c>
      <c r="AH291" s="7">
        <f t="shared" si="4"/>
        <v>25</v>
      </c>
    </row>
    <row r="292" spans="1:34" x14ac:dyDescent="0.2">
      <c r="A292" s="7">
        <v>2584</v>
      </c>
      <c r="B292" s="7" t="s">
        <v>289</v>
      </c>
      <c r="C292" s="11">
        <v>23088</v>
      </c>
      <c r="D292" s="11">
        <v>23049</v>
      </c>
      <c r="E292" s="11">
        <v>22974</v>
      </c>
      <c r="F292" s="11">
        <v>22916</v>
      </c>
      <c r="G292" s="11">
        <v>22926</v>
      </c>
      <c r="H292" s="11">
        <v>22987</v>
      </c>
      <c r="AH292" s="7">
        <f t="shared" si="4"/>
        <v>25</v>
      </c>
    </row>
    <row r="293" spans="1:34" x14ac:dyDescent="0.2">
      <c r="C293" s="14">
        <f>SUM(C3:C292)</f>
        <v>9174464</v>
      </c>
      <c r="D293" s="14">
        <f t="shared" ref="D293:H293" si="5">SUM(D3:D292)</f>
        <v>9248976</v>
      </c>
      <c r="E293" s="14">
        <f t="shared" si="5"/>
        <v>9331619</v>
      </c>
      <c r="F293" s="14">
        <f t="shared" si="5"/>
        <v>9408320</v>
      </c>
      <c r="G293" s="14">
        <f t="shared" si="5"/>
        <v>9476105</v>
      </c>
      <c r="H293" s="14">
        <f t="shared" si="5"/>
        <v>9546448</v>
      </c>
    </row>
  </sheetData>
  <sheetProtection password="FFB1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2" sqref="L22"/>
    </sheetView>
  </sheetViews>
  <sheetFormatPr defaultRowHeight="12.75" x14ac:dyDescent="0.2"/>
  <cols>
    <col min="1" max="1" width="5.5703125" style="7" bestFit="1" customWidth="1"/>
    <col min="2" max="2" width="15.42578125" style="7" bestFit="1" customWidth="1"/>
    <col min="3" max="7" width="10.140625" style="7" bestFit="1" customWidth="1"/>
    <col min="8" max="16384" width="9.140625" style="7"/>
  </cols>
  <sheetData>
    <row r="1" spans="1:8" x14ac:dyDescent="0.2">
      <c r="A1" s="7" t="s">
        <v>315</v>
      </c>
    </row>
    <row r="2" spans="1:8" x14ac:dyDescent="0.2">
      <c r="C2" s="9">
        <v>2008</v>
      </c>
      <c r="D2" s="9">
        <v>2009</v>
      </c>
      <c r="E2" s="9">
        <v>2010</v>
      </c>
      <c r="F2" s="9">
        <v>2011</v>
      </c>
      <c r="G2" s="9">
        <v>2012</v>
      </c>
      <c r="H2" s="9"/>
    </row>
    <row r="3" spans="1:8" x14ac:dyDescent="0.2">
      <c r="A3" s="7">
        <v>114</v>
      </c>
      <c r="B3" s="7" t="s">
        <v>0</v>
      </c>
      <c r="C3" s="11">
        <v>17435</v>
      </c>
      <c r="D3" s="11">
        <v>17440</v>
      </c>
      <c r="E3" s="11">
        <v>17496</v>
      </c>
      <c r="F3" s="11">
        <v>17921</v>
      </c>
      <c r="G3" s="11">
        <v>17990</v>
      </c>
    </row>
    <row r="4" spans="1:8" x14ac:dyDescent="0.2">
      <c r="A4" s="7">
        <v>115</v>
      </c>
      <c r="B4" s="7" t="s">
        <v>1</v>
      </c>
      <c r="C4" s="11">
        <v>12620</v>
      </c>
      <c r="D4" s="11">
        <v>12745</v>
      </c>
      <c r="E4" s="11">
        <v>12930</v>
      </c>
      <c r="F4" s="11">
        <v>12841</v>
      </c>
      <c r="G4" s="11">
        <v>13079</v>
      </c>
    </row>
    <row r="5" spans="1:8" x14ac:dyDescent="0.2">
      <c r="A5" s="7">
        <v>117</v>
      </c>
      <c r="B5" s="7" t="s">
        <v>2</v>
      </c>
      <c r="C5" s="11">
        <v>22073</v>
      </c>
      <c r="D5" s="11">
        <v>22170</v>
      </c>
      <c r="E5" s="11">
        <v>22273</v>
      </c>
      <c r="F5" s="11">
        <v>22207</v>
      </c>
      <c r="G5" s="11">
        <v>22416</v>
      </c>
    </row>
    <row r="6" spans="1:8" x14ac:dyDescent="0.2">
      <c r="A6" s="7">
        <v>120</v>
      </c>
      <c r="B6" s="7" t="s">
        <v>3</v>
      </c>
      <c r="C6" s="11">
        <v>30048</v>
      </c>
      <c r="D6" s="11">
        <v>30261</v>
      </c>
      <c r="E6" s="11">
        <v>30294</v>
      </c>
      <c r="F6" s="11">
        <v>30501</v>
      </c>
      <c r="G6" s="11">
        <v>30689</v>
      </c>
    </row>
    <row r="7" spans="1:8" x14ac:dyDescent="0.2">
      <c r="A7" s="7">
        <v>123</v>
      </c>
      <c r="B7" s="7" t="s">
        <v>4</v>
      </c>
      <c r="C7" s="11">
        <v>28306</v>
      </c>
      <c r="D7" s="11">
        <v>28423</v>
      </c>
      <c r="E7" s="11">
        <v>28567</v>
      </c>
      <c r="F7" s="11">
        <v>28726</v>
      </c>
      <c r="G7" s="11">
        <v>28800</v>
      </c>
    </row>
    <row r="8" spans="1:8" x14ac:dyDescent="0.2">
      <c r="A8" s="7">
        <v>125</v>
      </c>
      <c r="B8" s="7" t="s">
        <v>5</v>
      </c>
      <c r="C8" s="11">
        <v>11682</v>
      </c>
      <c r="D8" s="11">
        <v>11773</v>
      </c>
      <c r="E8" s="11">
        <v>11869</v>
      </c>
      <c r="F8" s="11">
        <v>11979</v>
      </c>
      <c r="G8" s="11">
        <v>12144</v>
      </c>
    </row>
    <row r="9" spans="1:8" x14ac:dyDescent="0.2">
      <c r="A9" s="7">
        <v>126</v>
      </c>
      <c r="B9" s="7" t="s">
        <v>6</v>
      </c>
      <c r="C9" s="11">
        <v>41206</v>
      </c>
      <c r="D9" s="11">
        <v>41600</v>
      </c>
      <c r="E9" s="11">
        <v>41862</v>
      </c>
      <c r="F9" s="11">
        <v>42027</v>
      </c>
      <c r="G9" s="11">
        <v>42174</v>
      </c>
    </row>
    <row r="10" spans="1:8" x14ac:dyDescent="0.2">
      <c r="A10" s="7">
        <v>127</v>
      </c>
      <c r="B10" s="7" t="s">
        <v>7</v>
      </c>
      <c r="C10" s="11">
        <v>33488</v>
      </c>
      <c r="D10" s="11">
        <v>33632</v>
      </c>
      <c r="E10" s="11">
        <v>33922</v>
      </c>
      <c r="F10" s="11">
        <v>34199</v>
      </c>
      <c r="G10" s="11">
        <v>34123</v>
      </c>
    </row>
    <row r="11" spans="1:8" x14ac:dyDescent="0.2">
      <c r="A11" s="7">
        <v>128</v>
      </c>
      <c r="B11" s="7" t="s">
        <v>8</v>
      </c>
      <c r="C11" s="11">
        <v>6049</v>
      </c>
      <c r="D11" s="11">
        <v>6117</v>
      </c>
      <c r="E11" s="11">
        <v>6203</v>
      </c>
      <c r="F11" s="11">
        <v>6149</v>
      </c>
      <c r="G11" s="11">
        <v>6229</v>
      </c>
    </row>
    <row r="12" spans="1:8" x14ac:dyDescent="0.2">
      <c r="A12" s="7">
        <v>136</v>
      </c>
      <c r="B12" s="7" t="s">
        <v>9</v>
      </c>
      <c r="C12" s="11">
        <v>38948</v>
      </c>
      <c r="D12" s="11">
        <v>39071</v>
      </c>
      <c r="E12" s="11">
        <v>39128</v>
      </c>
      <c r="F12" s="11">
        <v>39396</v>
      </c>
      <c r="G12" s="11">
        <v>39713</v>
      </c>
    </row>
    <row r="13" spans="1:8" x14ac:dyDescent="0.2">
      <c r="A13" s="7">
        <v>138</v>
      </c>
      <c r="B13" s="7" t="s">
        <v>10</v>
      </c>
      <c r="C13" s="11">
        <v>18585</v>
      </c>
      <c r="D13" s="11">
        <v>18607</v>
      </c>
      <c r="E13" s="11">
        <v>18689</v>
      </c>
      <c r="F13" s="11">
        <v>18695</v>
      </c>
      <c r="G13" s="11">
        <v>18620</v>
      </c>
    </row>
    <row r="14" spans="1:8" x14ac:dyDescent="0.2">
      <c r="A14" s="7">
        <v>139</v>
      </c>
      <c r="B14" s="7" t="s">
        <v>11</v>
      </c>
      <c r="C14" s="11">
        <v>10752</v>
      </c>
      <c r="D14" s="11">
        <v>10868</v>
      </c>
      <c r="E14" s="11">
        <v>11101</v>
      </c>
      <c r="F14" s="11">
        <v>11131</v>
      </c>
      <c r="G14" s="11">
        <v>11241</v>
      </c>
    </row>
    <row r="15" spans="1:8" x14ac:dyDescent="0.2">
      <c r="A15" s="7">
        <v>140</v>
      </c>
      <c r="B15" s="7" t="s">
        <v>12</v>
      </c>
      <c r="C15" s="11">
        <v>4093</v>
      </c>
      <c r="D15" s="11">
        <v>4150</v>
      </c>
      <c r="E15" s="11">
        <v>4178</v>
      </c>
      <c r="F15" s="11">
        <v>4247</v>
      </c>
      <c r="G15" s="11">
        <v>4239</v>
      </c>
    </row>
    <row r="16" spans="1:8" x14ac:dyDescent="0.2">
      <c r="A16" s="7">
        <v>160</v>
      </c>
      <c r="B16" s="7" t="s">
        <v>13</v>
      </c>
      <c r="C16" s="11">
        <v>25925</v>
      </c>
      <c r="D16" s="11">
        <v>26061</v>
      </c>
      <c r="E16" s="11">
        <v>26239</v>
      </c>
      <c r="F16" s="11">
        <v>26444</v>
      </c>
      <c r="G16" s="11">
        <v>27001</v>
      </c>
    </row>
    <row r="17" spans="1:7" x14ac:dyDescent="0.2">
      <c r="A17" s="7">
        <v>162</v>
      </c>
      <c r="B17" s="7" t="s">
        <v>14</v>
      </c>
      <c r="C17" s="11">
        <v>12392</v>
      </c>
      <c r="D17" s="11">
        <v>12408</v>
      </c>
      <c r="E17" s="11">
        <v>12425</v>
      </c>
      <c r="F17" s="11">
        <v>12409</v>
      </c>
      <c r="G17" s="11">
        <v>12418</v>
      </c>
    </row>
    <row r="18" spans="1:7" x14ac:dyDescent="0.2">
      <c r="A18" s="7">
        <v>163</v>
      </c>
      <c r="B18" s="7" t="s">
        <v>15</v>
      </c>
      <c r="C18" s="11">
        <v>25246</v>
      </c>
      <c r="D18" s="11">
        <v>25682</v>
      </c>
      <c r="E18" s="11">
        <v>25711</v>
      </c>
      <c r="F18" s="11">
        <v>26460</v>
      </c>
      <c r="G18" s="11">
        <v>26337</v>
      </c>
    </row>
    <row r="19" spans="1:7" x14ac:dyDescent="0.2">
      <c r="A19" s="7">
        <v>180</v>
      </c>
      <c r="B19" s="7" t="s">
        <v>16</v>
      </c>
      <c r="C19" s="11">
        <v>434170</v>
      </c>
      <c r="D19" s="11">
        <v>439089</v>
      </c>
      <c r="E19" s="11">
        <v>442798</v>
      </c>
      <c r="F19" s="11">
        <v>445857</v>
      </c>
      <c r="G19" s="11">
        <v>449747</v>
      </c>
    </row>
    <row r="20" spans="1:7" x14ac:dyDescent="0.2">
      <c r="A20" s="7">
        <v>181</v>
      </c>
      <c r="B20" s="7" t="s">
        <v>17</v>
      </c>
      <c r="C20" s="11">
        <v>41274</v>
      </c>
      <c r="D20" s="11">
        <v>41359</v>
      </c>
      <c r="E20" s="11">
        <v>41415</v>
      </c>
      <c r="F20" s="11">
        <v>41917</v>
      </c>
      <c r="G20" s="11">
        <v>42170</v>
      </c>
    </row>
    <row r="21" spans="1:7" x14ac:dyDescent="0.2">
      <c r="A21" s="7">
        <v>182</v>
      </c>
      <c r="B21" s="7" t="s">
        <v>18</v>
      </c>
      <c r="C21" s="11">
        <v>38913</v>
      </c>
      <c r="D21" s="11">
        <v>39237</v>
      </c>
      <c r="E21" s="11">
        <v>39468</v>
      </c>
      <c r="F21" s="11">
        <v>39632</v>
      </c>
      <c r="G21" s="11">
        <v>40033</v>
      </c>
    </row>
    <row r="22" spans="1:7" x14ac:dyDescent="0.2">
      <c r="A22" s="7">
        <v>183</v>
      </c>
      <c r="B22" s="7" t="s">
        <v>19</v>
      </c>
      <c r="C22" s="11">
        <v>19282</v>
      </c>
      <c r="D22" s="11">
        <v>19374</v>
      </c>
      <c r="E22" s="11">
        <v>19378</v>
      </c>
      <c r="F22" s="11">
        <v>19680</v>
      </c>
      <c r="G22" s="11">
        <v>19779</v>
      </c>
    </row>
    <row r="23" spans="1:7" x14ac:dyDescent="0.2">
      <c r="A23" s="7">
        <v>184</v>
      </c>
      <c r="B23" s="7" t="s">
        <v>20</v>
      </c>
      <c r="C23" s="11">
        <v>36449</v>
      </c>
      <c r="D23" s="11">
        <v>36750</v>
      </c>
      <c r="E23" s="11">
        <v>37016</v>
      </c>
      <c r="F23" s="11">
        <v>36617</v>
      </c>
      <c r="G23" s="11">
        <v>37600</v>
      </c>
    </row>
    <row r="24" spans="1:7" x14ac:dyDescent="0.2">
      <c r="A24" s="7">
        <v>186</v>
      </c>
      <c r="B24" s="7" t="s">
        <v>21</v>
      </c>
      <c r="C24" s="11">
        <v>19433</v>
      </c>
      <c r="D24" s="11">
        <v>19544</v>
      </c>
      <c r="E24" s="11">
        <v>19568</v>
      </c>
      <c r="F24" s="11">
        <v>19752</v>
      </c>
      <c r="G24" s="11">
        <v>19831</v>
      </c>
    </row>
    <row r="25" spans="1:7" x14ac:dyDescent="0.2">
      <c r="A25" s="7">
        <v>187</v>
      </c>
      <c r="B25" s="7" t="s">
        <v>22</v>
      </c>
      <c r="C25" s="11">
        <v>6483</v>
      </c>
      <c r="D25" s="11">
        <v>6527</v>
      </c>
      <c r="E25" s="11">
        <v>6550</v>
      </c>
      <c r="F25" s="11">
        <v>6284</v>
      </c>
      <c r="G25" s="11">
        <v>6430</v>
      </c>
    </row>
    <row r="26" spans="1:7" x14ac:dyDescent="0.2">
      <c r="A26" s="7">
        <v>188</v>
      </c>
      <c r="B26" s="7" t="s">
        <v>23</v>
      </c>
      <c r="C26" s="11">
        <v>50989</v>
      </c>
      <c r="D26" s="11">
        <v>51204</v>
      </c>
      <c r="E26" s="11">
        <v>51349</v>
      </c>
      <c r="F26" s="11">
        <v>51486</v>
      </c>
      <c r="G26" s="11">
        <v>52108</v>
      </c>
    </row>
    <row r="27" spans="1:7" x14ac:dyDescent="0.2">
      <c r="A27" s="7">
        <v>191</v>
      </c>
      <c r="B27" s="7" t="s">
        <v>24</v>
      </c>
      <c r="C27" s="11">
        <v>17341</v>
      </c>
      <c r="D27" s="11">
        <v>17409</v>
      </c>
      <c r="E27" s="11">
        <v>17525</v>
      </c>
      <c r="F27" s="11">
        <v>18275</v>
      </c>
      <c r="G27" s="11">
        <v>18307</v>
      </c>
    </row>
    <row r="28" spans="1:7" x14ac:dyDescent="0.2">
      <c r="A28" s="7">
        <v>192</v>
      </c>
      <c r="B28" s="7" t="s">
        <v>25</v>
      </c>
      <c r="C28" s="11">
        <v>15034</v>
      </c>
      <c r="D28" s="11">
        <v>15109</v>
      </c>
      <c r="E28" s="11">
        <v>15235</v>
      </c>
      <c r="F28" s="11">
        <v>15204</v>
      </c>
      <c r="G28" s="11">
        <v>15217</v>
      </c>
    </row>
    <row r="29" spans="1:7" x14ac:dyDescent="0.2">
      <c r="A29" s="7">
        <v>305</v>
      </c>
      <c r="B29" s="7" t="s">
        <v>26</v>
      </c>
      <c r="C29" s="11">
        <v>8541</v>
      </c>
      <c r="D29" s="11">
        <v>8576</v>
      </c>
      <c r="E29" s="11">
        <v>8619</v>
      </c>
      <c r="F29" s="11">
        <v>8615</v>
      </c>
      <c r="G29" s="11">
        <v>8653</v>
      </c>
    </row>
    <row r="30" spans="1:7" x14ac:dyDescent="0.2">
      <c r="A30" s="7">
        <v>319</v>
      </c>
      <c r="B30" s="7" t="s">
        <v>27</v>
      </c>
      <c r="C30" s="11">
        <v>4870</v>
      </c>
      <c r="D30" s="11">
        <v>4876</v>
      </c>
      <c r="E30" s="11">
        <v>4920</v>
      </c>
      <c r="F30" s="11">
        <v>4892</v>
      </c>
      <c r="G30" s="11">
        <v>4895</v>
      </c>
    </row>
    <row r="31" spans="1:7" x14ac:dyDescent="0.2">
      <c r="A31" s="7">
        <v>330</v>
      </c>
      <c r="B31" s="7" t="s">
        <v>28</v>
      </c>
      <c r="C31" s="11">
        <v>5837</v>
      </c>
      <c r="D31" s="11">
        <v>5952</v>
      </c>
      <c r="E31" s="11">
        <v>6007</v>
      </c>
      <c r="F31" s="11">
        <v>6294</v>
      </c>
      <c r="G31" s="11">
        <v>6182</v>
      </c>
    </row>
    <row r="32" spans="1:7" x14ac:dyDescent="0.2">
      <c r="A32" s="7">
        <v>331</v>
      </c>
      <c r="B32" s="7" t="s">
        <v>29</v>
      </c>
      <c r="C32" s="11">
        <v>7546</v>
      </c>
      <c r="D32" s="11">
        <v>7558</v>
      </c>
      <c r="E32" s="11">
        <v>7579</v>
      </c>
      <c r="F32" s="11">
        <v>7616</v>
      </c>
      <c r="G32" s="11">
        <v>7644</v>
      </c>
    </row>
    <row r="33" spans="1:7" x14ac:dyDescent="0.2">
      <c r="A33" s="7">
        <v>360</v>
      </c>
      <c r="B33" s="7" t="s">
        <v>30</v>
      </c>
      <c r="C33" s="11">
        <v>11600</v>
      </c>
      <c r="D33" s="11">
        <v>11625</v>
      </c>
      <c r="E33" s="11">
        <v>11642</v>
      </c>
      <c r="F33" s="11">
        <v>11652</v>
      </c>
      <c r="G33" s="11">
        <v>11695</v>
      </c>
    </row>
    <row r="34" spans="1:7" x14ac:dyDescent="0.2">
      <c r="A34" s="7">
        <v>380</v>
      </c>
      <c r="B34" s="7" t="s">
        <v>31</v>
      </c>
      <c r="C34" s="11">
        <v>96625</v>
      </c>
      <c r="D34" s="11">
        <v>98177</v>
      </c>
      <c r="E34" s="11">
        <v>98847</v>
      </c>
      <c r="F34" s="11">
        <v>99532</v>
      </c>
      <c r="G34" s="11">
        <v>100151</v>
      </c>
    </row>
    <row r="35" spans="1:7" x14ac:dyDescent="0.2">
      <c r="A35" s="7">
        <v>381</v>
      </c>
      <c r="B35" s="7" t="s">
        <v>32</v>
      </c>
      <c r="C35" s="11">
        <v>20770</v>
      </c>
      <c r="D35" s="11">
        <v>20872</v>
      </c>
      <c r="E35" s="11">
        <v>21007</v>
      </c>
      <c r="F35" s="11">
        <v>21129</v>
      </c>
      <c r="G35" s="11">
        <v>21298</v>
      </c>
    </row>
    <row r="36" spans="1:7" x14ac:dyDescent="0.2">
      <c r="A36" s="7">
        <v>382</v>
      </c>
      <c r="B36" s="7" t="s">
        <v>33</v>
      </c>
      <c r="C36" s="11">
        <v>15087</v>
      </c>
      <c r="D36" s="11">
        <v>15142</v>
      </c>
      <c r="E36" s="11">
        <v>15213</v>
      </c>
      <c r="F36" s="11">
        <v>15183</v>
      </c>
      <c r="G36" s="11">
        <v>15305</v>
      </c>
    </row>
    <row r="37" spans="1:7" x14ac:dyDescent="0.2">
      <c r="A37" s="7">
        <v>428</v>
      </c>
      <c r="B37" s="7" t="s">
        <v>34</v>
      </c>
      <c r="C37" s="11">
        <v>5134</v>
      </c>
      <c r="D37" s="11">
        <v>5133</v>
      </c>
      <c r="E37" s="11">
        <v>5133</v>
      </c>
      <c r="F37" s="11">
        <v>5153</v>
      </c>
      <c r="G37" s="11">
        <v>5145</v>
      </c>
    </row>
    <row r="38" spans="1:7" x14ac:dyDescent="0.2">
      <c r="A38" s="7">
        <v>461</v>
      </c>
      <c r="B38" s="7" t="s">
        <v>35</v>
      </c>
      <c r="C38" s="11">
        <v>6366</v>
      </c>
      <c r="D38" s="11">
        <v>6386</v>
      </c>
      <c r="E38" s="11">
        <v>6447</v>
      </c>
      <c r="F38" s="11">
        <v>6444</v>
      </c>
      <c r="G38" s="11">
        <v>6476</v>
      </c>
    </row>
    <row r="39" spans="1:7" x14ac:dyDescent="0.2">
      <c r="A39" s="7">
        <v>480</v>
      </c>
      <c r="B39" s="7" t="s">
        <v>36</v>
      </c>
      <c r="C39" s="11">
        <v>27628</v>
      </c>
      <c r="D39" s="11">
        <v>27795</v>
      </c>
      <c r="E39" s="11">
        <v>27976</v>
      </c>
      <c r="F39" s="11">
        <v>28089</v>
      </c>
      <c r="G39" s="11">
        <v>28466</v>
      </c>
    </row>
    <row r="40" spans="1:7" x14ac:dyDescent="0.2">
      <c r="A40" s="7">
        <v>481</v>
      </c>
      <c r="B40" s="7" t="s">
        <v>37</v>
      </c>
      <c r="C40" s="11">
        <v>6488</v>
      </c>
      <c r="D40" s="11">
        <v>6511</v>
      </c>
      <c r="E40" s="11">
        <v>6512</v>
      </c>
      <c r="F40" s="11">
        <v>6530</v>
      </c>
      <c r="G40" s="11">
        <v>6565</v>
      </c>
    </row>
    <row r="41" spans="1:7" x14ac:dyDescent="0.2">
      <c r="A41" s="7">
        <v>482</v>
      </c>
      <c r="B41" s="7" t="s">
        <v>38</v>
      </c>
      <c r="C41" s="11">
        <v>10233</v>
      </c>
      <c r="D41" s="11">
        <v>10248</v>
      </c>
      <c r="E41" s="11">
        <v>10267</v>
      </c>
      <c r="F41" s="11">
        <v>10261</v>
      </c>
      <c r="G41" s="11">
        <v>10394</v>
      </c>
    </row>
    <row r="42" spans="1:7" x14ac:dyDescent="0.2">
      <c r="A42" s="7">
        <v>483</v>
      </c>
      <c r="B42" s="7" t="s">
        <v>39</v>
      </c>
      <c r="C42" s="11">
        <v>17531</v>
      </c>
      <c r="D42" s="11">
        <v>17530</v>
      </c>
      <c r="E42" s="11">
        <v>17537</v>
      </c>
      <c r="F42" s="11">
        <v>17553</v>
      </c>
      <c r="G42" s="11">
        <v>17607</v>
      </c>
    </row>
    <row r="43" spans="1:7" x14ac:dyDescent="0.2">
      <c r="A43" s="7">
        <v>484</v>
      </c>
      <c r="B43" s="7" t="s">
        <v>40</v>
      </c>
      <c r="C43" s="11">
        <v>49901</v>
      </c>
      <c r="D43" s="11">
        <v>49955</v>
      </c>
      <c r="E43" s="11">
        <v>50295</v>
      </c>
      <c r="F43" s="11">
        <v>50056</v>
      </c>
      <c r="G43" s="11">
        <v>50415</v>
      </c>
    </row>
    <row r="44" spans="1:7" x14ac:dyDescent="0.2">
      <c r="A44" s="7">
        <v>486</v>
      </c>
      <c r="B44" s="7" t="s">
        <v>41</v>
      </c>
      <c r="C44" s="11">
        <v>18031</v>
      </c>
      <c r="D44" s="11">
        <v>18104</v>
      </c>
      <c r="E44" s="11">
        <v>18175</v>
      </c>
      <c r="F44" s="11">
        <v>18332</v>
      </c>
      <c r="G44" s="11">
        <v>18482</v>
      </c>
    </row>
    <row r="45" spans="1:7" x14ac:dyDescent="0.2">
      <c r="A45" s="7">
        <v>488</v>
      </c>
      <c r="B45" s="7" t="s">
        <v>42</v>
      </c>
      <c r="C45" s="11">
        <v>6768</v>
      </c>
      <c r="D45" s="11">
        <v>6815</v>
      </c>
      <c r="E45" s="11">
        <v>6847</v>
      </c>
      <c r="F45" s="11">
        <v>6881</v>
      </c>
      <c r="G45" s="11">
        <v>6926</v>
      </c>
    </row>
    <row r="46" spans="1:7" x14ac:dyDescent="0.2">
      <c r="A46" s="7">
        <v>509</v>
      </c>
      <c r="B46" s="7" t="s">
        <v>43</v>
      </c>
      <c r="C46" s="11">
        <v>2853</v>
      </c>
      <c r="D46" s="11">
        <v>2855</v>
      </c>
      <c r="E46" s="11">
        <v>2855</v>
      </c>
      <c r="F46" s="11">
        <v>2874</v>
      </c>
      <c r="G46" s="11">
        <v>2868</v>
      </c>
    </row>
    <row r="47" spans="1:7" x14ac:dyDescent="0.2">
      <c r="A47" s="7">
        <v>512</v>
      </c>
      <c r="B47" s="7" t="s">
        <v>44</v>
      </c>
      <c r="C47" s="11">
        <v>2453</v>
      </c>
      <c r="D47" s="11">
        <v>2462</v>
      </c>
      <c r="E47" s="11">
        <v>2469</v>
      </c>
      <c r="F47" s="11">
        <v>2468</v>
      </c>
      <c r="G47" s="11">
        <v>2492</v>
      </c>
    </row>
    <row r="48" spans="1:7" x14ac:dyDescent="0.2">
      <c r="A48" s="7">
        <v>513</v>
      </c>
      <c r="B48" s="7" t="s">
        <v>45</v>
      </c>
      <c r="C48" s="11">
        <v>5679</v>
      </c>
      <c r="D48" s="11">
        <v>5695</v>
      </c>
      <c r="E48" s="11">
        <v>5708</v>
      </c>
      <c r="F48" s="11">
        <v>5704</v>
      </c>
      <c r="G48" s="11">
        <v>5720</v>
      </c>
    </row>
    <row r="49" spans="1:7" x14ac:dyDescent="0.2">
      <c r="A49" s="7">
        <v>560</v>
      </c>
      <c r="B49" s="7" t="s">
        <v>46</v>
      </c>
      <c r="C49" s="11">
        <v>3346</v>
      </c>
      <c r="D49" s="11">
        <v>3362</v>
      </c>
      <c r="E49" s="11">
        <v>3381</v>
      </c>
      <c r="F49" s="11">
        <v>3366</v>
      </c>
      <c r="G49" s="11">
        <v>3428</v>
      </c>
    </row>
    <row r="50" spans="1:7" x14ac:dyDescent="0.2">
      <c r="A50" s="7">
        <v>561</v>
      </c>
      <c r="B50" s="7" t="s">
        <v>47</v>
      </c>
      <c r="C50" s="11">
        <v>6002</v>
      </c>
      <c r="D50" s="11">
        <v>6012</v>
      </c>
      <c r="E50" s="11">
        <v>6026</v>
      </c>
      <c r="F50" s="11">
        <v>6045</v>
      </c>
      <c r="G50" s="11">
        <v>5999</v>
      </c>
    </row>
    <row r="51" spans="1:7" x14ac:dyDescent="0.2">
      <c r="A51" s="7">
        <v>562</v>
      </c>
      <c r="B51" s="7" t="s">
        <v>48</v>
      </c>
      <c r="C51" s="11">
        <v>12013</v>
      </c>
      <c r="D51" s="11">
        <v>12018</v>
      </c>
      <c r="E51" s="11">
        <v>12030</v>
      </c>
      <c r="F51" s="11">
        <v>12073</v>
      </c>
      <c r="G51" s="11">
        <v>12115</v>
      </c>
    </row>
    <row r="52" spans="1:7" x14ac:dyDescent="0.2">
      <c r="A52" s="7">
        <v>563</v>
      </c>
      <c r="B52" s="7" t="s">
        <v>49</v>
      </c>
      <c r="C52" s="11">
        <v>6142</v>
      </c>
      <c r="D52" s="11">
        <v>6162</v>
      </c>
      <c r="E52" s="11">
        <v>6180</v>
      </c>
      <c r="F52" s="11">
        <v>6181</v>
      </c>
      <c r="G52" s="11">
        <v>6195</v>
      </c>
    </row>
    <row r="53" spans="1:7" x14ac:dyDescent="0.2">
      <c r="A53" s="7">
        <v>580</v>
      </c>
      <c r="B53" s="7" t="s">
        <v>50</v>
      </c>
      <c r="C53" s="11">
        <v>73775</v>
      </c>
      <c r="D53" s="11">
        <v>74234</v>
      </c>
      <c r="E53" s="11">
        <v>74685</v>
      </c>
      <c r="F53" s="11">
        <v>75018</v>
      </c>
      <c r="G53" s="11">
        <v>75559</v>
      </c>
    </row>
    <row r="54" spans="1:7" x14ac:dyDescent="0.2">
      <c r="A54" s="7">
        <v>581</v>
      </c>
      <c r="B54" s="7" t="s">
        <v>51</v>
      </c>
      <c r="C54" s="11">
        <v>66985</v>
      </c>
      <c r="D54" s="11">
        <v>67055</v>
      </c>
      <c r="E54" s="11">
        <v>67241</v>
      </c>
      <c r="F54" s="11">
        <v>67258</v>
      </c>
      <c r="G54" s="11">
        <v>67747</v>
      </c>
    </row>
    <row r="55" spans="1:7" x14ac:dyDescent="0.2">
      <c r="A55" s="7">
        <v>582</v>
      </c>
      <c r="B55" s="7" t="s">
        <v>52</v>
      </c>
      <c r="C55" s="11">
        <v>8125</v>
      </c>
      <c r="D55" s="11">
        <v>8144</v>
      </c>
      <c r="E55" s="11">
        <v>8169</v>
      </c>
      <c r="F55" s="11">
        <v>8255</v>
      </c>
      <c r="G55" s="11">
        <v>8285</v>
      </c>
    </row>
    <row r="56" spans="1:7" x14ac:dyDescent="0.2">
      <c r="A56" s="7">
        <v>583</v>
      </c>
      <c r="B56" s="7" t="s">
        <v>53</v>
      </c>
      <c r="C56" s="11">
        <v>22395</v>
      </c>
      <c r="D56" s="11">
        <v>22409</v>
      </c>
      <c r="E56" s="11">
        <v>22436</v>
      </c>
      <c r="F56" s="11">
        <v>22293</v>
      </c>
      <c r="G56" s="11">
        <v>22476</v>
      </c>
    </row>
    <row r="57" spans="1:7" x14ac:dyDescent="0.2">
      <c r="A57" s="7">
        <v>584</v>
      </c>
      <c r="B57" s="7" t="s">
        <v>54</v>
      </c>
      <c r="C57" s="11">
        <v>4138</v>
      </c>
      <c r="D57" s="11">
        <v>4149</v>
      </c>
      <c r="E57" s="11">
        <v>4163</v>
      </c>
      <c r="F57" s="11">
        <v>4159</v>
      </c>
      <c r="G57" s="11">
        <v>4111</v>
      </c>
    </row>
    <row r="58" spans="1:7" x14ac:dyDescent="0.2">
      <c r="A58" s="7">
        <v>586</v>
      </c>
      <c r="B58" s="7" t="s">
        <v>55</v>
      </c>
      <c r="C58" s="11">
        <v>12941</v>
      </c>
      <c r="D58" s="11">
        <v>12983</v>
      </c>
      <c r="E58" s="11">
        <v>13010</v>
      </c>
      <c r="F58" s="11">
        <v>13102</v>
      </c>
      <c r="G58" s="11">
        <v>13116</v>
      </c>
    </row>
    <row r="59" spans="1:7" x14ac:dyDescent="0.2">
      <c r="A59" s="7">
        <v>604</v>
      </c>
      <c r="B59" s="7" t="s">
        <v>56</v>
      </c>
      <c r="C59" s="11">
        <v>3351</v>
      </c>
      <c r="D59" s="11">
        <v>3358</v>
      </c>
      <c r="E59" s="11">
        <v>3374</v>
      </c>
      <c r="F59" s="11">
        <v>3381</v>
      </c>
      <c r="G59" s="11">
        <v>3397</v>
      </c>
    </row>
    <row r="60" spans="1:7" x14ac:dyDescent="0.2">
      <c r="A60" s="7">
        <v>617</v>
      </c>
      <c r="B60" s="7" t="s">
        <v>57</v>
      </c>
      <c r="C60" s="11">
        <v>4315</v>
      </c>
      <c r="D60" s="11">
        <v>4322</v>
      </c>
      <c r="E60" s="11">
        <v>4323</v>
      </c>
      <c r="F60" s="11">
        <v>4323</v>
      </c>
      <c r="G60" s="11">
        <v>4321</v>
      </c>
    </row>
    <row r="61" spans="1:7" x14ac:dyDescent="0.2">
      <c r="A61" s="7">
        <v>642</v>
      </c>
      <c r="B61" s="7" t="s">
        <v>58</v>
      </c>
      <c r="C61" s="11">
        <v>3479</v>
      </c>
      <c r="D61" s="11">
        <v>3500</v>
      </c>
      <c r="E61" s="11">
        <v>3504</v>
      </c>
      <c r="F61" s="11">
        <v>3513</v>
      </c>
      <c r="G61" s="11">
        <v>3548</v>
      </c>
    </row>
    <row r="62" spans="1:7" x14ac:dyDescent="0.2">
      <c r="A62" s="7">
        <v>643</v>
      </c>
      <c r="B62" s="7" t="s">
        <v>59</v>
      </c>
      <c r="C62" s="11">
        <v>4542</v>
      </c>
      <c r="D62" s="11">
        <v>4575</v>
      </c>
      <c r="E62" s="11">
        <v>4592</v>
      </c>
      <c r="F62" s="11">
        <v>4653</v>
      </c>
      <c r="G62" s="11">
        <v>4671</v>
      </c>
    </row>
    <row r="63" spans="1:7" x14ac:dyDescent="0.2">
      <c r="A63" s="7">
        <v>662</v>
      </c>
      <c r="B63" s="7" t="s">
        <v>60</v>
      </c>
      <c r="C63" s="11">
        <v>13615</v>
      </c>
      <c r="D63" s="11">
        <v>13652</v>
      </c>
      <c r="E63" s="11">
        <v>13661</v>
      </c>
      <c r="F63" s="11">
        <v>13691</v>
      </c>
      <c r="G63" s="11">
        <v>13645</v>
      </c>
    </row>
    <row r="64" spans="1:7" x14ac:dyDescent="0.2">
      <c r="A64" s="7">
        <v>665</v>
      </c>
      <c r="B64" s="7" t="s">
        <v>61</v>
      </c>
      <c r="C64" s="11">
        <v>6047</v>
      </c>
      <c r="D64" s="11">
        <v>6090</v>
      </c>
      <c r="E64" s="11">
        <v>6109</v>
      </c>
      <c r="F64" s="11">
        <v>6156</v>
      </c>
      <c r="G64" s="11">
        <v>6168</v>
      </c>
    </row>
    <row r="65" spans="1:7" x14ac:dyDescent="0.2">
      <c r="A65" s="7">
        <v>680</v>
      </c>
      <c r="B65" s="7" t="s">
        <v>62</v>
      </c>
      <c r="C65" s="11">
        <v>61154</v>
      </c>
      <c r="D65" s="11">
        <v>61403</v>
      </c>
      <c r="E65" s="11">
        <v>61564</v>
      </c>
      <c r="F65" s="11">
        <v>61860</v>
      </c>
      <c r="G65" s="11">
        <v>62714</v>
      </c>
    </row>
    <row r="66" spans="1:7" x14ac:dyDescent="0.2">
      <c r="A66" s="7">
        <v>682</v>
      </c>
      <c r="B66" s="7" t="s">
        <v>63</v>
      </c>
      <c r="C66" s="11">
        <v>14847</v>
      </c>
      <c r="D66" s="11">
        <v>14863</v>
      </c>
      <c r="E66" s="11">
        <v>14884</v>
      </c>
      <c r="F66" s="11">
        <v>14920</v>
      </c>
      <c r="G66" s="11">
        <v>14954</v>
      </c>
    </row>
    <row r="67" spans="1:7" x14ac:dyDescent="0.2">
      <c r="A67" s="7">
        <v>683</v>
      </c>
      <c r="B67" s="7" t="s">
        <v>64</v>
      </c>
      <c r="C67" s="11">
        <v>15689</v>
      </c>
      <c r="D67" s="11">
        <v>15770</v>
      </c>
      <c r="E67" s="11">
        <v>15866</v>
      </c>
      <c r="F67" s="11">
        <v>16004</v>
      </c>
      <c r="G67" s="11">
        <v>16068</v>
      </c>
    </row>
    <row r="68" spans="1:7" x14ac:dyDescent="0.2">
      <c r="A68" s="7">
        <v>684</v>
      </c>
      <c r="B68" s="7" t="s">
        <v>65</v>
      </c>
      <c r="C68" s="11">
        <v>5250</v>
      </c>
      <c r="D68" s="11">
        <v>5261</v>
      </c>
      <c r="E68" s="11">
        <v>5263</v>
      </c>
      <c r="F68" s="11">
        <v>5242</v>
      </c>
      <c r="G68" s="11">
        <v>5329</v>
      </c>
    </row>
    <row r="69" spans="1:7" x14ac:dyDescent="0.2">
      <c r="A69" s="7">
        <v>685</v>
      </c>
      <c r="B69" s="7" t="s">
        <v>66</v>
      </c>
      <c r="C69" s="11">
        <v>13130</v>
      </c>
      <c r="D69" s="11">
        <v>13157</v>
      </c>
      <c r="E69" s="11">
        <v>13174</v>
      </c>
      <c r="F69" s="11">
        <v>13132</v>
      </c>
      <c r="G69" s="11">
        <v>13261</v>
      </c>
    </row>
    <row r="70" spans="1:7" x14ac:dyDescent="0.2">
      <c r="A70" s="7">
        <v>686</v>
      </c>
      <c r="B70" s="7" t="s">
        <v>67</v>
      </c>
      <c r="C70" s="11">
        <v>8754</v>
      </c>
      <c r="D70" s="11">
        <v>8750</v>
      </c>
      <c r="E70" s="11">
        <v>8768</v>
      </c>
      <c r="F70" s="11">
        <v>8759</v>
      </c>
      <c r="G70" s="11">
        <v>8904</v>
      </c>
    </row>
    <row r="71" spans="1:7" x14ac:dyDescent="0.2">
      <c r="A71" s="7">
        <v>687</v>
      </c>
      <c r="B71" s="7" t="s">
        <v>68</v>
      </c>
      <c r="C71" s="11">
        <v>9471</v>
      </c>
      <c r="D71" s="11">
        <v>9481</v>
      </c>
      <c r="E71" s="11">
        <v>9499</v>
      </c>
      <c r="F71" s="11">
        <v>9484</v>
      </c>
      <c r="G71" s="11">
        <v>9495</v>
      </c>
    </row>
    <row r="72" spans="1:7" x14ac:dyDescent="0.2">
      <c r="A72" s="7">
        <v>760</v>
      </c>
      <c r="B72" s="7" t="s">
        <v>69</v>
      </c>
      <c r="C72" s="11">
        <v>4886</v>
      </c>
      <c r="D72" s="11">
        <v>4891</v>
      </c>
      <c r="E72" s="11">
        <v>4894</v>
      </c>
      <c r="F72" s="11">
        <v>4883</v>
      </c>
      <c r="G72" s="11">
        <v>4882</v>
      </c>
    </row>
    <row r="73" spans="1:7" x14ac:dyDescent="0.2">
      <c r="A73" s="7">
        <v>761</v>
      </c>
      <c r="B73" s="7" t="s">
        <v>70</v>
      </c>
      <c r="C73" s="11">
        <v>3948</v>
      </c>
      <c r="D73" s="11">
        <v>3955</v>
      </c>
      <c r="E73" s="11">
        <v>3963</v>
      </c>
      <c r="F73" s="11">
        <v>3937</v>
      </c>
      <c r="G73" s="11">
        <v>3973</v>
      </c>
    </row>
    <row r="74" spans="1:7" x14ac:dyDescent="0.2">
      <c r="A74" s="7">
        <v>763</v>
      </c>
      <c r="B74" s="7" t="s">
        <v>71</v>
      </c>
      <c r="C74" s="11">
        <v>7119</v>
      </c>
      <c r="D74" s="11">
        <v>7112</v>
      </c>
      <c r="E74" s="11">
        <v>7113</v>
      </c>
      <c r="F74" s="11">
        <v>7143</v>
      </c>
      <c r="G74" s="11">
        <v>7174</v>
      </c>
    </row>
    <row r="75" spans="1:7" x14ac:dyDescent="0.2">
      <c r="A75" s="7">
        <v>764</v>
      </c>
      <c r="B75" s="7" t="s">
        <v>72</v>
      </c>
      <c r="C75" s="11">
        <v>9192</v>
      </c>
      <c r="D75" s="11">
        <v>9205</v>
      </c>
      <c r="E75" s="11">
        <v>9228</v>
      </c>
      <c r="F75" s="11">
        <v>9210</v>
      </c>
      <c r="G75" s="11">
        <v>9253</v>
      </c>
    </row>
    <row r="76" spans="1:7" x14ac:dyDescent="0.2">
      <c r="A76" s="7">
        <v>765</v>
      </c>
      <c r="B76" s="7" t="s">
        <v>73</v>
      </c>
      <c r="C76" s="11">
        <v>7986</v>
      </c>
      <c r="D76" s="11">
        <v>8054</v>
      </c>
      <c r="E76" s="11">
        <v>8080</v>
      </c>
      <c r="F76" s="11">
        <v>8158</v>
      </c>
      <c r="G76" s="11">
        <v>8175</v>
      </c>
    </row>
    <row r="77" spans="1:7" x14ac:dyDescent="0.2">
      <c r="A77" s="7">
        <v>767</v>
      </c>
      <c r="B77" s="7" t="s">
        <v>74</v>
      </c>
      <c r="C77" s="11">
        <v>5285</v>
      </c>
      <c r="D77" s="11">
        <v>5288</v>
      </c>
      <c r="E77" s="11">
        <v>5309</v>
      </c>
      <c r="F77" s="11">
        <v>5313</v>
      </c>
      <c r="G77" s="11">
        <v>5308</v>
      </c>
    </row>
    <row r="78" spans="1:7" x14ac:dyDescent="0.2">
      <c r="A78" s="7">
        <v>780</v>
      </c>
      <c r="B78" s="7" t="s">
        <v>75</v>
      </c>
      <c r="C78" s="11">
        <v>41294</v>
      </c>
      <c r="D78" s="11">
        <v>41562</v>
      </c>
      <c r="E78" s="11">
        <v>41881</v>
      </c>
      <c r="F78" s="11">
        <v>42017</v>
      </c>
      <c r="G78" s="11">
        <v>42287</v>
      </c>
    </row>
    <row r="79" spans="1:7" x14ac:dyDescent="0.2">
      <c r="A79" s="7">
        <v>781</v>
      </c>
      <c r="B79" s="7" t="s">
        <v>76</v>
      </c>
      <c r="C79" s="11">
        <v>14701</v>
      </c>
      <c r="D79" s="11">
        <v>14714</v>
      </c>
      <c r="E79" s="11">
        <v>14779</v>
      </c>
      <c r="F79" s="11">
        <v>14760</v>
      </c>
      <c r="G79" s="11">
        <v>14812</v>
      </c>
    </row>
    <row r="80" spans="1:7" x14ac:dyDescent="0.2">
      <c r="A80" s="7">
        <v>821</v>
      </c>
      <c r="B80" s="7" t="s">
        <v>77</v>
      </c>
      <c r="C80" s="11">
        <v>3392</v>
      </c>
      <c r="D80" s="11">
        <v>3363</v>
      </c>
      <c r="E80" s="11">
        <v>3368</v>
      </c>
      <c r="F80" s="11">
        <v>3354</v>
      </c>
      <c r="G80" s="11">
        <v>3361</v>
      </c>
    </row>
    <row r="81" spans="1:7" x14ac:dyDescent="0.2">
      <c r="A81" s="7">
        <v>834</v>
      </c>
      <c r="B81" s="7" t="s">
        <v>78</v>
      </c>
      <c r="C81" s="11">
        <v>4152</v>
      </c>
      <c r="D81" s="11">
        <v>4265</v>
      </c>
      <c r="E81" s="11">
        <v>4313</v>
      </c>
      <c r="F81" s="11">
        <v>4278</v>
      </c>
      <c r="G81" s="11">
        <v>4322</v>
      </c>
    </row>
    <row r="82" spans="1:7" x14ac:dyDescent="0.2">
      <c r="A82" s="7">
        <v>840</v>
      </c>
      <c r="B82" s="7" t="s">
        <v>79</v>
      </c>
      <c r="C82" s="11">
        <v>9228</v>
      </c>
      <c r="D82" s="11">
        <v>9448</v>
      </c>
      <c r="E82" s="11">
        <v>9543</v>
      </c>
      <c r="F82" s="11">
        <v>9662</v>
      </c>
      <c r="G82" s="11">
        <v>9834</v>
      </c>
    </row>
    <row r="83" spans="1:7" x14ac:dyDescent="0.2">
      <c r="A83" s="7">
        <v>860</v>
      </c>
      <c r="B83" s="7" t="s">
        <v>80</v>
      </c>
      <c r="C83" s="11">
        <v>7898</v>
      </c>
      <c r="D83" s="11">
        <v>7837</v>
      </c>
      <c r="E83" s="11">
        <v>7846</v>
      </c>
      <c r="F83" s="11">
        <v>7806</v>
      </c>
      <c r="G83" s="11">
        <v>7807</v>
      </c>
    </row>
    <row r="84" spans="1:7" x14ac:dyDescent="0.2">
      <c r="A84" s="7">
        <v>861</v>
      </c>
      <c r="B84" s="7" t="s">
        <v>81</v>
      </c>
      <c r="C84" s="11">
        <v>7448</v>
      </c>
      <c r="D84" s="11">
        <v>7438</v>
      </c>
      <c r="E84" s="11">
        <v>7463</v>
      </c>
      <c r="F84" s="11">
        <v>7401</v>
      </c>
      <c r="G84" s="11">
        <v>7503</v>
      </c>
    </row>
    <row r="85" spans="1:7" x14ac:dyDescent="0.2">
      <c r="A85" s="7">
        <v>862</v>
      </c>
      <c r="B85" s="7" t="s">
        <v>82</v>
      </c>
      <c r="C85" s="11">
        <v>4977</v>
      </c>
      <c r="D85" s="11">
        <v>4982</v>
      </c>
      <c r="E85" s="11">
        <v>4995</v>
      </c>
      <c r="F85" s="11">
        <v>4986</v>
      </c>
      <c r="G85" s="11">
        <v>4968</v>
      </c>
    </row>
    <row r="86" spans="1:7" x14ac:dyDescent="0.2">
      <c r="A86" s="7">
        <v>880</v>
      </c>
      <c r="B86" s="7" t="s">
        <v>83</v>
      </c>
      <c r="C86" s="11">
        <v>32903</v>
      </c>
      <c r="D86" s="11">
        <v>33062</v>
      </c>
      <c r="E86" s="11">
        <v>33217</v>
      </c>
      <c r="F86" s="11">
        <v>33363</v>
      </c>
      <c r="G86" s="11">
        <v>33664</v>
      </c>
    </row>
    <row r="87" spans="1:7" x14ac:dyDescent="0.2">
      <c r="A87" s="7">
        <v>881</v>
      </c>
      <c r="B87" s="7" t="s">
        <v>84</v>
      </c>
      <c r="C87" s="11">
        <v>10077</v>
      </c>
      <c r="D87" s="11">
        <v>10152</v>
      </c>
      <c r="E87" s="11">
        <v>10185</v>
      </c>
      <c r="F87" s="11">
        <v>10154</v>
      </c>
      <c r="G87" s="11">
        <v>10267</v>
      </c>
    </row>
    <row r="88" spans="1:7" x14ac:dyDescent="0.2">
      <c r="A88" s="7">
        <v>882</v>
      </c>
      <c r="B88" s="7" t="s">
        <v>85</v>
      </c>
      <c r="C88" s="11">
        <v>14332</v>
      </c>
      <c r="D88" s="11">
        <v>14312</v>
      </c>
      <c r="E88" s="11">
        <v>14339</v>
      </c>
      <c r="F88" s="11">
        <v>14347</v>
      </c>
      <c r="G88" s="11">
        <v>14353</v>
      </c>
    </row>
    <row r="89" spans="1:7" x14ac:dyDescent="0.2">
      <c r="A89" s="7">
        <v>883</v>
      </c>
      <c r="B89" s="7" t="s">
        <v>86</v>
      </c>
      <c r="C89" s="11">
        <v>22144</v>
      </c>
      <c r="D89" s="11">
        <v>22098</v>
      </c>
      <c r="E89" s="11">
        <v>22186</v>
      </c>
      <c r="F89" s="11">
        <v>22318</v>
      </c>
      <c r="G89" s="11">
        <v>22450</v>
      </c>
    </row>
    <row r="90" spans="1:7" x14ac:dyDescent="0.2">
      <c r="A90" s="7">
        <v>884</v>
      </c>
      <c r="B90" s="7" t="s">
        <v>87</v>
      </c>
      <c r="C90" s="11">
        <v>8161</v>
      </c>
      <c r="D90" s="11">
        <v>8135</v>
      </c>
      <c r="E90" s="11">
        <v>8191</v>
      </c>
      <c r="F90" s="11">
        <v>8099</v>
      </c>
      <c r="G90" s="11">
        <v>8143</v>
      </c>
    </row>
    <row r="91" spans="1:7" x14ac:dyDescent="0.2">
      <c r="A91" s="7">
        <v>885</v>
      </c>
      <c r="B91" s="7" t="s">
        <v>88</v>
      </c>
      <c r="C91" s="11">
        <v>11909</v>
      </c>
      <c r="D91" s="11">
        <v>11965</v>
      </c>
      <c r="E91" s="11">
        <v>12043</v>
      </c>
      <c r="F91" s="11">
        <v>12143</v>
      </c>
      <c r="G91" s="11">
        <v>12315</v>
      </c>
    </row>
    <row r="92" spans="1:7" x14ac:dyDescent="0.2">
      <c r="A92" s="7">
        <v>980</v>
      </c>
      <c r="B92" s="7" t="s">
        <v>89</v>
      </c>
      <c r="C92" s="11">
        <v>35037</v>
      </c>
      <c r="D92" s="11">
        <v>35293</v>
      </c>
      <c r="E92" s="11">
        <v>35466</v>
      </c>
      <c r="F92" s="11">
        <v>35914</v>
      </c>
      <c r="G92" s="11">
        <v>36466</v>
      </c>
    </row>
    <row r="93" spans="1:7" x14ac:dyDescent="0.2">
      <c r="A93" s="7">
        <v>1060</v>
      </c>
      <c r="B93" s="7" t="s">
        <v>90</v>
      </c>
      <c r="C93" s="11">
        <v>6698</v>
      </c>
      <c r="D93" s="11">
        <v>6696</v>
      </c>
      <c r="E93" s="11">
        <v>6699</v>
      </c>
      <c r="F93" s="11">
        <v>6694</v>
      </c>
      <c r="G93" s="11">
        <v>6701</v>
      </c>
    </row>
    <row r="94" spans="1:7" x14ac:dyDescent="0.2">
      <c r="A94" s="7">
        <v>1080</v>
      </c>
      <c r="B94" s="7" t="s">
        <v>91</v>
      </c>
      <c r="C94" s="11">
        <v>33140</v>
      </c>
      <c r="D94" s="11">
        <v>33238</v>
      </c>
      <c r="E94" s="11">
        <v>33428</v>
      </c>
      <c r="F94" s="11">
        <v>33567</v>
      </c>
      <c r="G94" s="11">
        <v>33808</v>
      </c>
    </row>
    <row r="95" spans="1:7" x14ac:dyDescent="0.2">
      <c r="A95" s="7">
        <v>1081</v>
      </c>
      <c r="B95" s="7" t="s">
        <v>92</v>
      </c>
      <c r="C95" s="11">
        <v>15976</v>
      </c>
      <c r="D95" s="11">
        <v>16011</v>
      </c>
      <c r="E95" s="11">
        <v>16016</v>
      </c>
      <c r="F95" s="11">
        <v>16050</v>
      </c>
      <c r="G95" s="11">
        <v>16094</v>
      </c>
    </row>
    <row r="96" spans="1:7" x14ac:dyDescent="0.2">
      <c r="A96" s="7">
        <v>1082</v>
      </c>
      <c r="B96" s="7" t="s">
        <v>93</v>
      </c>
      <c r="C96" s="11">
        <v>16456</v>
      </c>
      <c r="D96" s="11">
        <v>16550</v>
      </c>
      <c r="E96" s="11">
        <v>16584</v>
      </c>
      <c r="F96" s="11">
        <v>16622</v>
      </c>
      <c r="G96" s="11">
        <v>16691</v>
      </c>
    </row>
    <row r="97" spans="1:7" x14ac:dyDescent="0.2">
      <c r="A97" s="7">
        <v>1083</v>
      </c>
      <c r="B97" s="7" t="s">
        <v>94</v>
      </c>
      <c r="C97" s="11">
        <v>10363</v>
      </c>
      <c r="D97" s="11">
        <v>10398</v>
      </c>
      <c r="E97" s="11">
        <v>10433</v>
      </c>
      <c r="F97" s="11">
        <v>10423</v>
      </c>
      <c r="G97" s="11">
        <v>10548</v>
      </c>
    </row>
    <row r="98" spans="1:7" x14ac:dyDescent="0.2">
      <c r="A98" s="7">
        <v>1214</v>
      </c>
      <c r="B98" s="7" t="s">
        <v>95</v>
      </c>
      <c r="C98" s="11">
        <v>5872</v>
      </c>
      <c r="D98" s="11">
        <v>5868</v>
      </c>
      <c r="E98" s="11">
        <v>5867</v>
      </c>
      <c r="F98" s="11">
        <v>5939</v>
      </c>
      <c r="G98" s="11">
        <v>5951</v>
      </c>
    </row>
    <row r="99" spans="1:7" x14ac:dyDescent="0.2">
      <c r="A99" s="7">
        <v>1230</v>
      </c>
      <c r="B99" s="7" t="s">
        <v>96</v>
      </c>
      <c r="C99" s="11">
        <v>8750</v>
      </c>
      <c r="D99" s="11">
        <v>8764</v>
      </c>
      <c r="E99" s="11">
        <v>8783</v>
      </c>
      <c r="F99" s="11">
        <v>8891</v>
      </c>
      <c r="G99" s="11">
        <v>8934</v>
      </c>
    </row>
    <row r="100" spans="1:7" x14ac:dyDescent="0.2">
      <c r="A100" s="7">
        <v>1231</v>
      </c>
      <c r="B100" s="7" t="s">
        <v>97</v>
      </c>
      <c r="C100" s="11">
        <v>6872</v>
      </c>
      <c r="D100" s="11">
        <v>6877</v>
      </c>
      <c r="E100" s="11">
        <v>6883</v>
      </c>
      <c r="F100" s="11">
        <v>7027</v>
      </c>
      <c r="G100" s="11">
        <v>6943</v>
      </c>
    </row>
    <row r="101" spans="1:7" x14ac:dyDescent="0.2">
      <c r="A101" s="7">
        <v>1233</v>
      </c>
      <c r="B101" s="7" t="s">
        <v>98</v>
      </c>
      <c r="C101" s="11">
        <v>15120</v>
      </c>
      <c r="D101" s="11">
        <v>15300</v>
      </c>
      <c r="E101" s="11">
        <v>15371</v>
      </c>
      <c r="F101" s="11">
        <v>15517</v>
      </c>
      <c r="G101" s="11">
        <v>15675</v>
      </c>
    </row>
    <row r="102" spans="1:7" x14ac:dyDescent="0.2">
      <c r="A102" s="7">
        <v>1256</v>
      </c>
      <c r="B102" s="7" t="s">
        <v>99</v>
      </c>
      <c r="C102" s="11">
        <v>6819</v>
      </c>
      <c r="D102" s="11">
        <v>6821</v>
      </c>
      <c r="E102" s="11">
        <v>6830</v>
      </c>
      <c r="F102" s="11">
        <v>6819</v>
      </c>
      <c r="G102" s="11">
        <v>6824</v>
      </c>
    </row>
    <row r="103" spans="1:7" x14ac:dyDescent="0.2">
      <c r="A103" s="7">
        <v>1257</v>
      </c>
      <c r="B103" s="7" t="s">
        <v>100</v>
      </c>
      <c r="C103" s="11">
        <v>5457</v>
      </c>
      <c r="D103" s="11">
        <v>5530</v>
      </c>
      <c r="E103" s="11">
        <v>5546</v>
      </c>
      <c r="F103" s="11">
        <v>5585</v>
      </c>
      <c r="G103" s="11">
        <v>5622</v>
      </c>
    </row>
    <row r="104" spans="1:7" x14ac:dyDescent="0.2">
      <c r="A104" s="7">
        <v>1260</v>
      </c>
      <c r="B104" s="7" t="s">
        <v>101</v>
      </c>
      <c r="C104" s="11">
        <v>6244</v>
      </c>
      <c r="D104" s="11">
        <v>6258</v>
      </c>
      <c r="E104" s="11">
        <v>6262</v>
      </c>
      <c r="F104" s="11">
        <v>6278</v>
      </c>
      <c r="G104" s="11">
        <v>6290</v>
      </c>
    </row>
    <row r="105" spans="1:7" x14ac:dyDescent="0.2">
      <c r="A105" s="7">
        <v>1261</v>
      </c>
      <c r="B105" s="7" t="s">
        <v>102</v>
      </c>
      <c r="C105" s="11">
        <v>12032</v>
      </c>
      <c r="D105" s="11">
        <v>12085</v>
      </c>
      <c r="E105" s="11">
        <v>12156</v>
      </c>
      <c r="F105" s="11">
        <v>12177</v>
      </c>
      <c r="G105" s="11">
        <v>12363</v>
      </c>
    </row>
    <row r="106" spans="1:7" x14ac:dyDescent="0.2">
      <c r="A106" s="7">
        <v>1262</v>
      </c>
      <c r="B106" s="7" t="s">
        <v>103</v>
      </c>
      <c r="C106" s="11">
        <v>8267</v>
      </c>
      <c r="D106" s="11">
        <v>8404</v>
      </c>
      <c r="E106" s="11">
        <v>8489</v>
      </c>
      <c r="F106" s="11">
        <v>8754</v>
      </c>
      <c r="G106" s="11">
        <v>8727</v>
      </c>
    </row>
    <row r="107" spans="1:7" x14ac:dyDescent="0.2">
      <c r="A107" s="7">
        <v>1263</v>
      </c>
      <c r="B107" s="7" t="s">
        <v>104</v>
      </c>
      <c r="C107" s="11">
        <v>7950</v>
      </c>
      <c r="D107" s="11">
        <v>7986</v>
      </c>
      <c r="E107" s="11">
        <v>7985</v>
      </c>
      <c r="F107" s="11">
        <v>8043</v>
      </c>
      <c r="G107" s="11">
        <v>8049</v>
      </c>
    </row>
    <row r="108" spans="1:7" x14ac:dyDescent="0.2">
      <c r="A108" s="7">
        <v>1264</v>
      </c>
      <c r="B108" s="7" t="s">
        <v>105</v>
      </c>
      <c r="C108" s="11">
        <v>6672</v>
      </c>
      <c r="D108" s="11">
        <v>6698</v>
      </c>
      <c r="E108" s="11">
        <v>6740</v>
      </c>
      <c r="F108" s="11">
        <v>6778</v>
      </c>
      <c r="G108" s="11">
        <v>6811</v>
      </c>
    </row>
    <row r="109" spans="1:7" x14ac:dyDescent="0.2">
      <c r="A109" s="7">
        <v>1265</v>
      </c>
      <c r="B109" s="7" t="s">
        <v>106</v>
      </c>
      <c r="C109" s="11">
        <v>9590</v>
      </c>
      <c r="D109" s="11">
        <v>9599</v>
      </c>
      <c r="E109" s="11">
        <v>9643</v>
      </c>
      <c r="F109" s="11">
        <v>9616</v>
      </c>
      <c r="G109" s="11">
        <v>9759</v>
      </c>
    </row>
    <row r="110" spans="1:7" x14ac:dyDescent="0.2">
      <c r="A110" s="7">
        <v>1266</v>
      </c>
      <c r="B110" s="7" t="s">
        <v>107</v>
      </c>
      <c r="C110" s="11">
        <v>7851</v>
      </c>
      <c r="D110" s="11">
        <v>7884</v>
      </c>
      <c r="E110" s="11">
        <v>7953</v>
      </c>
      <c r="F110" s="11">
        <v>8015</v>
      </c>
      <c r="G110" s="11">
        <v>8054</v>
      </c>
    </row>
    <row r="111" spans="1:7" x14ac:dyDescent="0.2">
      <c r="A111" s="7">
        <v>1267</v>
      </c>
      <c r="B111" s="7" t="s">
        <v>108</v>
      </c>
      <c r="C111" s="11">
        <v>8168</v>
      </c>
      <c r="D111" s="11">
        <v>8182</v>
      </c>
      <c r="E111" s="11">
        <v>8221</v>
      </c>
      <c r="F111" s="11">
        <v>8264</v>
      </c>
      <c r="G111" s="11">
        <v>8387</v>
      </c>
    </row>
    <row r="112" spans="1:7" x14ac:dyDescent="0.2">
      <c r="A112" s="7">
        <v>1270</v>
      </c>
      <c r="B112" s="7" t="s">
        <v>109</v>
      </c>
      <c r="C112" s="11">
        <v>6937</v>
      </c>
      <c r="D112" s="11">
        <v>6931</v>
      </c>
      <c r="E112" s="11">
        <v>6941</v>
      </c>
      <c r="F112" s="11">
        <v>6943</v>
      </c>
      <c r="G112" s="11">
        <v>6935</v>
      </c>
    </row>
    <row r="113" spans="1:7" x14ac:dyDescent="0.2">
      <c r="A113" s="7">
        <v>1272</v>
      </c>
      <c r="B113" s="7" t="s">
        <v>110</v>
      </c>
      <c r="C113" s="11">
        <v>5701</v>
      </c>
      <c r="D113" s="11">
        <v>5703</v>
      </c>
      <c r="E113" s="11">
        <v>5706</v>
      </c>
      <c r="F113" s="11">
        <v>5774</v>
      </c>
      <c r="G113" s="11">
        <v>5737</v>
      </c>
    </row>
    <row r="114" spans="1:7" x14ac:dyDescent="0.2">
      <c r="A114" s="7">
        <v>1273</v>
      </c>
      <c r="B114" s="7" t="s">
        <v>111</v>
      </c>
      <c r="C114" s="11">
        <v>6503</v>
      </c>
      <c r="D114" s="11">
        <v>6530</v>
      </c>
      <c r="E114" s="11">
        <v>6539</v>
      </c>
      <c r="F114" s="11">
        <v>6566</v>
      </c>
      <c r="G114" s="11">
        <v>6569</v>
      </c>
    </row>
    <row r="115" spans="1:7" x14ac:dyDescent="0.2">
      <c r="A115" s="7">
        <v>1275</v>
      </c>
      <c r="B115" s="7" t="s">
        <v>112</v>
      </c>
      <c r="C115" s="11">
        <v>3533</v>
      </c>
      <c r="D115" s="11">
        <v>3536</v>
      </c>
      <c r="E115" s="11">
        <v>3537</v>
      </c>
      <c r="F115" s="11">
        <v>3557</v>
      </c>
      <c r="G115" s="11">
        <v>3554</v>
      </c>
    </row>
    <row r="116" spans="1:7" x14ac:dyDescent="0.2">
      <c r="A116" s="7">
        <v>1276</v>
      </c>
      <c r="B116" s="7" t="s">
        <v>113</v>
      </c>
      <c r="C116" s="11">
        <v>8259</v>
      </c>
      <c r="D116" s="11">
        <v>8288</v>
      </c>
      <c r="E116" s="11">
        <v>8319</v>
      </c>
      <c r="F116" s="11">
        <v>8340</v>
      </c>
      <c r="G116" s="11">
        <v>8439</v>
      </c>
    </row>
    <row r="117" spans="1:7" x14ac:dyDescent="0.2">
      <c r="A117" s="7">
        <v>1277</v>
      </c>
      <c r="B117" s="7" t="s">
        <v>114</v>
      </c>
      <c r="C117" s="11">
        <v>6384</v>
      </c>
      <c r="D117" s="11">
        <v>6408</v>
      </c>
      <c r="E117" s="11">
        <v>6417</v>
      </c>
      <c r="F117" s="11">
        <v>6411</v>
      </c>
      <c r="G117" s="11">
        <v>6429</v>
      </c>
    </row>
    <row r="118" spans="1:7" x14ac:dyDescent="0.2">
      <c r="A118" s="7">
        <v>1278</v>
      </c>
      <c r="B118" s="7" t="s">
        <v>115</v>
      </c>
      <c r="C118" s="11">
        <v>10682.173381294964</v>
      </c>
      <c r="D118" s="11">
        <v>10758.037410071942</v>
      </c>
      <c r="E118" s="11">
        <v>10808.049640287769</v>
      </c>
      <c r="F118" s="11">
        <v>10920.559712230215</v>
      </c>
      <c r="G118" s="11">
        <v>10958</v>
      </c>
    </row>
    <row r="119" spans="1:7" x14ac:dyDescent="0.2">
      <c r="A119" s="7">
        <v>1280</v>
      </c>
      <c r="B119" s="7" t="s">
        <v>116</v>
      </c>
      <c r="C119" s="11">
        <v>146554</v>
      </c>
      <c r="D119" s="11">
        <v>147160</v>
      </c>
      <c r="E119" s="11">
        <v>147717</v>
      </c>
      <c r="F119" s="11">
        <v>148115</v>
      </c>
      <c r="G119" s="11">
        <v>148793</v>
      </c>
    </row>
    <row r="120" spans="1:7" x14ac:dyDescent="0.2">
      <c r="A120" s="7">
        <v>1281</v>
      </c>
      <c r="B120" s="7" t="s">
        <v>117</v>
      </c>
      <c r="C120" s="11">
        <v>55486</v>
      </c>
      <c r="D120" s="11">
        <v>55735</v>
      </c>
      <c r="E120" s="11">
        <v>56139</v>
      </c>
      <c r="F120" s="11">
        <v>56864</v>
      </c>
      <c r="G120" s="11">
        <v>57456</v>
      </c>
    </row>
    <row r="121" spans="1:7" x14ac:dyDescent="0.2">
      <c r="A121" s="7">
        <v>1282</v>
      </c>
      <c r="B121" s="7" t="s">
        <v>118</v>
      </c>
      <c r="C121" s="11">
        <v>20314</v>
      </c>
      <c r="D121" s="11">
        <v>20366</v>
      </c>
      <c r="E121" s="11">
        <v>20482</v>
      </c>
      <c r="F121" s="11">
        <v>20289</v>
      </c>
      <c r="G121" s="11">
        <v>20383</v>
      </c>
    </row>
    <row r="122" spans="1:7" x14ac:dyDescent="0.2">
      <c r="A122" s="7">
        <v>1283</v>
      </c>
      <c r="B122" s="7" t="s">
        <v>119</v>
      </c>
      <c r="C122" s="11">
        <v>62110</v>
      </c>
      <c r="D122" s="11">
        <v>62536</v>
      </c>
      <c r="E122" s="11">
        <v>62816</v>
      </c>
      <c r="F122" s="11">
        <v>62920</v>
      </c>
      <c r="G122" s="11">
        <v>63530</v>
      </c>
    </row>
    <row r="123" spans="1:7" x14ac:dyDescent="0.2">
      <c r="A123" s="7">
        <v>1284</v>
      </c>
      <c r="B123" s="7" t="s">
        <v>120</v>
      </c>
      <c r="C123" s="11">
        <v>12299.080713047784</v>
      </c>
      <c r="D123" s="11">
        <v>12344.872245605347</v>
      </c>
      <c r="E123" s="11">
        <v>12387.248823966327</v>
      </c>
      <c r="F123" s="11">
        <v>12562.587026491705</v>
      </c>
      <c r="G123" s="11">
        <v>12620</v>
      </c>
    </row>
    <row r="124" spans="1:7" x14ac:dyDescent="0.2">
      <c r="A124" s="7">
        <v>1285</v>
      </c>
      <c r="B124" s="7" t="s">
        <v>121</v>
      </c>
      <c r="C124" s="11">
        <v>13690</v>
      </c>
      <c r="D124" s="11">
        <v>13714</v>
      </c>
      <c r="E124" s="11">
        <v>13735</v>
      </c>
      <c r="F124" s="11">
        <v>13732</v>
      </c>
      <c r="G124" s="11">
        <v>13877</v>
      </c>
    </row>
    <row r="125" spans="1:7" x14ac:dyDescent="0.2">
      <c r="A125" s="7">
        <v>1286</v>
      </c>
      <c r="B125" s="7" t="s">
        <v>122</v>
      </c>
      <c r="C125" s="11">
        <v>15678</v>
      </c>
      <c r="D125" s="11">
        <v>15772</v>
      </c>
      <c r="E125" s="11">
        <v>15886</v>
      </c>
      <c r="F125" s="11">
        <v>15883</v>
      </c>
      <c r="G125" s="11">
        <v>16003</v>
      </c>
    </row>
    <row r="126" spans="1:7" x14ac:dyDescent="0.2">
      <c r="A126" s="7">
        <v>1287</v>
      </c>
      <c r="B126" s="7" t="s">
        <v>123</v>
      </c>
      <c r="C126" s="11">
        <v>20177</v>
      </c>
      <c r="D126" s="11">
        <v>20227</v>
      </c>
      <c r="E126" s="11">
        <v>20326</v>
      </c>
      <c r="F126" s="11">
        <v>20276</v>
      </c>
      <c r="G126" s="11">
        <v>20455</v>
      </c>
    </row>
    <row r="127" spans="1:7" x14ac:dyDescent="0.2">
      <c r="A127" s="7">
        <v>1290</v>
      </c>
      <c r="B127" s="7" t="s">
        <v>124</v>
      </c>
      <c r="C127" s="11">
        <v>41457</v>
      </c>
      <c r="D127" s="11">
        <v>41571</v>
      </c>
      <c r="E127" s="11">
        <v>41662</v>
      </c>
      <c r="F127" s="11">
        <v>41706</v>
      </c>
      <c r="G127" s="11">
        <v>41862</v>
      </c>
    </row>
    <row r="128" spans="1:7" x14ac:dyDescent="0.2">
      <c r="A128" s="7">
        <v>1291</v>
      </c>
      <c r="B128" s="7" t="s">
        <v>125</v>
      </c>
      <c r="C128" s="11">
        <v>13048</v>
      </c>
      <c r="D128" s="11">
        <v>13127</v>
      </c>
      <c r="E128" s="11">
        <v>13177</v>
      </c>
      <c r="F128" s="11">
        <v>13171</v>
      </c>
      <c r="G128" s="11">
        <v>13165</v>
      </c>
    </row>
    <row r="129" spans="1:7" x14ac:dyDescent="0.2">
      <c r="A129" s="7">
        <v>1292</v>
      </c>
      <c r="B129" s="7" t="s">
        <v>126</v>
      </c>
      <c r="C129" s="11">
        <v>19812</v>
      </c>
      <c r="D129" s="11">
        <v>19869</v>
      </c>
      <c r="E129" s="11">
        <v>19978</v>
      </c>
      <c r="F129" s="11">
        <v>19948</v>
      </c>
      <c r="G129" s="11">
        <v>19982</v>
      </c>
    </row>
    <row r="130" spans="1:7" x14ac:dyDescent="0.2">
      <c r="A130" s="7">
        <v>1293</v>
      </c>
      <c r="B130" s="7" t="s">
        <v>127</v>
      </c>
      <c r="C130" s="11">
        <v>25014</v>
      </c>
      <c r="D130" s="11">
        <v>25098</v>
      </c>
      <c r="E130" s="11">
        <v>25127</v>
      </c>
      <c r="F130" s="11">
        <v>25194</v>
      </c>
      <c r="G130" s="11">
        <v>25257</v>
      </c>
    </row>
    <row r="131" spans="1:7" x14ac:dyDescent="0.2">
      <c r="A131" s="7">
        <v>1315</v>
      </c>
      <c r="B131" s="7" t="s">
        <v>128</v>
      </c>
      <c r="C131" s="11">
        <v>5324</v>
      </c>
      <c r="D131" s="11">
        <v>5345</v>
      </c>
      <c r="E131" s="11">
        <v>5360</v>
      </c>
      <c r="F131" s="11">
        <v>5342</v>
      </c>
      <c r="G131" s="11">
        <v>5380</v>
      </c>
    </row>
    <row r="132" spans="1:7" x14ac:dyDescent="0.2">
      <c r="A132" s="7">
        <v>1380</v>
      </c>
      <c r="B132" s="7" t="s">
        <v>129</v>
      </c>
      <c r="C132" s="11">
        <v>48807</v>
      </c>
      <c r="D132" s="11">
        <v>49214</v>
      </c>
      <c r="E132" s="11">
        <v>49317</v>
      </c>
      <c r="F132" s="11">
        <v>49649</v>
      </c>
      <c r="G132" s="11">
        <v>51163</v>
      </c>
    </row>
    <row r="133" spans="1:7" x14ac:dyDescent="0.2">
      <c r="A133" s="7">
        <v>1381</v>
      </c>
      <c r="B133" s="7" t="s">
        <v>130</v>
      </c>
      <c r="C133" s="11">
        <v>14778</v>
      </c>
      <c r="D133" s="11">
        <v>14843</v>
      </c>
      <c r="E133" s="11">
        <v>14946</v>
      </c>
      <c r="F133" s="11">
        <v>14878</v>
      </c>
      <c r="G133" s="11">
        <v>15121</v>
      </c>
    </row>
    <row r="134" spans="1:7" x14ac:dyDescent="0.2">
      <c r="A134" s="7">
        <v>1382</v>
      </c>
      <c r="B134" s="7" t="s">
        <v>131</v>
      </c>
      <c r="C134" s="11">
        <v>22060</v>
      </c>
      <c r="D134" s="11">
        <v>22287</v>
      </c>
      <c r="E134" s="11">
        <v>22409</v>
      </c>
      <c r="F134" s="11">
        <v>22813</v>
      </c>
      <c r="G134" s="11">
        <v>22840</v>
      </c>
    </row>
    <row r="135" spans="1:7" x14ac:dyDescent="0.2">
      <c r="A135" s="7">
        <v>1383</v>
      </c>
      <c r="B135" s="7" t="s">
        <v>132</v>
      </c>
      <c r="C135" s="11">
        <v>31213</v>
      </c>
      <c r="D135" s="11">
        <v>31427</v>
      </c>
      <c r="E135" s="11">
        <v>31606</v>
      </c>
      <c r="F135" s="11">
        <v>31883</v>
      </c>
      <c r="G135" s="11">
        <v>32239</v>
      </c>
    </row>
    <row r="136" spans="1:7" x14ac:dyDescent="0.2">
      <c r="A136" s="7">
        <v>1384</v>
      </c>
      <c r="B136" s="7" t="s">
        <v>133</v>
      </c>
      <c r="C136" s="11">
        <v>32274</v>
      </c>
      <c r="D136" s="11">
        <v>32640</v>
      </c>
      <c r="E136" s="11">
        <v>32792</v>
      </c>
      <c r="F136" s="11">
        <v>33017</v>
      </c>
      <c r="G136" s="11">
        <v>33674</v>
      </c>
    </row>
    <row r="137" spans="1:7" x14ac:dyDescent="0.2">
      <c r="A137" s="7">
        <v>1401</v>
      </c>
      <c r="B137" s="7" t="s">
        <v>134</v>
      </c>
      <c r="C137" s="11">
        <v>14100</v>
      </c>
      <c r="D137" s="11">
        <v>14127</v>
      </c>
      <c r="E137" s="11">
        <v>14215</v>
      </c>
      <c r="F137" s="11">
        <v>14321</v>
      </c>
      <c r="G137" s="11">
        <v>14558</v>
      </c>
    </row>
    <row r="138" spans="1:7" x14ac:dyDescent="0.2">
      <c r="A138" s="7">
        <v>1402</v>
      </c>
      <c r="B138" s="7" t="s">
        <v>135</v>
      </c>
      <c r="C138" s="11">
        <v>13848</v>
      </c>
      <c r="D138" s="11">
        <v>13878</v>
      </c>
      <c r="E138" s="11">
        <v>13963</v>
      </c>
      <c r="F138" s="11">
        <v>14377</v>
      </c>
      <c r="G138" s="11">
        <v>14482</v>
      </c>
    </row>
    <row r="139" spans="1:7" x14ac:dyDescent="0.2">
      <c r="A139" s="7">
        <v>1407</v>
      </c>
      <c r="B139" s="7" t="s">
        <v>136</v>
      </c>
      <c r="C139" s="11">
        <v>4918</v>
      </c>
      <c r="D139" s="11">
        <v>4935</v>
      </c>
      <c r="E139" s="11">
        <v>4996</v>
      </c>
      <c r="F139" s="11">
        <v>5118</v>
      </c>
      <c r="G139" s="11">
        <v>5139</v>
      </c>
    </row>
    <row r="140" spans="1:7" x14ac:dyDescent="0.2">
      <c r="A140" s="7">
        <v>1415</v>
      </c>
      <c r="B140" s="7" t="s">
        <v>137</v>
      </c>
      <c r="C140" s="11">
        <v>11492</v>
      </c>
      <c r="D140" s="11">
        <v>11555</v>
      </c>
      <c r="E140" s="11">
        <v>11626</v>
      </c>
      <c r="F140" s="11">
        <v>11676</v>
      </c>
      <c r="G140" s="11">
        <v>11933</v>
      </c>
    </row>
    <row r="141" spans="1:7" x14ac:dyDescent="0.2">
      <c r="A141" s="7">
        <v>1419</v>
      </c>
      <c r="B141" s="7" t="s">
        <v>138</v>
      </c>
      <c r="C141" s="11">
        <v>10161</v>
      </c>
      <c r="D141" s="11">
        <v>10189</v>
      </c>
      <c r="E141" s="11">
        <v>10226</v>
      </c>
      <c r="F141" s="11">
        <v>10229</v>
      </c>
      <c r="G141" s="11">
        <v>10307</v>
      </c>
    </row>
    <row r="142" spans="1:7" x14ac:dyDescent="0.2">
      <c r="A142" s="7">
        <v>1421</v>
      </c>
      <c r="B142" s="7" t="s">
        <v>139</v>
      </c>
      <c r="C142" s="11">
        <v>11931</v>
      </c>
      <c r="D142" s="11">
        <v>11938</v>
      </c>
      <c r="E142" s="11">
        <v>11990</v>
      </c>
      <c r="F142" s="11">
        <v>12019</v>
      </c>
      <c r="G142" s="11">
        <v>12086</v>
      </c>
    </row>
    <row r="143" spans="1:7" x14ac:dyDescent="0.2">
      <c r="A143" s="7">
        <v>1427</v>
      </c>
      <c r="B143" s="7" t="s">
        <v>140</v>
      </c>
      <c r="C143" s="11">
        <v>8388.0706363105674</v>
      </c>
      <c r="D143" s="11">
        <v>8462.7011091652075</v>
      </c>
      <c r="E143" s="11">
        <v>8498.630472854642</v>
      </c>
      <c r="F143" s="11">
        <v>8500.3858727378865</v>
      </c>
      <c r="G143" s="11">
        <v>8576</v>
      </c>
    </row>
    <row r="144" spans="1:7" x14ac:dyDescent="0.2">
      <c r="A144" s="7">
        <v>1430</v>
      </c>
      <c r="B144" s="7" t="s">
        <v>141</v>
      </c>
      <c r="C144" s="11">
        <v>5574</v>
      </c>
      <c r="D144" s="11">
        <v>5574</v>
      </c>
      <c r="E144" s="11">
        <v>5581</v>
      </c>
      <c r="F144" s="11">
        <v>5585</v>
      </c>
      <c r="G144" s="11">
        <v>5637</v>
      </c>
    </row>
    <row r="145" spans="1:7" x14ac:dyDescent="0.2">
      <c r="A145" s="7">
        <v>1435</v>
      </c>
      <c r="B145" s="7" t="s">
        <v>142</v>
      </c>
      <c r="C145" s="11">
        <v>10331</v>
      </c>
      <c r="D145" s="11">
        <v>10398</v>
      </c>
      <c r="E145" s="11">
        <v>10522</v>
      </c>
      <c r="F145" s="11">
        <v>10575</v>
      </c>
      <c r="G145" s="11">
        <v>10728</v>
      </c>
    </row>
    <row r="146" spans="1:7" x14ac:dyDescent="0.2">
      <c r="A146" s="7">
        <v>1438</v>
      </c>
      <c r="B146" s="7" t="s">
        <v>143</v>
      </c>
      <c r="C146" s="11">
        <v>2818</v>
      </c>
      <c r="D146" s="11">
        <v>2820</v>
      </c>
      <c r="E146" s="11">
        <v>2847</v>
      </c>
      <c r="F146" s="11">
        <v>2843</v>
      </c>
      <c r="G146" s="11">
        <v>2918</v>
      </c>
    </row>
    <row r="147" spans="1:7" x14ac:dyDescent="0.2">
      <c r="A147" s="7">
        <v>1439</v>
      </c>
      <c r="B147" s="7" t="s">
        <v>144</v>
      </c>
      <c r="C147" s="11">
        <v>3411</v>
      </c>
      <c r="D147" s="11">
        <v>3413</v>
      </c>
      <c r="E147" s="11">
        <v>3415</v>
      </c>
      <c r="F147" s="11">
        <v>3419</v>
      </c>
      <c r="G147" s="11">
        <v>3401</v>
      </c>
    </row>
    <row r="148" spans="1:7" x14ac:dyDescent="0.2">
      <c r="A148" s="7">
        <v>1440</v>
      </c>
      <c r="B148" s="7" t="s">
        <v>145</v>
      </c>
      <c r="C148" s="11">
        <v>11607</v>
      </c>
      <c r="D148" s="11">
        <v>11623</v>
      </c>
      <c r="E148" s="11">
        <v>11670</v>
      </c>
      <c r="F148" s="11">
        <v>11666</v>
      </c>
      <c r="G148" s="11">
        <v>11901</v>
      </c>
    </row>
    <row r="149" spans="1:7" x14ac:dyDescent="0.2">
      <c r="A149" s="7">
        <v>1441</v>
      </c>
      <c r="B149" s="7" t="s">
        <v>146</v>
      </c>
      <c r="C149" s="11">
        <v>15470</v>
      </c>
      <c r="D149" s="11">
        <v>15505</v>
      </c>
      <c r="E149" s="11">
        <v>15702</v>
      </c>
      <c r="F149" s="11">
        <v>15594</v>
      </c>
      <c r="G149" s="11">
        <v>15768</v>
      </c>
    </row>
    <row r="150" spans="1:7" x14ac:dyDescent="0.2">
      <c r="A150" s="7">
        <v>1442</v>
      </c>
      <c r="B150" s="7" t="s">
        <v>147</v>
      </c>
      <c r="C150" s="11">
        <v>4880</v>
      </c>
      <c r="D150" s="11">
        <v>4894</v>
      </c>
      <c r="E150" s="11">
        <v>4906</v>
      </c>
      <c r="F150" s="11">
        <v>4918</v>
      </c>
      <c r="G150" s="11">
        <v>4966</v>
      </c>
    </row>
    <row r="151" spans="1:7" x14ac:dyDescent="0.2">
      <c r="A151" s="7">
        <v>1443</v>
      </c>
      <c r="B151" s="7" t="s">
        <v>148</v>
      </c>
      <c r="C151" s="11">
        <v>3734</v>
      </c>
      <c r="D151" s="11">
        <v>3747</v>
      </c>
      <c r="E151" s="11">
        <v>3788</v>
      </c>
      <c r="F151" s="11">
        <v>3720</v>
      </c>
      <c r="G151" s="11">
        <v>3800</v>
      </c>
    </row>
    <row r="152" spans="1:7" x14ac:dyDescent="0.2">
      <c r="A152" s="7">
        <v>1444</v>
      </c>
      <c r="B152" s="7" t="s">
        <v>149</v>
      </c>
      <c r="C152" s="11">
        <v>2684</v>
      </c>
      <c r="D152" s="11">
        <v>2688</v>
      </c>
      <c r="E152" s="11">
        <v>2687</v>
      </c>
      <c r="F152" s="11">
        <v>2685</v>
      </c>
      <c r="G152" s="11">
        <v>2690</v>
      </c>
    </row>
    <row r="153" spans="1:7" x14ac:dyDescent="0.2">
      <c r="A153" s="7">
        <v>1445</v>
      </c>
      <c r="B153" s="7" t="s">
        <v>150</v>
      </c>
      <c r="C153" s="11">
        <v>2607</v>
      </c>
      <c r="D153" s="11">
        <v>2608</v>
      </c>
      <c r="E153" s="11">
        <v>2618</v>
      </c>
      <c r="F153" s="11">
        <v>2602</v>
      </c>
      <c r="G153" s="11">
        <v>2633</v>
      </c>
    </row>
    <row r="154" spans="1:7" x14ac:dyDescent="0.2">
      <c r="A154" s="7">
        <v>1446</v>
      </c>
      <c r="B154" s="7" t="s">
        <v>151</v>
      </c>
      <c r="C154" s="11">
        <v>4319</v>
      </c>
      <c r="D154" s="11">
        <v>4329</v>
      </c>
      <c r="E154" s="11">
        <v>4336</v>
      </c>
      <c r="F154" s="11">
        <v>4330</v>
      </c>
      <c r="G154" s="11">
        <v>4334</v>
      </c>
    </row>
    <row r="155" spans="1:7" x14ac:dyDescent="0.2">
      <c r="A155" s="7">
        <v>1447</v>
      </c>
      <c r="B155" s="7" t="s">
        <v>152</v>
      </c>
      <c r="C155" s="11">
        <v>3233</v>
      </c>
      <c r="D155" s="11">
        <v>3248</v>
      </c>
      <c r="E155" s="11">
        <v>3252</v>
      </c>
      <c r="F155" s="11">
        <v>3237</v>
      </c>
      <c r="G155" s="11">
        <v>3238</v>
      </c>
    </row>
    <row r="156" spans="1:7" x14ac:dyDescent="0.2">
      <c r="A156" s="7">
        <v>1452</v>
      </c>
      <c r="B156" s="7" t="s">
        <v>153</v>
      </c>
      <c r="C156" s="11">
        <v>5692</v>
      </c>
      <c r="D156" s="11">
        <v>5700</v>
      </c>
      <c r="E156" s="11">
        <v>5709</v>
      </c>
      <c r="F156" s="11">
        <v>5714</v>
      </c>
      <c r="G156" s="11">
        <v>5758</v>
      </c>
    </row>
    <row r="157" spans="1:7" x14ac:dyDescent="0.2">
      <c r="A157" s="7">
        <v>1460</v>
      </c>
      <c r="B157" s="7" t="s">
        <v>154</v>
      </c>
      <c r="C157" s="11">
        <v>6086</v>
      </c>
      <c r="D157" s="11">
        <v>6112</v>
      </c>
      <c r="E157" s="11">
        <v>6117</v>
      </c>
      <c r="F157" s="11">
        <v>6117</v>
      </c>
      <c r="G157" s="11">
        <v>6131</v>
      </c>
    </row>
    <row r="158" spans="1:7" x14ac:dyDescent="0.2">
      <c r="A158" s="7">
        <v>1461</v>
      </c>
      <c r="B158" s="7" t="s">
        <v>155</v>
      </c>
      <c r="C158" s="11">
        <v>5675</v>
      </c>
      <c r="D158" s="11">
        <v>5676</v>
      </c>
      <c r="E158" s="11">
        <v>5701</v>
      </c>
      <c r="F158" s="11">
        <v>5693</v>
      </c>
      <c r="G158" s="11">
        <v>5724</v>
      </c>
    </row>
    <row r="159" spans="1:7" x14ac:dyDescent="0.2">
      <c r="A159" s="7">
        <v>1462</v>
      </c>
      <c r="B159" s="7" t="s">
        <v>156</v>
      </c>
      <c r="C159" s="11">
        <v>6397</v>
      </c>
      <c r="D159" s="11">
        <v>6394</v>
      </c>
      <c r="E159" s="11">
        <v>6413</v>
      </c>
      <c r="F159" s="11">
        <v>6387</v>
      </c>
      <c r="G159" s="11">
        <v>6452</v>
      </c>
    </row>
    <row r="160" spans="1:7" x14ac:dyDescent="0.2">
      <c r="A160" s="7">
        <v>1463</v>
      </c>
      <c r="B160" s="7" t="s">
        <v>157</v>
      </c>
      <c r="C160" s="11">
        <v>16093</v>
      </c>
      <c r="D160" s="11">
        <v>16122</v>
      </c>
      <c r="E160" s="11">
        <v>16187</v>
      </c>
      <c r="F160" s="11">
        <v>16256</v>
      </c>
      <c r="G160" s="11">
        <v>16296</v>
      </c>
    </row>
    <row r="161" spans="1:7" x14ac:dyDescent="0.2">
      <c r="A161" s="7">
        <v>1465</v>
      </c>
      <c r="B161" s="7" t="s">
        <v>158</v>
      </c>
      <c r="C161" s="11">
        <v>5382</v>
      </c>
      <c r="D161" s="11">
        <v>5390</v>
      </c>
      <c r="E161" s="11">
        <v>5412</v>
      </c>
      <c r="F161" s="11">
        <v>5435</v>
      </c>
      <c r="G161" s="11">
        <v>5470</v>
      </c>
    </row>
    <row r="162" spans="1:7" x14ac:dyDescent="0.2">
      <c r="A162" s="7">
        <v>1466</v>
      </c>
      <c r="B162" s="7" t="s">
        <v>159</v>
      </c>
      <c r="C162" s="11">
        <v>4392</v>
      </c>
      <c r="D162" s="11">
        <v>4429</v>
      </c>
      <c r="E162" s="11">
        <v>4437</v>
      </c>
      <c r="F162" s="11">
        <v>4439</v>
      </c>
      <c r="G162" s="11">
        <v>4496</v>
      </c>
    </row>
    <row r="163" spans="1:7" x14ac:dyDescent="0.2">
      <c r="A163" s="7">
        <v>1470</v>
      </c>
      <c r="B163" s="7" t="s">
        <v>160</v>
      </c>
      <c r="C163" s="11">
        <v>7626</v>
      </c>
      <c r="D163" s="11">
        <v>7660</v>
      </c>
      <c r="E163" s="11">
        <v>7696</v>
      </c>
      <c r="F163" s="11">
        <v>7683</v>
      </c>
      <c r="G163" s="11">
        <v>7696</v>
      </c>
    </row>
    <row r="164" spans="1:7" x14ac:dyDescent="0.2">
      <c r="A164" s="7">
        <v>1471</v>
      </c>
      <c r="B164" s="7" t="s">
        <v>161</v>
      </c>
      <c r="C164" s="11">
        <v>6385</v>
      </c>
      <c r="D164" s="11">
        <v>6404</v>
      </c>
      <c r="E164" s="11">
        <v>6443</v>
      </c>
      <c r="F164" s="11">
        <v>6455</v>
      </c>
      <c r="G164" s="11">
        <v>6498</v>
      </c>
    </row>
    <row r="165" spans="1:7" x14ac:dyDescent="0.2">
      <c r="A165" s="7">
        <v>1472</v>
      </c>
      <c r="B165" s="7" t="s">
        <v>162</v>
      </c>
      <c r="C165" s="11">
        <v>5532</v>
      </c>
      <c r="D165" s="11">
        <v>5542</v>
      </c>
      <c r="E165" s="11">
        <v>5556</v>
      </c>
      <c r="F165" s="11">
        <v>5546</v>
      </c>
      <c r="G165" s="11">
        <v>5618</v>
      </c>
    </row>
    <row r="166" spans="1:7" x14ac:dyDescent="0.2">
      <c r="A166" s="7">
        <v>1473</v>
      </c>
      <c r="B166" s="7" t="s">
        <v>163</v>
      </c>
      <c r="C166" s="11">
        <v>4907</v>
      </c>
      <c r="D166" s="11">
        <v>4907</v>
      </c>
      <c r="E166" s="11">
        <v>4915</v>
      </c>
      <c r="F166" s="11">
        <v>4914</v>
      </c>
      <c r="G166" s="11">
        <v>4910</v>
      </c>
    </row>
    <row r="167" spans="1:7" x14ac:dyDescent="0.2">
      <c r="A167" s="7">
        <v>1480</v>
      </c>
      <c r="B167" s="7" t="s">
        <v>164</v>
      </c>
      <c r="C167" s="11">
        <v>256754</v>
      </c>
      <c r="D167" s="11">
        <v>257995</v>
      </c>
      <c r="E167" s="11">
        <v>259622</v>
      </c>
      <c r="F167" s="11">
        <v>260654</v>
      </c>
      <c r="G167" s="11">
        <v>262940</v>
      </c>
    </row>
    <row r="168" spans="1:7" x14ac:dyDescent="0.2">
      <c r="A168" s="7">
        <v>1481</v>
      </c>
      <c r="B168" s="7" t="s">
        <v>165</v>
      </c>
      <c r="C168" s="11">
        <v>26654</v>
      </c>
      <c r="D168" s="11">
        <v>26807</v>
      </c>
      <c r="E168" s="11">
        <v>26970</v>
      </c>
      <c r="F168" s="11">
        <v>26866</v>
      </c>
      <c r="G168" s="11">
        <v>27218</v>
      </c>
    </row>
    <row r="169" spans="1:7" x14ac:dyDescent="0.2">
      <c r="A169" s="7">
        <v>1482</v>
      </c>
      <c r="B169" s="7" t="s">
        <v>166</v>
      </c>
      <c r="C169" s="11">
        <v>20220</v>
      </c>
      <c r="D169" s="11">
        <v>20313</v>
      </c>
      <c r="E169" s="11">
        <v>20460</v>
      </c>
      <c r="F169" s="11">
        <v>20622</v>
      </c>
      <c r="G169" s="11">
        <v>20752</v>
      </c>
    </row>
    <row r="170" spans="1:7" x14ac:dyDescent="0.2">
      <c r="A170" s="7">
        <v>1484</v>
      </c>
      <c r="B170" s="7" t="s">
        <v>167</v>
      </c>
      <c r="C170" s="11">
        <v>10670</v>
      </c>
      <c r="D170" s="11">
        <v>10683</v>
      </c>
      <c r="E170" s="11">
        <v>10707</v>
      </c>
      <c r="F170" s="11">
        <v>10738</v>
      </c>
      <c r="G170" s="11">
        <v>10850</v>
      </c>
    </row>
    <row r="171" spans="1:7" x14ac:dyDescent="0.2">
      <c r="A171" s="7">
        <v>1485</v>
      </c>
      <c r="B171" s="7" t="s">
        <v>168</v>
      </c>
      <c r="C171" s="11">
        <v>28090</v>
      </c>
      <c r="D171" s="11">
        <v>28191</v>
      </c>
      <c r="E171" s="11">
        <v>28265</v>
      </c>
      <c r="F171" s="11">
        <v>28448</v>
      </c>
      <c r="G171" s="11">
        <v>28659</v>
      </c>
    </row>
    <row r="172" spans="1:7" x14ac:dyDescent="0.2">
      <c r="A172" s="7">
        <v>1486</v>
      </c>
      <c r="B172" s="7" t="s">
        <v>169</v>
      </c>
      <c r="C172" s="11">
        <v>9479.1043939840747</v>
      </c>
      <c r="D172" s="11">
        <v>9562.1506930109117</v>
      </c>
      <c r="E172" s="11">
        <v>9659.4479504570918</v>
      </c>
      <c r="F172" s="11">
        <v>9659.3320554408729</v>
      </c>
      <c r="G172" s="11">
        <v>9835</v>
      </c>
    </row>
    <row r="173" spans="1:7" x14ac:dyDescent="0.2">
      <c r="A173" s="7">
        <v>1487</v>
      </c>
      <c r="B173" s="7" t="s">
        <v>170</v>
      </c>
      <c r="C173" s="11">
        <v>18747</v>
      </c>
      <c r="D173" s="11">
        <v>18756</v>
      </c>
      <c r="E173" s="11">
        <v>18778</v>
      </c>
      <c r="F173" s="11">
        <v>18717</v>
      </c>
      <c r="G173" s="11">
        <v>18903</v>
      </c>
    </row>
    <row r="174" spans="1:7" x14ac:dyDescent="0.2">
      <c r="A174" s="7">
        <v>1488</v>
      </c>
      <c r="B174" s="7" t="s">
        <v>171</v>
      </c>
      <c r="C174" s="11">
        <v>26823</v>
      </c>
      <c r="D174" s="11">
        <v>26937</v>
      </c>
      <c r="E174" s="11">
        <v>27005</v>
      </c>
      <c r="F174" s="11">
        <v>27005</v>
      </c>
      <c r="G174" s="11">
        <v>27097</v>
      </c>
    </row>
    <row r="175" spans="1:7" x14ac:dyDescent="0.2">
      <c r="A175" s="7">
        <v>1489</v>
      </c>
      <c r="B175" s="7" t="s">
        <v>172</v>
      </c>
      <c r="C175" s="11">
        <v>17723</v>
      </c>
      <c r="D175" s="11">
        <v>17768</v>
      </c>
      <c r="E175" s="11">
        <v>17863</v>
      </c>
      <c r="F175" s="11">
        <v>17924</v>
      </c>
      <c r="G175" s="11">
        <v>18219</v>
      </c>
    </row>
    <row r="176" spans="1:7" x14ac:dyDescent="0.2">
      <c r="A176" s="7">
        <v>1490</v>
      </c>
      <c r="B176" s="7" t="s">
        <v>173</v>
      </c>
      <c r="C176" s="11">
        <v>50157</v>
      </c>
      <c r="D176" s="11">
        <v>50385</v>
      </c>
      <c r="E176" s="11">
        <v>50440</v>
      </c>
      <c r="F176" s="11">
        <v>50708</v>
      </c>
      <c r="G176" s="11">
        <v>51152</v>
      </c>
    </row>
    <row r="177" spans="1:7" x14ac:dyDescent="0.2">
      <c r="A177" s="7">
        <v>1491</v>
      </c>
      <c r="B177" s="7" t="s">
        <v>174</v>
      </c>
      <c r="C177" s="11">
        <v>11433</v>
      </c>
      <c r="D177" s="11">
        <v>11457</v>
      </c>
      <c r="E177" s="11">
        <v>11519</v>
      </c>
      <c r="F177" s="11">
        <v>11572</v>
      </c>
      <c r="G177" s="11">
        <v>11605</v>
      </c>
    </row>
    <row r="178" spans="1:7" x14ac:dyDescent="0.2">
      <c r="A178" s="7">
        <v>1492</v>
      </c>
      <c r="B178" s="7" t="s">
        <v>175</v>
      </c>
      <c r="C178" s="11">
        <v>6908</v>
      </c>
      <c r="D178" s="11">
        <v>6911</v>
      </c>
      <c r="E178" s="11">
        <v>6919</v>
      </c>
      <c r="F178" s="11">
        <v>6893</v>
      </c>
      <c r="G178" s="11">
        <v>6916</v>
      </c>
    </row>
    <row r="179" spans="1:7" x14ac:dyDescent="0.2">
      <c r="A179" s="7">
        <v>1493</v>
      </c>
      <c r="B179" s="7" t="s">
        <v>176</v>
      </c>
      <c r="C179" s="11">
        <v>12629</v>
      </c>
      <c r="D179" s="11">
        <v>12635</v>
      </c>
      <c r="E179" s="11">
        <v>12678</v>
      </c>
      <c r="F179" s="11">
        <v>12696</v>
      </c>
      <c r="G179" s="11">
        <v>12802</v>
      </c>
    </row>
    <row r="180" spans="1:7" x14ac:dyDescent="0.2">
      <c r="A180" s="7">
        <v>1494</v>
      </c>
      <c r="B180" s="7" t="s">
        <v>177</v>
      </c>
      <c r="C180" s="11">
        <v>19158</v>
      </c>
      <c r="D180" s="11">
        <v>19191</v>
      </c>
      <c r="E180" s="11">
        <v>19265</v>
      </c>
      <c r="F180" s="11">
        <v>19300</v>
      </c>
      <c r="G180" s="11">
        <v>19422</v>
      </c>
    </row>
    <row r="181" spans="1:7" x14ac:dyDescent="0.2">
      <c r="A181" s="7">
        <v>1495</v>
      </c>
      <c r="B181" s="7" t="s">
        <v>178</v>
      </c>
      <c r="C181" s="11">
        <v>9393</v>
      </c>
      <c r="D181" s="11">
        <v>9404</v>
      </c>
      <c r="E181" s="11">
        <v>9435</v>
      </c>
      <c r="F181" s="11">
        <v>9430</v>
      </c>
      <c r="G181" s="11">
        <v>9431</v>
      </c>
    </row>
    <row r="182" spans="1:7" x14ac:dyDescent="0.2">
      <c r="A182" s="7">
        <v>1496</v>
      </c>
      <c r="B182" s="7" t="s">
        <v>179</v>
      </c>
      <c r="C182" s="11">
        <v>25492</v>
      </c>
      <c r="D182" s="11">
        <v>25531</v>
      </c>
      <c r="E182" s="11">
        <v>25576</v>
      </c>
      <c r="F182" s="11">
        <v>25674</v>
      </c>
      <c r="G182" s="11">
        <v>26181</v>
      </c>
    </row>
    <row r="183" spans="1:7" x14ac:dyDescent="0.2">
      <c r="A183" s="7">
        <v>1497</v>
      </c>
      <c r="B183" s="7" t="s">
        <v>180</v>
      </c>
      <c r="C183" s="11">
        <v>4451</v>
      </c>
      <c r="D183" s="11">
        <v>4462</v>
      </c>
      <c r="E183" s="11">
        <v>4474</v>
      </c>
      <c r="F183" s="11">
        <v>4483</v>
      </c>
      <c r="G183" s="11">
        <v>4500</v>
      </c>
    </row>
    <row r="184" spans="1:7" x14ac:dyDescent="0.2">
      <c r="A184" s="7">
        <v>1498</v>
      </c>
      <c r="B184" s="7" t="s">
        <v>181</v>
      </c>
      <c r="C184" s="11">
        <v>6295</v>
      </c>
      <c r="D184" s="11">
        <v>6310</v>
      </c>
      <c r="E184" s="11">
        <v>6333</v>
      </c>
      <c r="F184" s="11">
        <v>6261</v>
      </c>
      <c r="G184" s="11">
        <v>6293</v>
      </c>
    </row>
    <row r="185" spans="1:7" x14ac:dyDescent="0.2">
      <c r="A185" s="7">
        <v>1499</v>
      </c>
      <c r="B185" s="7" t="s">
        <v>182</v>
      </c>
      <c r="C185" s="11">
        <v>14254</v>
      </c>
      <c r="D185" s="11">
        <v>14270</v>
      </c>
      <c r="E185" s="11">
        <v>14298</v>
      </c>
      <c r="F185" s="11">
        <v>14326</v>
      </c>
      <c r="G185" s="11">
        <v>15397</v>
      </c>
    </row>
    <row r="186" spans="1:7" x14ac:dyDescent="0.2">
      <c r="A186" s="7">
        <v>1715</v>
      </c>
      <c r="B186" s="7" t="s">
        <v>183</v>
      </c>
      <c r="C186" s="11">
        <v>5855</v>
      </c>
      <c r="D186" s="11">
        <v>5858</v>
      </c>
      <c r="E186" s="11">
        <v>5868</v>
      </c>
      <c r="F186" s="11">
        <v>5916</v>
      </c>
      <c r="G186" s="11">
        <v>5944</v>
      </c>
    </row>
    <row r="187" spans="1:7" x14ac:dyDescent="0.2">
      <c r="A187" s="7">
        <v>1730</v>
      </c>
      <c r="B187" s="7" t="s">
        <v>184</v>
      </c>
      <c r="C187" s="11">
        <v>4668</v>
      </c>
      <c r="D187" s="11">
        <v>4693</v>
      </c>
      <c r="E187" s="11">
        <v>4725</v>
      </c>
      <c r="F187" s="11">
        <v>4735</v>
      </c>
      <c r="G187" s="11">
        <v>4776</v>
      </c>
    </row>
    <row r="188" spans="1:7" x14ac:dyDescent="0.2">
      <c r="A188" s="7">
        <v>1737</v>
      </c>
      <c r="B188" s="7" t="s">
        <v>185</v>
      </c>
      <c r="C188" s="11">
        <v>7989</v>
      </c>
      <c r="D188" s="11">
        <v>8020</v>
      </c>
      <c r="E188" s="11">
        <v>8044</v>
      </c>
      <c r="F188" s="11">
        <v>8071</v>
      </c>
      <c r="G188" s="11">
        <v>8131</v>
      </c>
    </row>
    <row r="189" spans="1:7" x14ac:dyDescent="0.2">
      <c r="A189" s="7">
        <v>1760</v>
      </c>
      <c r="B189" s="7" t="s">
        <v>186</v>
      </c>
      <c r="C189" s="11">
        <v>2621</v>
      </c>
      <c r="D189" s="11">
        <v>2601</v>
      </c>
      <c r="E189" s="11">
        <v>2608</v>
      </c>
      <c r="F189" s="11">
        <v>2619</v>
      </c>
      <c r="G189" s="11">
        <v>2641</v>
      </c>
    </row>
    <row r="190" spans="1:7" x14ac:dyDescent="0.2">
      <c r="A190" s="7">
        <v>1761</v>
      </c>
      <c r="B190" s="7" t="s">
        <v>187</v>
      </c>
      <c r="C190" s="11">
        <v>6740</v>
      </c>
      <c r="D190" s="11">
        <v>6843</v>
      </c>
      <c r="E190" s="11">
        <v>6869</v>
      </c>
      <c r="F190" s="11">
        <v>6873</v>
      </c>
      <c r="G190" s="11">
        <v>6949</v>
      </c>
    </row>
    <row r="191" spans="1:7" x14ac:dyDescent="0.2">
      <c r="A191" s="7">
        <v>1762</v>
      </c>
      <c r="B191" s="7" t="s">
        <v>188</v>
      </c>
      <c r="C191" s="11">
        <v>2080</v>
      </c>
      <c r="D191" s="11">
        <v>2083</v>
      </c>
      <c r="E191" s="11">
        <v>2085</v>
      </c>
      <c r="F191" s="11">
        <v>2070</v>
      </c>
      <c r="G191" s="11">
        <v>2054</v>
      </c>
    </row>
    <row r="192" spans="1:7" x14ac:dyDescent="0.2">
      <c r="A192" s="7">
        <v>1763</v>
      </c>
      <c r="B192" s="7" t="s">
        <v>189</v>
      </c>
      <c r="C192" s="11">
        <v>5311</v>
      </c>
      <c r="D192" s="11">
        <v>5338</v>
      </c>
      <c r="E192" s="11">
        <v>5345</v>
      </c>
      <c r="F192" s="11">
        <v>5427</v>
      </c>
      <c r="G192" s="11">
        <v>5437</v>
      </c>
    </row>
    <row r="193" spans="1:7" x14ac:dyDescent="0.2">
      <c r="A193" s="7">
        <v>1764</v>
      </c>
      <c r="B193" s="7" t="s">
        <v>190</v>
      </c>
      <c r="C193" s="11">
        <v>5096</v>
      </c>
      <c r="D193" s="11">
        <v>5097</v>
      </c>
      <c r="E193" s="11">
        <v>5111</v>
      </c>
      <c r="F193" s="11">
        <v>5089</v>
      </c>
      <c r="G193" s="11">
        <v>5058</v>
      </c>
    </row>
    <row r="194" spans="1:7" x14ac:dyDescent="0.2">
      <c r="A194" s="7">
        <v>1765</v>
      </c>
      <c r="B194" s="7" t="s">
        <v>191</v>
      </c>
      <c r="C194" s="11">
        <v>6064</v>
      </c>
      <c r="D194" s="11">
        <v>6099</v>
      </c>
      <c r="E194" s="11">
        <v>6129</v>
      </c>
      <c r="F194" s="11">
        <v>6125</v>
      </c>
      <c r="G194" s="11">
        <v>6162</v>
      </c>
    </row>
    <row r="195" spans="1:7" x14ac:dyDescent="0.2">
      <c r="A195" s="7">
        <v>1766</v>
      </c>
      <c r="B195" s="7" t="s">
        <v>192</v>
      </c>
      <c r="C195" s="11">
        <v>7487</v>
      </c>
      <c r="D195" s="11">
        <v>7491</v>
      </c>
      <c r="E195" s="11">
        <v>7516</v>
      </c>
      <c r="F195" s="11">
        <v>7512</v>
      </c>
      <c r="G195" s="11">
        <v>7510</v>
      </c>
    </row>
    <row r="196" spans="1:7" x14ac:dyDescent="0.2">
      <c r="A196" s="7">
        <v>1780</v>
      </c>
      <c r="B196" s="7" t="s">
        <v>193</v>
      </c>
      <c r="C196" s="11">
        <v>45064</v>
      </c>
      <c r="D196" s="11">
        <v>45235</v>
      </c>
      <c r="E196" s="11">
        <v>45445</v>
      </c>
      <c r="F196" s="11">
        <v>45858</v>
      </c>
      <c r="G196" s="11">
        <v>46100</v>
      </c>
    </row>
    <row r="197" spans="1:7" x14ac:dyDescent="0.2">
      <c r="A197" s="7">
        <v>1781</v>
      </c>
      <c r="B197" s="7" t="s">
        <v>194</v>
      </c>
      <c r="C197" s="11">
        <v>13424</v>
      </c>
      <c r="D197" s="11">
        <v>13428</v>
      </c>
      <c r="E197" s="11">
        <v>13448</v>
      </c>
      <c r="F197" s="11">
        <v>13526</v>
      </c>
      <c r="G197" s="11">
        <v>13551</v>
      </c>
    </row>
    <row r="198" spans="1:7" x14ac:dyDescent="0.2">
      <c r="A198" s="7">
        <v>1782</v>
      </c>
      <c r="B198" s="7" t="s">
        <v>195</v>
      </c>
      <c r="C198" s="11">
        <v>6232</v>
      </c>
      <c r="D198" s="11">
        <v>6209</v>
      </c>
      <c r="E198" s="11">
        <v>6216</v>
      </c>
      <c r="F198" s="11">
        <v>6230</v>
      </c>
      <c r="G198" s="11">
        <v>6240</v>
      </c>
    </row>
    <row r="199" spans="1:7" x14ac:dyDescent="0.2">
      <c r="A199" s="7">
        <v>1783</v>
      </c>
      <c r="B199" s="7" t="s">
        <v>196</v>
      </c>
      <c r="C199" s="11">
        <v>7610</v>
      </c>
      <c r="D199" s="11">
        <v>7626</v>
      </c>
      <c r="E199" s="11">
        <v>7625</v>
      </c>
      <c r="F199" s="11">
        <v>7500</v>
      </c>
      <c r="G199" s="11">
        <v>7442</v>
      </c>
    </row>
    <row r="200" spans="1:7" x14ac:dyDescent="0.2">
      <c r="A200" s="7">
        <v>1784</v>
      </c>
      <c r="B200" s="7" t="s">
        <v>197</v>
      </c>
      <c r="C200" s="11">
        <v>14545</v>
      </c>
      <c r="D200" s="11">
        <v>14596</v>
      </c>
      <c r="E200" s="11">
        <v>14618</v>
      </c>
      <c r="F200" s="11">
        <v>14650</v>
      </c>
      <c r="G200" s="11">
        <v>14660</v>
      </c>
    </row>
    <row r="201" spans="1:7" x14ac:dyDescent="0.2">
      <c r="A201" s="7">
        <v>1785</v>
      </c>
      <c r="B201" s="7" t="s">
        <v>198</v>
      </c>
      <c r="C201" s="11">
        <v>9094</v>
      </c>
      <c r="D201" s="11">
        <v>9106</v>
      </c>
      <c r="E201" s="11">
        <v>9121</v>
      </c>
      <c r="F201" s="11">
        <v>9082</v>
      </c>
      <c r="G201" s="11">
        <v>9126</v>
      </c>
    </row>
    <row r="202" spans="1:7" x14ac:dyDescent="0.2">
      <c r="A202" s="7">
        <v>1814</v>
      </c>
      <c r="B202" s="7" t="s">
        <v>199</v>
      </c>
      <c r="C202" s="11">
        <v>3743</v>
      </c>
      <c r="D202" s="11">
        <v>3729</v>
      </c>
      <c r="E202" s="11">
        <v>3764</v>
      </c>
      <c r="F202" s="11">
        <v>3762</v>
      </c>
      <c r="G202" s="11">
        <v>3798</v>
      </c>
    </row>
    <row r="203" spans="1:7" x14ac:dyDescent="0.2">
      <c r="A203" s="7">
        <v>1860</v>
      </c>
      <c r="B203" s="7" t="s">
        <v>200</v>
      </c>
      <c r="C203" s="11">
        <v>3179</v>
      </c>
      <c r="D203" s="11">
        <v>3179</v>
      </c>
      <c r="E203" s="11">
        <v>3195</v>
      </c>
      <c r="F203" s="11">
        <v>3219</v>
      </c>
      <c r="G203" s="11">
        <v>3239</v>
      </c>
    </row>
    <row r="204" spans="1:7" x14ac:dyDescent="0.2">
      <c r="A204" s="7">
        <v>1861</v>
      </c>
      <c r="B204" s="7" t="s">
        <v>201</v>
      </c>
      <c r="C204" s="11">
        <v>7678</v>
      </c>
      <c r="D204" s="11">
        <v>7691</v>
      </c>
      <c r="E204" s="11">
        <v>7720</v>
      </c>
      <c r="F204" s="11">
        <v>7734</v>
      </c>
      <c r="G204" s="11">
        <v>7793</v>
      </c>
    </row>
    <row r="205" spans="1:7" x14ac:dyDescent="0.2">
      <c r="A205" s="7">
        <v>1862</v>
      </c>
      <c r="B205" s="7" t="s">
        <v>202</v>
      </c>
      <c r="C205" s="11">
        <v>5133</v>
      </c>
      <c r="D205" s="11">
        <v>5127</v>
      </c>
      <c r="E205" s="11">
        <v>5134</v>
      </c>
      <c r="F205" s="11">
        <v>5184</v>
      </c>
      <c r="G205" s="11">
        <v>5169</v>
      </c>
    </row>
    <row r="206" spans="1:7" x14ac:dyDescent="0.2">
      <c r="A206" s="7">
        <v>1863</v>
      </c>
      <c r="B206" s="7" t="s">
        <v>203</v>
      </c>
      <c r="C206" s="11">
        <v>4325</v>
      </c>
      <c r="D206" s="11">
        <v>4317</v>
      </c>
      <c r="E206" s="11">
        <v>4317</v>
      </c>
      <c r="F206" s="11">
        <v>4286</v>
      </c>
      <c r="G206" s="11">
        <v>4433</v>
      </c>
    </row>
    <row r="207" spans="1:7" x14ac:dyDescent="0.2">
      <c r="A207" s="7">
        <v>1864</v>
      </c>
      <c r="B207" s="7" t="s">
        <v>204</v>
      </c>
      <c r="C207" s="11">
        <v>3136</v>
      </c>
      <c r="D207" s="11">
        <v>3132</v>
      </c>
      <c r="E207" s="11">
        <v>3134</v>
      </c>
      <c r="F207" s="11">
        <v>3089</v>
      </c>
      <c r="G207" s="11">
        <v>3101</v>
      </c>
    </row>
    <row r="208" spans="1:7" x14ac:dyDescent="0.2">
      <c r="A208" s="7">
        <v>1880</v>
      </c>
      <c r="B208" s="7" t="s">
        <v>205</v>
      </c>
      <c r="C208" s="11">
        <v>68582</v>
      </c>
      <c r="D208" s="11">
        <v>69020</v>
      </c>
      <c r="E208" s="11">
        <v>69187</v>
      </c>
      <c r="F208" s="11">
        <v>69961</v>
      </c>
      <c r="G208" s="11">
        <v>70582</v>
      </c>
    </row>
    <row r="209" spans="1:7" x14ac:dyDescent="0.2">
      <c r="A209" s="7">
        <v>1881</v>
      </c>
      <c r="B209" s="7" t="s">
        <v>206</v>
      </c>
      <c r="C209" s="11">
        <v>9236</v>
      </c>
      <c r="D209" s="11">
        <v>9302</v>
      </c>
      <c r="E209" s="11">
        <v>9371</v>
      </c>
      <c r="F209" s="11">
        <v>9392</v>
      </c>
      <c r="G209" s="11">
        <v>9485</v>
      </c>
    </row>
    <row r="210" spans="1:7" x14ac:dyDescent="0.2">
      <c r="A210" s="7">
        <v>1882</v>
      </c>
      <c r="B210" s="7" t="s">
        <v>207</v>
      </c>
      <c r="C210" s="11">
        <v>6722</v>
      </c>
      <c r="D210" s="11">
        <v>6733</v>
      </c>
      <c r="E210" s="11">
        <v>6759</v>
      </c>
      <c r="F210" s="11">
        <v>6790</v>
      </c>
      <c r="G210" s="11">
        <v>6880</v>
      </c>
    </row>
    <row r="211" spans="1:7" x14ac:dyDescent="0.2">
      <c r="A211" s="7">
        <v>1883</v>
      </c>
      <c r="B211" s="7" t="s">
        <v>208</v>
      </c>
      <c r="C211" s="11">
        <v>15359</v>
      </c>
      <c r="D211" s="11">
        <v>15372</v>
      </c>
      <c r="E211" s="11">
        <v>15382</v>
      </c>
      <c r="F211" s="11">
        <v>15390</v>
      </c>
      <c r="G211" s="11">
        <v>15401</v>
      </c>
    </row>
    <row r="212" spans="1:7" x14ac:dyDescent="0.2">
      <c r="A212" s="7">
        <v>1884</v>
      </c>
      <c r="B212" s="7" t="s">
        <v>209</v>
      </c>
      <c r="C212" s="11">
        <v>5628</v>
      </c>
      <c r="D212" s="11">
        <v>5640</v>
      </c>
      <c r="E212" s="11">
        <v>5648</v>
      </c>
      <c r="F212" s="11">
        <v>5670</v>
      </c>
      <c r="G212" s="11">
        <v>5670</v>
      </c>
    </row>
    <row r="213" spans="1:7" x14ac:dyDescent="0.2">
      <c r="A213" s="7">
        <v>1885</v>
      </c>
      <c r="B213" s="7" t="s">
        <v>210</v>
      </c>
      <c r="C213" s="11">
        <v>12232</v>
      </c>
      <c r="D213" s="11">
        <v>12249</v>
      </c>
      <c r="E213" s="11">
        <v>12263</v>
      </c>
      <c r="F213" s="11">
        <v>12274</v>
      </c>
      <c r="G213" s="11">
        <v>12311</v>
      </c>
    </row>
    <row r="214" spans="1:7" x14ac:dyDescent="0.2">
      <c r="A214" s="7">
        <v>1904</v>
      </c>
      <c r="B214" s="7" t="s">
        <v>211</v>
      </c>
      <c r="C214" s="11">
        <v>3267</v>
      </c>
      <c r="D214" s="11">
        <v>3255</v>
      </c>
      <c r="E214" s="11">
        <v>3262</v>
      </c>
      <c r="F214" s="11">
        <v>3202</v>
      </c>
      <c r="G214" s="11">
        <v>3247</v>
      </c>
    </row>
    <row r="215" spans="1:7" x14ac:dyDescent="0.2">
      <c r="A215" s="7">
        <v>1907</v>
      </c>
      <c r="B215" s="7" t="s">
        <v>212</v>
      </c>
      <c r="C215" s="11">
        <v>4920</v>
      </c>
      <c r="D215" s="11">
        <v>4933</v>
      </c>
      <c r="E215" s="11">
        <v>4933</v>
      </c>
      <c r="F215" s="11">
        <v>4922</v>
      </c>
      <c r="G215" s="11">
        <v>4931</v>
      </c>
    </row>
    <row r="216" spans="1:7" x14ac:dyDescent="0.2">
      <c r="A216" s="7">
        <v>1960</v>
      </c>
      <c r="B216" s="7" t="s">
        <v>213</v>
      </c>
      <c r="C216" s="11">
        <v>4091</v>
      </c>
      <c r="D216" s="11">
        <v>4086</v>
      </c>
      <c r="E216" s="11">
        <v>4089</v>
      </c>
      <c r="F216" s="11">
        <v>4096</v>
      </c>
      <c r="G216" s="11">
        <v>4111</v>
      </c>
    </row>
    <row r="217" spans="1:7" x14ac:dyDescent="0.2">
      <c r="A217" s="7">
        <v>1961</v>
      </c>
      <c r="B217" s="7" t="s">
        <v>214</v>
      </c>
      <c r="C217" s="11">
        <v>7410</v>
      </c>
      <c r="D217" s="11">
        <v>7415</v>
      </c>
      <c r="E217" s="11">
        <v>7425</v>
      </c>
      <c r="F217" s="11">
        <v>7448</v>
      </c>
      <c r="G217" s="11">
        <v>7544</v>
      </c>
    </row>
    <row r="218" spans="1:7" x14ac:dyDescent="0.2">
      <c r="A218" s="7">
        <v>1962</v>
      </c>
      <c r="B218" s="7" t="s">
        <v>215</v>
      </c>
      <c r="C218" s="11">
        <v>3470</v>
      </c>
      <c r="D218" s="11">
        <v>3457</v>
      </c>
      <c r="E218" s="11">
        <v>3461</v>
      </c>
      <c r="F218" s="11">
        <v>3464</v>
      </c>
      <c r="G218" s="11">
        <v>3456</v>
      </c>
    </row>
    <row r="219" spans="1:7" x14ac:dyDescent="0.2">
      <c r="A219" s="7">
        <v>1980</v>
      </c>
      <c r="B219" s="7" t="s">
        <v>216</v>
      </c>
      <c r="C219" s="11">
        <v>67888</v>
      </c>
      <c r="D219" s="11">
        <v>68328</v>
      </c>
      <c r="E219" s="11">
        <v>68537</v>
      </c>
      <c r="F219" s="11">
        <v>68744</v>
      </c>
      <c r="G219" s="11">
        <v>70103</v>
      </c>
    </row>
    <row r="220" spans="1:7" x14ac:dyDescent="0.2">
      <c r="A220" s="7">
        <v>1981</v>
      </c>
      <c r="B220" s="7" t="s">
        <v>217</v>
      </c>
      <c r="C220" s="11">
        <v>11947</v>
      </c>
      <c r="D220" s="11">
        <v>11991</v>
      </c>
      <c r="E220" s="11">
        <v>12014</v>
      </c>
      <c r="F220" s="11">
        <v>12002</v>
      </c>
      <c r="G220" s="11">
        <v>12039</v>
      </c>
    </row>
    <row r="221" spans="1:7" x14ac:dyDescent="0.2">
      <c r="A221" s="7">
        <v>1982</v>
      </c>
      <c r="B221" s="7" t="s">
        <v>218</v>
      </c>
      <c r="C221" s="11">
        <v>7354</v>
      </c>
      <c r="D221" s="11">
        <v>7356</v>
      </c>
      <c r="E221" s="11">
        <v>7359</v>
      </c>
      <c r="F221" s="11">
        <v>7351</v>
      </c>
      <c r="G221" s="11">
        <v>7389</v>
      </c>
    </row>
    <row r="222" spans="1:7" x14ac:dyDescent="0.2">
      <c r="A222" s="7">
        <v>1983</v>
      </c>
      <c r="B222" s="7" t="s">
        <v>219</v>
      </c>
      <c r="C222" s="11">
        <v>13576</v>
      </c>
      <c r="D222" s="11">
        <v>13588</v>
      </c>
      <c r="E222" s="11">
        <v>13596</v>
      </c>
      <c r="F222" s="11">
        <v>13599</v>
      </c>
      <c r="G222" s="11">
        <v>13647</v>
      </c>
    </row>
    <row r="223" spans="1:7" x14ac:dyDescent="0.2">
      <c r="A223" s="7">
        <v>1984</v>
      </c>
      <c r="B223" s="7" t="s">
        <v>220</v>
      </c>
      <c r="C223" s="11">
        <v>7683</v>
      </c>
      <c r="D223" s="11">
        <v>7691</v>
      </c>
      <c r="E223" s="11">
        <v>7697</v>
      </c>
      <c r="F223" s="11">
        <v>7698</v>
      </c>
      <c r="G223" s="11">
        <v>7705</v>
      </c>
    </row>
    <row r="224" spans="1:7" x14ac:dyDescent="0.2">
      <c r="A224" s="7">
        <v>2021</v>
      </c>
      <c r="B224" s="7" t="s">
        <v>221</v>
      </c>
      <c r="C224" s="11">
        <v>3904</v>
      </c>
      <c r="D224" s="11">
        <v>3888</v>
      </c>
      <c r="E224" s="11">
        <v>3892</v>
      </c>
      <c r="F224" s="11">
        <v>3874</v>
      </c>
      <c r="G224" s="11">
        <v>3885</v>
      </c>
    </row>
    <row r="225" spans="1:7" x14ac:dyDescent="0.2">
      <c r="A225" s="7">
        <v>2023</v>
      </c>
      <c r="B225" s="7" t="s">
        <v>222</v>
      </c>
      <c r="C225" s="11">
        <v>11616</v>
      </c>
      <c r="D225" s="11">
        <v>11649</v>
      </c>
      <c r="E225" s="11">
        <v>11682</v>
      </c>
      <c r="F225" s="11">
        <v>11765</v>
      </c>
      <c r="G225" s="11">
        <v>11885</v>
      </c>
    </row>
    <row r="226" spans="1:7" x14ac:dyDescent="0.2">
      <c r="A226" s="7">
        <v>2026</v>
      </c>
      <c r="B226" s="7" t="s">
        <v>223</v>
      </c>
      <c r="C226" s="11">
        <v>5392</v>
      </c>
      <c r="D226" s="11">
        <v>5361</v>
      </c>
      <c r="E226" s="11">
        <v>5369</v>
      </c>
      <c r="F226" s="11">
        <v>5394</v>
      </c>
      <c r="G226" s="11">
        <v>5435</v>
      </c>
    </row>
    <row r="227" spans="1:7" x14ac:dyDescent="0.2">
      <c r="A227" s="7">
        <v>2029</v>
      </c>
      <c r="B227" s="7" t="s">
        <v>224</v>
      </c>
      <c r="C227" s="11">
        <v>10086</v>
      </c>
      <c r="D227" s="11">
        <v>10113</v>
      </c>
      <c r="E227" s="11">
        <v>10165</v>
      </c>
      <c r="F227" s="11">
        <v>10188</v>
      </c>
      <c r="G227" s="11">
        <v>10328</v>
      </c>
    </row>
    <row r="228" spans="1:7" x14ac:dyDescent="0.2">
      <c r="A228" s="7">
        <v>2031</v>
      </c>
      <c r="B228" s="7" t="s">
        <v>225</v>
      </c>
      <c r="C228" s="11">
        <v>6925</v>
      </c>
      <c r="D228" s="11">
        <v>6942</v>
      </c>
      <c r="E228" s="11">
        <v>6975</v>
      </c>
      <c r="F228" s="11">
        <v>7064</v>
      </c>
      <c r="G228" s="11">
        <v>7160</v>
      </c>
    </row>
    <row r="229" spans="1:7" x14ac:dyDescent="0.2">
      <c r="A229" s="7">
        <v>2034</v>
      </c>
      <c r="B229" s="7" t="s">
        <v>226</v>
      </c>
      <c r="C229" s="11">
        <v>4226</v>
      </c>
      <c r="D229" s="11">
        <v>4233</v>
      </c>
      <c r="E229" s="11">
        <v>4246</v>
      </c>
      <c r="F229" s="11">
        <v>4346</v>
      </c>
      <c r="G229" s="11">
        <v>4305</v>
      </c>
    </row>
    <row r="230" spans="1:7" x14ac:dyDescent="0.2">
      <c r="A230" s="7">
        <v>2039</v>
      </c>
      <c r="B230" s="7" t="s">
        <v>227</v>
      </c>
      <c r="C230" s="11">
        <v>6650</v>
      </c>
      <c r="D230" s="11">
        <v>6658</v>
      </c>
      <c r="E230" s="11">
        <v>6693</v>
      </c>
      <c r="F230" s="11">
        <v>6703</v>
      </c>
      <c r="G230" s="11">
        <v>6722</v>
      </c>
    </row>
    <row r="231" spans="1:7" x14ac:dyDescent="0.2">
      <c r="A231" s="7">
        <v>2061</v>
      </c>
      <c r="B231" s="7" t="s">
        <v>228</v>
      </c>
      <c r="C231" s="11">
        <v>6546</v>
      </c>
      <c r="D231" s="11">
        <v>6539</v>
      </c>
      <c r="E231" s="11">
        <v>6548</v>
      </c>
      <c r="F231" s="11">
        <v>6571</v>
      </c>
      <c r="G231" s="11">
        <v>6625</v>
      </c>
    </row>
    <row r="232" spans="1:7" x14ac:dyDescent="0.2">
      <c r="A232" s="7">
        <v>2062</v>
      </c>
      <c r="B232" s="7" t="s">
        <v>229</v>
      </c>
      <c r="C232" s="11">
        <v>11909</v>
      </c>
      <c r="D232" s="11">
        <v>11930</v>
      </c>
      <c r="E232" s="11">
        <v>11991</v>
      </c>
      <c r="F232" s="11">
        <v>11999</v>
      </c>
      <c r="G232" s="11">
        <v>12059</v>
      </c>
    </row>
    <row r="233" spans="1:7" x14ac:dyDescent="0.2">
      <c r="A233" s="7">
        <v>2080</v>
      </c>
      <c r="B233" s="7" t="s">
        <v>230</v>
      </c>
      <c r="C233" s="11">
        <v>29710</v>
      </c>
      <c r="D233" s="11">
        <v>29775</v>
      </c>
      <c r="E233" s="11">
        <v>29836</v>
      </c>
      <c r="F233" s="11">
        <v>29876</v>
      </c>
      <c r="G233" s="11">
        <v>30259</v>
      </c>
    </row>
    <row r="234" spans="1:7" x14ac:dyDescent="0.2">
      <c r="A234" s="7">
        <v>2081</v>
      </c>
      <c r="B234" s="7" t="s">
        <v>231</v>
      </c>
      <c r="C234" s="11">
        <v>25130</v>
      </c>
      <c r="D234" s="11">
        <v>25209</v>
      </c>
      <c r="E234" s="11">
        <v>25243</v>
      </c>
      <c r="F234" s="11">
        <v>25403</v>
      </c>
      <c r="G234" s="11">
        <v>25564</v>
      </c>
    </row>
    <row r="235" spans="1:7" x14ac:dyDescent="0.2">
      <c r="A235" s="7">
        <v>2082</v>
      </c>
      <c r="B235" s="7" t="s">
        <v>232</v>
      </c>
      <c r="C235" s="11">
        <v>6193</v>
      </c>
      <c r="D235" s="11">
        <v>6198</v>
      </c>
      <c r="E235" s="11">
        <v>6210</v>
      </c>
      <c r="F235" s="11">
        <v>6213</v>
      </c>
      <c r="G235" s="11">
        <v>6244</v>
      </c>
    </row>
    <row r="236" spans="1:7" x14ac:dyDescent="0.2">
      <c r="A236" s="7">
        <v>2083</v>
      </c>
      <c r="B236" s="7" t="s">
        <v>233</v>
      </c>
      <c r="C236" s="11">
        <v>8932</v>
      </c>
      <c r="D236" s="11">
        <v>8894</v>
      </c>
      <c r="E236" s="11">
        <v>8910</v>
      </c>
      <c r="F236" s="11">
        <v>8913</v>
      </c>
      <c r="G236" s="11">
        <v>8920</v>
      </c>
    </row>
    <row r="237" spans="1:7" x14ac:dyDescent="0.2">
      <c r="A237" s="7">
        <v>2084</v>
      </c>
      <c r="B237" s="7" t="s">
        <v>234</v>
      </c>
      <c r="C237" s="11">
        <v>12853</v>
      </c>
      <c r="D237" s="11">
        <v>12859</v>
      </c>
      <c r="E237" s="11">
        <v>12869</v>
      </c>
      <c r="F237" s="11">
        <v>12867</v>
      </c>
      <c r="G237" s="11">
        <v>12889</v>
      </c>
    </row>
    <row r="238" spans="1:7" x14ac:dyDescent="0.2">
      <c r="A238" s="7">
        <v>2085</v>
      </c>
      <c r="B238" s="7" t="s">
        <v>235</v>
      </c>
      <c r="C238" s="11">
        <v>15210</v>
      </c>
      <c r="D238" s="11">
        <v>15185</v>
      </c>
      <c r="E238" s="11">
        <v>15196</v>
      </c>
      <c r="F238" s="11">
        <v>15216</v>
      </c>
      <c r="G238" s="11">
        <v>15194</v>
      </c>
    </row>
    <row r="239" spans="1:7" x14ac:dyDescent="0.2">
      <c r="A239" s="7">
        <v>2101</v>
      </c>
      <c r="B239" s="7" t="s">
        <v>236</v>
      </c>
      <c r="C239" s="11">
        <v>3371</v>
      </c>
      <c r="D239" s="11">
        <v>3431</v>
      </c>
      <c r="E239" s="11">
        <v>3437</v>
      </c>
      <c r="F239" s="11">
        <v>3409</v>
      </c>
      <c r="G239" s="11">
        <v>3440</v>
      </c>
    </row>
    <row r="240" spans="1:7" x14ac:dyDescent="0.2">
      <c r="A240" s="7">
        <v>2104</v>
      </c>
      <c r="B240" s="7" t="s">
        <v>237</v>
      </c>
      <c r="C240" s="11">
        <v>5530</v>
      </c>
      <c r="D240" s="11">
        <v>5513</v>
      </c>
      <c r="E240" s="11">
        <v>5516</v>
      </c>
      <c r="F240" s="11">
        <v>5509</v>
      </c>
      <c r="G240" s="11">
        <v>5438</v>
      </c>
    </row>
    <row r="241" spans="1:7" x14ac:dyDescent="0.2">
      <c r="A241" s="7">
        <v>2121</v>
      </c>
      <c r="B241" s="7" t="s">
        <v>238</v>
      </c>
      <c r="C241" s="11">
        <v>6368</v>
      </c>
      <c r="D241" s="11">
        <v>6340</v>
      </c>
      <c r="E241" s="11">
        <v>6347</v>
      </c>
      <c r="F241" s="11">
        <v>6346</v>
      </c>
      <c r="G241" s="11">
        <v>6345</v>
      </c>
    </row>
    <row r="242" spans="1:7" x14ac:dyDescent="0.2">
      <c r="A242" s="7">
        <v>2132</v>
      </c>
      <c r="B242" s="7" t="s">
        <v>239</v>
      </c>
      <c r="C242" s="11">
        <v>5972</v>
      </c>
      <c r="D242" s="11">
        <v>5970</v>
      </c>
      <c r="E242" s="11">
        <v>5974</v>
      </c>
      <c r="F242" s="11">
        <v>5960</v>
      </c>
      <c r="G242" s="11">
        <v>5964</v>
      </c>
    </row>
    <row r="243" spans="1:7" x14ac:dyDescent="0.2">
      <c r="A243" s="7">
        <v>2161</v>
      </c>
      <c r="B243" s="7" t="s">
        <v>240</v>
      </c>
      <c r="C243" s="11">
        <v>11124</v>
      </c>
      <c r="D243" s="11">
        <v>11085</v>
      </c>
      <c r="E243" s="11">
        <v>11106</v>
      </c>
      <c r="F243" s="11">
        <v>11116</v>
      </c>
      <c r="G243" s="11">
        <v>11139</v>
      </c>
    </row>
    <row r="244" spans="1:7" x14ac:dyDescent="0.2">
      <c r="A244" s="7">
        <v>2180</v>
      </c>
      <c r="B244" s="7" t="s">
        <v>241</v>
      </c>
      <c r="C244" s="11">
        <v>50617</v>
      </c>
      <c r="D244" s="11">
        <v>50721</v>
      </c>
      <c r="E244" s="11">
        <v>50896</v>
      </c>
      <c r="F244" s="11">
        <v>50595</v>
      </c>
      <c r="G244" s="11">
        <v>50703</v>
      </c>
    </row>
    <row r="245" spans="1:7" x14ac:dyDescent="0.2">
      <c r="A245" s="7">
        <v>2181</v>
      </c>
      <c r="B245" s="7" t="s">
        <v>242</v>
      </c>
      <c r="C245" s="11">
        <v>20210</v>
      </c>
      <c r="D245" s="11">
        <v>20169</v>
      </c>
      <c r="E245" s="11">
        <v>20186</v>
      </c>
      <c r="F245" s="11">
        <v>20348</v>
      </c>
      <c r="G245" s="11">
        <v>20451</v>
      </c>
    </row>
    <row r="246" spans="1:7" x14ac:dyDescent="0.2">
      <c r="A246" s="7">
        <v>2182</v>
      </c>
      <c r="B246" s="7" t="s">
        <v>243</v>
      </c>
      <c r="C246" s="11">
        <v>15902</v>
      </c>
      <c r="D246" s="11">
        <v>15941</v>
      </c>
      <c r="E246" s="11">
        <v>15964</v>
      </c>
      <c r="F246" s="11">
        <v>15375</v>
      </c>
      <c r="G246" s="11">
        <v>15751</v>
      </c>
    </row>
    <row r="247" spans="1:7" x14ac:dyDescent="0.2">
      <c r="A247" s="7">
        <v>2183</v>
      </c>
      <c r="B247" s="7" t="s">
        <v>244</v>
      </c>
      <c r="C247" s="11">
        <v>15018</v>
      </c>
      <c r="D247" s="11">
        <v>15063</v>
      </c>
      <c r="E247" s="11">
        <v>15096</v>
      </c>
      <c r="F247" s="11">
        <v>15082</v>
      </c>
      <c r="G247" s="11">
        <v>15116</v>
      </c>
    </row>
    <row r="248" spans="1:7" x14ac:dyDescent="0.2">
      <c r="A248" s="7">
        <v>2184</v>
      </c>
      <c r="B248" s="7" t="s">
        <v>245</v>
      </c>
      <c r="C248" s="11">
        <v>21240</v>
      </c>
      <c r="D248" s="11">
        <v>21249</v>
      </c>
      <c r="E248" s="11">
        <v>21296</v>
      </c>
      <c r="F248" s="11">
        <v>21356</v>
      </c>
      <c r="G248" s="11">
        <v>21470</v>
      </c>
    </row>
    <row r="249" spans="1:7" x14ac:dyDescent="0.2">
      <c r="A249" s="7">
        <v>2260</v>
      </c>
      <c r="B249" s="7" t="s">
        <v>246</v>
      </c>
      <c r="C249" s="11">
        <v>5553</v>
      </c>
      <c r="D249" s="11">
        <v>5532</v>
      </c>
      <c r="E249" s="11">
        <v>5537</v>
      </c>
      <c r="F249" s="11">
        <v>5590</v>
      </c>
      <c r="G249" s="11">
        <v>5461</v>
      </c>
    </row>
    <row r="250" spans="1:7" x14ac:dyDescent="0.2">
      <c r="A250" s="7">
        <v>2262</v>
      </c>
      <c r="B250" s="7" t="s">
        <v>247</v>
      </c>
      <c r="C250" s="11">
        <v>9288</v>
      </c>
      <c r="D250" s="11">
        <v>9299</v>
      </c>
      <c r="E250" s="11">
        <v>9303</v>
      </c>
      <c r="F250" s="11">
        <v>9284</v>
      </c>
      <c r="G250" s="11">
        <v>9308</v>
      </c>
    </row>
    <row r="251" spans="1:7" x14ac:dyDescent="0.2">
      <c r="A251" s="7">
        <v>2280</v>
      </c>
      <c r="B251" s="7" t="s">
        <v>248</v>
      </c>
      <c r="C251" s="11">
        <v>14400</v>
      </c>
      <c r="D251" s="11">
        <v>14402</v>
      </c>
      <c r="E251" s="11">
        <v>14410</v>
      </c>
      <c r="F251" s="11">
        <v>14398</v>
      </c>
      <c r="G251" s="11">
        <v>14395</v>
      </c>
    </row>
    <row r="252" spans="1:7" x14ac:dyDescent="0.2">
      <c r="A252" s="7">
        <v>2281</v>
      </c>
      <c r="B252" s="7" t="s">
        <v>249</v>
      </c>
      <c r="C252" s="11">
        <v>51343</v>
      </c>
      <c r="D252" s="11">
        <v>51420</v>
      </c>
      <c r="E252" s="11">
        <v>51493</v>
      </c>
      <c r="F252" s="11">
        <v>51502</v>
      </c>
      <c r="G252" s="11">
        <v>51543</v>
      </c>
    </row>
    <row r="253" spans="1:7" x14ac:dyDescent="0.2">
      <c r="A253" s="7">
        <v>2282</v>
      </c>
      <c r="B253" s="7" t="s">
        <v>250</v>
      </c>
      <c r="C253" s="11">
        <v>11463</v>
      </c>
      <c r="D253" s="11">
        <v>11477</v>
      </c>
      <c r="E253" s="11">
        <v>11498</v>
      </c>
      <c r="F253" s="11">
        <v>11486</v>
      </c>
      <c r="G253" s="11">
        <v>11498</v>
      </c>
    </row>
    <row r="254" spans="1:7" x14ac:dyDescent="0.2">
      <c r="A254" s="7">
        <v>2283</v>
      </c>
      <c r="B254" s="7" t="s">
        <v>251</v>
      </c>
      <c r="C254" s="11">
        <v>10728</v>
      </c>
      <c r="D254" s="11">
        <v>10738</v>
      </c>
      <c r="E254" s="11">
        <v>10743</v>
      </c>
      <c r="F254" s="11">
        <v>10675</v>
      </c>
      <c r="G254" s="11">
        <v>10657</v>
      </c>
    </row>
    <row r="255" spans="1:7" x14ac:dyDescent="0.2">
      <c r="A255" s="7">
        <v>2284</v>
      </c>
      <c r="B255" s="7" t="s">
        <v>252</v>
      </c>
      <c r="C255" s="11">
        <v>28450</v>
      </c>
      <c r="D255" s="11">
        <v>28497</v>
      </c>
      <c r="E255" s="11">
        <v>28621</v>
      </c>
      <c r="F255" s="11">
        <v>28573</v>
      </c>
      <c r="G255" s="11">
        <v>28812</v>
      </c>
    </row>
    <row r="256" spans="1:7" x14ac:dyDescent="0.2">
      <c r="A256" s="7">
        <v>2303</v>
      </c>
      <c r="B256" s="7" t="s">
        <v>253</v>
      </c>
      <c r="C256" s="11">
        <v>2995</v>
      </c>
      <c r="D256" s="11">
        <v>2989</v>
      </c>
      <c r="E256" s="11">
        <v>2990</v>
      </c>
      <c r="F256" s="11">
        <v>2984</v>
      </c>
      <c r="G256" s="11">
        <v>2991</v>
      </c>
    </row>
    <row r="257" spans="1:7" x14ac:dyDescent="0.2">
      <c r="A257" s="7">
        <v>2305</v>
      </c>
      <c r="B257" s="7" t="s">
        <v>254</v>
      </c>
      <c r="C257" s="11">
        <v>3992</v>
      </c>
      <c r="D257" s="11">
        <v>4004</v>
      </c>
      <c r="E257" s="11">
        <v>4007</v>
      </c>
      <c r="F257" s="11">
        <v>3948</v>
      </c>
      <c r="G257" s="11">
        <v>3972</v>
      </c>
    </row>
    <row r="258" spans="1:7" x14ac:dyDescent="0.2">
      <c r="A258" s="7">
        <v>2309</v>
      </c>
      <c r="B258" s="7" t="s">
        <v>255</v>
      </c>
      <c r="C258" s="11">
        <v>7583</v>
      </c>
      <c r="D258" s="11">
        <v>7643</v>
      </c>
      <c r="E258" s="11">
        <v>7686</v>
      </c>
      <c r="F258" s="11">
        <v>7729</v>
      </c>
      <c r="G258" s="11">
        <v>7844</v>
      </c>
    </row>
    <row r="259" spans="1:7" x14ac:dyDescent="0.2">
      <c r="A259" s="7">
        <v>2313</v>
      </c>
      <c r="B259" s="7" t="s">
        <v>256</v>
      </c>
      <c r="C259" s="11">
        <v>7088</v>
      </c>
      <c r="D259" s="11">
        <v>7071</v>
      </c>
      <c r="E259" s="11">
        <v>7085</v>
      </c>
      <c r="F259" s="11">
        <v>7013</v>
      </c>
      <c r="G259" s="11">
        <v>7038</v>
      </c>
    </row>
    <row r="260" spans="1:7" x14ac:dyDescent="0.2">
      <c r="A260" s="7">
        <v>2321</v>
      </c>
      <c r="B260" s="7" t="s">
        <v>257</v>
      </c>
      <c r="C260" s="11">
        <v>11651</v>
      </c>
      <c r="D260" s="11">
        <v>11750</v>
      </c>
      <c r="E260" s="11">
        <v>11862</v>
      </c>
      <c r="F260" s="11">
        <v>12001</v>
      </c>
      <c r="G260" s="11">
        <v>12398</v>
      </c>
    </row>
    <row r="261" spans="1:7" x14ac:dyDescent="0.2">
      <c r="A261" s="7">
        <v>2326</v>
      </c>
      <c r="B261" s="7" t="s">
        <v>258</v>
      </c>
      <c r="C261" s="11">
        <v>6026</v>
      </c>
      <c r="D261" s="11">
        <v>6041</v>
      </c>
      <c r="E261" s="11">
        <v>6122</v>
      </c>
      <c r="F261" s="11">
        <v>6131</v>
      </c>
      <c r="G261" s="11">
        <v>6190</v>
      </c>
    </row>
    <row r="262" spans="1:7" x14ac:dyDescent="0.2">
      <c r="A262" s="7">
        <v>2361</v>
      </c>
      <c r="B262" s="7" t="s">
        <v>259</v>
      </c>
      <c r="C262" s="11">
        <v>11525</v>
      </c>
      <c r="D262" s="11">
        <v>11591</v>
      </c>
      <c r="E262" s="11">
        <v>11751</v>
      </c>
      <c r="F262" s="11">
        <v>11918</v>
      </c>
      <c r="G262" s="11">
        <v>12164</v>
      </c>
    </row>
    <row r="263" spans="1:7" x14ac:dyDescent="0.2">
      <c r="A263" s="7">
        <v>2380</v>
      </c>
      <c r="B263" s="7" t="s">
        <v>260</v>
      </c>
      <c r="C263" s="11">
        <v>32310</v>
      </c>
      <c r="D263" s="11">
        <v>32486</v>
      </c>
      <c r="E263" s="11">
        <v>32623</v>
      </c>
      <c r="F263" s="11">
        <v>32817</v>
      </c>
      <c r="G263" s="11">
        <v>32883</v>
      </c>
    </row>
    <row r="264" spans="1:7" x14ac:dyDescent="0.2">
      <c r="A264" s="7">
        <v>2401</v>
      </c>
      <c r="B264" s="7" t="s">
        <v>261</v>
      </c>
      <c r="C264" s="11">
        <v>4370</v>
      </c>
      <c r="D264" s="11">
        <v>4366</v>
      </c>
      <c r="E264" s="11">
        <v>4392</v>
      </c>
      <c r="F264" s="11">
        <v>4344</v>
      </c>
      <c r="G264" s="11">
        <v>4320</v>
      </c>
    </row>
    <row r="265" spans="1:7" x14ac:dyDescent="0.2">
      <c r="A265" s="7">
        <v>2403</v>
      </c>
      <c r="B265" s="7" t="s">
        <v>262</v>
      </c>
      <c r="C265" s="11">
        <v>1262</v>
      </c>
      <c r="D265" s="11">
        <v>1258</v>
      </c>
      <c r="E265" s="11">
        <v>1259</v>
      </c>
      <c r="F265" s="11">
        <v>1240</v>
      </c>
      <c r="G265" s="11">
        <v>1255</v>
      </c>
    </row>
    <row r="266" spans="1:7" x14ac:dyDescent="0.2">
      <c r="A266" s="7">
        <v>2404</v>
      </c>
      <c r="B266" s="7" t="s">
        <v>263</v>
      </c>
      <c r="C266" s="11">
        <v>2769</v>
      </c>
      <c r="D266" s="11">
        <v>2756</v>
      </c>
      <c r="E266" s="11">
        <v>2758</v>
      </c>
      <c r="F266" s="11">
        <v>2746</v>
      </c>
      <c r="G266" s="11">
        <v>2740</v>
      </c>
    </row>
    <row r="267" spans="1:7" x14ac:dyDescent="0.2">
      <c r="A267" s="7">
        <v>2409</v>
      </c>
      <c r="B267" s="7" t="s">
        <v>264</v>
      </c>
      <c r="C267" s="11">
        <v>4349</v>
      </c>
      <c r="D267" s="11">
        <v>4295</v>
      </c>
      <c r="E267" s="11">
        <v>4306</v>
      </c>
      <c r="F267" s="11">
        <v>4281</v>
      </c>
      <c r="G267" s="11">
        <v>4314</v>
      </c>
    </row>
    <row r="268" spans="1:7" x14ac:dyDescent="0.2">
      <c r="A268" s="7">
        <v>2417</v>
      </c>
      <c r="B268" s="7" t="s">
        <v>265</v>
      </c>
      <c r="C268" s="11">
        <v>2033</v>
      </c>
      <c r="D268" s="11">
        <v>2048</v>
      </c>
      <c r="E268" s="11">
        <v>2051</v>
      </c>
      <c r="F268" s="11">
        <v>2042</v>
      </c>
      <c r="G268" s="11">
        <v>2034</v>
      </c>
    </row>
    <row r="269" spans="1:7" x14ac:dyDescent="0.2">
      <c r="A269" s="7">
        <v>2418</v>
      </c>
      <c r="B269" s="7" t="s">
        <v>266</v>
      </c>
      <c r="C269" s="11">
        <v>1584</v>
      </c>
      <c r="D269" s="11">
        <v>1575</v>
      </c>
      <c r="E269" s="11">
        <v>1578</v>
      </c>
      <c r="F269" s="11">
        <v>1563</v>
      </c>
      <c r="G269" s="11">
        <v>1580</v>
      </c>
    </row>
    <row r="270" spans="1:7" x14ac:dyDescent="0.2">
      <c r="A270" s="7">
        <v>2421</v>
      </c>
      <c r="B270" s="7" t="s">
        <v>267</v>
      </c>
      <c r="C270" s="11">
        <v>5405</v>
      </c>
      <c r="D270" s="11">
        <v>5431</v>
      </c>
      <c r="E270" s="11">
        <v>5484</v>
      </c>
      <c r="F270" s="11">
        <v>5538</v>
      </c>
      <c r="G270" s="11">
        <v>5674</v>
      </c>
    </row>
    <row r="271" spans="1:7" x14ac:dyDescent="0.2">
      <c r="A271" s="7">
        <v>2422</v>
      </c>
      <c r="B271" s="7" t="s">
        <v>268</v>
      </c>
      <c r="C271" s="11">
        <v>1637</v>
      </c>
      <c r="D271" s="11">
        <v>1649</v>
      </c>
      <c r="E271" s="11">
        <v>1664</v>
      </c>
      <c r="F271" s="11">
        <v>1678</v>
      </c>
      <c r="G271" s="11">
        <v>1671</v>
      </c>
    </row>
    <row r="272" spans="1:7" x14ac:dyDescent="0.2">
      <c r="A272" s="7">
        <v>2425</v>
      </c>
      <c r="B272" s="7" t="s">
        <v>269</v>
      </c>
      <c r="C272" s="11">
        <v>1915</v>
      </c>
      <c r="D272" s="11">
        <v>1855</v>
      </c>
      <c r="E272" s="11">
        <v>1870</v>
      </c>
      <c r="F272" s="11">
        <v>1893</v>
      </c>
      <c r="G272" s="11">
        <v>1894</v>
      </c>
    </row>
    <row r="273" spans="1:7" x14ac:dyDescent="0.2">
      <c r="A273" s="7">
        <v>2460</v>
      </c>
      <c r="B273" s="7" t="s">
        <v>270</v>
      </c>
      <c r="C273" s="11">
        <v>4247</v>
      </c>
      <c r="D273" s="11">
        <v>4227</v>
      </c>
      <c r="E273" s="11">
        <v>4280</v>
      </c>
      <c r="F273" s="11">
        <v>4050</v>
      </c>
      <c r="G273" s="11">
        <v>4064</v>
      </c>
    </row>
    <row r="274" spans="1:7" x14ac:dyDescent="0.2">
      <c r="A274" s="7">
        <v>2462</v>
      </c>
      <c r="B274" s="7" t="s">
        <v>271</v>
      </c>
      <c r="C274" s="11">
        <v>5109</v>
      </c>
      <c r="D274" s="11">
        <v>5136</v>
      </c>
      <c r="E274" s="11">
        <v>5190</v>
      </c>
      <c r="F274" s="11">
        <v>5216</v>
      </c>
      <c r="G274" s="11">
        <v>5315</v>
      </c>
    </row>
    <row r="275" spans="1:7" x14ac:dyDescent="0.2">
      <c r="A275" s="7">
        <v>2463</v>
      </c>
      <c r="B275" s="7" t="s">
        <v>272</v>
      </c>
      <c r="C275" s="11">
        <v>1715</v>
      </c>
      <c r="D275" s="11">
        <v>1705</v>
      </c>
      <c r="E275" s="11">
        <v>1704</v>
      </c>
      <c r="F275" s="11">
        <v>1679</v>
      </c>
      <c r="G275" s="11">
        <v>1700</v>
      </c>
    </row>
    <row r="276" spans="1:7" x14ac:dyDescent="0.2">
      <c r="A276" s="7">
        <v>2480</v>
      </c>
      <c r="B276" s="7" t="s">
        <v>273</v>
      </c>
      <c r="C276" s="11">
        <v>61524</v>
      </c>
      <c r="D276" s="11">
        <v>61817</v>
      </c>
      <c r="E276" s="11">
        <v>62270</v>
      </c>
      <c r="F276" s="11">
        <v>62761</v>
      </c>
      <c r="G276" s="11">
        <v>63352</v>
      </c>
    </row>
    <row r="277" spans="1:7" x14ac:dyDescent="0.2">
      <c r="A277" s="7">
        <v>2481</v>
      </c>
      <c r="B277" s="7" t="s">
        <v>274</v>
      </c>
      <c r="C277" s="11">
        <v>6675</v>
      </c>
      <c r="D277" s="11">
        <v>6615</v>
      </c>
      <c r="E277" s="11">
        <v>6626</v>
      </c>
      <c r="F277" s="11">
        <v>6629</v>
      </c>
      <c r="G277" s="11">
        <v>6690</v>
      </c>
    </row>
    <row r="278" spans="1:7" x14ac:dyDescent="0.2">
      <c r="A278" s="7">
        <v>2482</v>
      </c>
      <c r="B278" s="7" t="s">
        <v>275</v>
      </c>
      <c r="C278" s="11">
        <v>38624</v>
      </c>
      <c r="D278" s="11">
        <v>38554</v>
      </c>
      <c r="E278" s="11">
        <v>38600</v>
      </c>
      <c r="F278" s="11">
        <v>38699</v>
      </c>
      <c r="G278" s="11">
        <v>38741</v>
      </c>
    </row>
    <row r="279" spans="1:7" x14ac:dyDescent="0.2">
      <c r="A279" s="7">
        <v>2505</v>
      </c>
      <c r="B279" s="7" t="s">
        <v>276</v>
      </c>
      <c r="C279" s="11">
        <v>3577</v>
      </c>
      <c r="D279" s="11">
        <v>3555</v>
      </c>
      <c r="E279" s="11">
        <v>3564</v>
      </c>
      <c r="F279" s="11">
        <v>3543</v>
      </c>
      <c r="G279" s="11">
        <v>3539</v>
      </c>
    </row>
    <row r="280" spans="1:7" x14ac:dyDescent="0.2">
      <c r="A280" s="7">
        <v>2506</v>
      </c>
      <c r="B280" s="7" t="s">
        <v>277</v>
      </c>
      <c r="C280" s="11">
        <v>2008</v>
      </c>
      <c r="D280" s="11">
        <v>2020</v>
      </c>
      <c r="E280" s="11">
        <v>2040</v>
      </c>
      <c r="F280" s="11">
        <v>2053</v>
      </c>
      <c r="G280" s="11">
        <v>2084</v>
      </c>
    </row>
    <row r="281" spans="1:7" x14ac:dyDescent="0.2">
      <c r="A281" s="7">
        <v>2510</v>
      </c>
      <c r="B281" s="7" t="s">
        <v>278</v>
      </c>
      <c r="C281" s="11">
        <v>2876</v>
      </c>
      <c r="D281" s="11">
        <v>2859</v>
      </c>
      <c r="E281" s="11">
        <v>2861</v>
      </c>
      <c r="F281" s="11">
        <v>2872</v>
      </c>
      <c r="G281" s="11">
        <v>2945</v>
      </c>
    </row>
    <row r="282" spans="1:7" x14ac:dyDescent="0.2">
      <c r="A282" s="7">
        <v>2513</v>
      </c>
      <c r="B282" s="7" t="s">
        <v>279</v>
      </c>
      <c r="C282" s="11">
        <v>2010</v>
      </c>
      <c r="D282" s="11">
        <v>1957</v>
      </c>
      <c r="E282" s="11">
        <v>1963</v>
      </c>
      <c r="F282" s="11">
        <v>1956</v>
      </c>
      <c r="G282" s="11">
        <v>1934</v>
      </c>
    </row>
    <row r="283" spans="1:7" x14ac:dyDescent="0.2">
      <c r="A283" s="7">
        <v>2514</v>
      </c>
      <c r="B283" s="7" t="s">
        <v>280</v>
      </c>
      <c r="C283" s="11">
        <v>9212</v>
      </c>
      <c r="D283" s="11">
        <v>9187</v>
      </c>
      <c r="E283" s="11">
        <v>9204</v>
      </c>
      <c r="F283" s="11">
        <v>9227</v>
      </c>
      <c r="G283" s="11">
        <v>9257</v>
      </c>
    </row>
    <row r="284" spans="1:7" x14ac:dyDescent="0.2">
      <c r="A284" s="7">
        <v>2518</v>
      </c>
      <c r="B284" s="7" t="s">
        <v>281</v>
      </c>
      <c r="C284" s="11">
        <v>2617</v>
      </c>
      <c r="D284" s="11">
        <v>2598</v>
      </c>
      <c r="E284" s="11">
        <v>2599</v>
      </c>
      <c r="F284" s="11">
        <v>2582</v>
      </c>
      <c r="G284" s="11">
        <v>2582</v>
      </c>
    </row>
    <row r="285" spans="1:7" x14ac:dyDescent="0.2">
      <c r="A285" s="7">
        <v>2521</v>
      </c>
      <c r="B285" s="7" t="s">
        <v>282</v>
      </c>
      <c r="C285" s="11">
        <v>3531</v>
      </c>
      <c r="D285" s="11">
        <v>3465</v>
      </c>
      <c r="E285" s="11">
        <v>3476</v>
      </c>
      <c r="F285" s="11">
        <v>3440</v>
      </c>
      <c r="G285" s="11">
        <v>3523</v>
      </c>
    </row>
    <row r="286" spans="1:7" x14ac:dyDescent="0.2">
      <c r="A286" s="7">
        <v>2523</v>
      </c>
      <c r="B286" s="7" t="s">
        <v>283</v>
      </c>
      <c r="C286" s="11">
        <v>9794</v>
      </c>
      <c r="D286" s="11">
        <v>9786</v>
      </c>
      <c r="E286" s="11">
        <v>9858</v>
      </c>
      <c r="F286" s="11">
        <v>9943</v>
      </c>
      <c r="G286" s="11">
        <v>10062</v>
      </c>
    </row>
    <row r="287" spans="1:7" x14ac:dyDescent="0.2">
      <c r="A287" s="7">
        <v>2560</v>
      </c>
      <c r="B287" s="7" t="s">
        <v>284</v>
      </c>
      <c r="C287" s="11">
        <v>4366</v>
      </c>
      <c r="D287" s="11">
        <v>4337</v>
      </c>
      <c r="E287" s="11">
        <v>4344</v>
      </c>
      <c r="F287" s="11">
        <v>4326</v>
      </c>
      <c r="G287" s="11">
        <v>4319</v>
      </c>
    </row>
    <row r="288" spans="1:7" x14ac:dyDescent="0.2">
      <c r="A288" s="7">
        <v>2580</v>
      </c>
      <c r="B288" s="7" t="s">
        <v>285</v>
      </c>
      <c r="C288" s="11">
        <v>40989</v>
      </c>
      <c r="D288" s="11">
        <v>40936</v>
      </c>
      <c r="E288" s="11">
        <v>40990</v>
      </c>
      <c r="F288" s="11">
        <v>41065</v>
      </c>
      <c r="G288" s="11">
        <v>41167</v>
      </c>
    </row>
    <row r="289" spans="1:7" x14ac:dyDescent="0.2">
      <c r="A289" s="7">
        <v>2581</v>
      </c>
      <c r="B289" s="7" t="s">
        <v>286</v>
      </c>
      <c r="C289" s="11">
        <v>22717</v>
      </c>
      <c r="D289" s="11">
        <v>22625</v>
      </c>
      <c r="E289" s="11">
        <v>22690</v>
      </c>
      <c r="F289" s="11">
        <v>22727</v>
      </c>
      <c r="G289" s="11">
        <v>22834</v>
      </c>
    </row>
    <row r="290" spans="1:7" x14ac:dyDescent="0.2">
      <c r="A290" s="7">
        <v>2582</v>
      </c>
      <c r="B290" s="7" t="s">
        <v>287</v>
      </c>
      <c r="C290" s="11">
        <v>15096</v>
      </c>
      <c r="D290" s="11">
        <v>15066</v>
      </c>
      <c r="E290" s="11">
        <v>15090</v>
      </c>
      <c r="F290" s="11">
        <v>15096</v>
      </c>
      <c r="G290" s="11">
        <v>15157</v>
      </c>
    </row>
    <row r="291" spans="1:7" x14ac:dyDescent="0.2">
      <c r="A291" s="7">
        <v>2583</v>
      </c>
      <c r="B291" s="7" t="s">
        <v>288</v>
      </c>
      <c r="C291" s="11">
        <v>5664</v>
      </c>
      <c r="D291" s="11">
        <v>5640</v>
      </c>
      <c r="E291" s="11">
        <v>5646</v>
      </c>
      <c r="F291" s="11">
        <v>5668</v>
      </c>
      <c r="G291" s="11">
        <v>5687</v>
      </c>
    </row>
    <row r="292" spans="1:7" x14ac:dyDescent="0.2">
      <c r="A292" s="7">
        <v>2584</v>
      </c>
      <c r="B292" s="7" t="s">
        <v>289</v>
      </c>
      <c r="C292" s="11">
        <v>12360</v>
      </c>
      <c r="D292" s="11">
        <v>12363</v>
      </c>
      <c r="E292" s="11">
        <v>12386</v>
      </c>
      <c r="F292" s="11">
        <v>12445</v>
      </c>
      <c r="G292" s="11">
        <v>12485</v>
      </c>
    </row>
    <row r="293" spans="1:7" x14ac:dyDescent="0.2">
      <c r="B293" s="9" t="s">
        <v>296</v>
      </c>
      <c r="C293" s="14">
        <f>SUM(C3:C292)</f>
        <v>4876629.4291246375</v>
      </c>
      <c r="D293" s="14">
        <f t="shared" ref="D293:F293" si="0">SUM(D3:D292)</f>
        <v>4898582.761457854</v>
      </c>
      <c r="E293" s="14">
        <f t="shared" si="0"/>
        <v>4920394.3768875655</v>
      </c>
      <c r="F293" s="14">
        <f t="shared" si="0"/>
        <v>4938649.8646669015</v>
      </c>
      <c r="G293" s="14">
        <f>SUM(G3:G292)</f>
        <v>4976784</v>
      </c>
    </row>
    <row r="295" spans="1:7" x14ac:dyDescent="0.2">
      <c r="C295" s="7">
        <v>2</v>
      </c>
      <c r="D295" s="7">
        <v>3</v>
      </c>
      <c r="E295" s="7">
        <v>4</v>
      </c>
      <c r="F295" s="7">
        <v>5</v>
      </c>
      <c r="G295" s="7">
        <v>6</v>
      </c>
    </row>
  </sheetData>
  <sheetProtection password="FFB1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3</vt:i4>
      </vt:variant>
    </vt:vector>
  </HeadingPairs>
  <TitlesOfParts>
    <vt:vector size="14" baseType="lpstr">
      <vt:lpstr>Diagram</vt:lpstr>
      <vt:lpstr>Sifferunderlag</vt:lpstr>
      <vt:lpstr>Kommunal fastighetsavgiftintäkt</vt:lpstr>
      <vt:lpstr>Inbetald fastighetsavgift</vt:lpstr>
      <vt:lpstr>Motsvarar i kommunalskatt 2012</vt:lpstr>
      <vt:lpstr>Nettobet. och nettomot.</vt:lpstr>
      <vt:lpstr>Sammanställning</vt:lpstr>
      <vt:lpstr>Antal invånare</vt:lpstr>
      <vt:lpstr>Kalkylerat antal bostäder</vt:lpstr>
      <vt:lpstr>Per län</vt:lpstr>
      <vt:lpstr>Lista</vt:lpstr>
      <vt:lpstr>Kommuner</vt:lpstr>
      <vt:lpstr>Kommunlista</vt:lpstr>
      <vt:lpstr>Sifferunderlag!Lista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Intäkter från kommunal fastighetsavgift</dc:title>
  <dc:creator>Ekonomistyrningsverket, ESV</dc:creator>
  <cp:keywords>Kommunal fastighetsavgift</cp:keywords>
  <cp:lastModifiedBy>Björn Andersson</cp:lastModifiedBy>
  <dcterms:created xsi:type="dcterms:W3CDTF">2013-10-08T08:30:28Z</dcterms:created>
  <dcterms:modified xsi:type="dcterms:W3CDTF">2014-03-24T15:15:04Z</dcterms:modified>
</cp:coreProperties>
</file>