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7495" windowHeight="1042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N5" i="1" l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N55" i="1"/>
  <c r="O55" i="1"/>
  <c r="N56" i="1"/>
  <c r="O56" i="1"/>
  <c r="N57" i="1"/>
  <c r="O57" i="1"/>
  <c r="N58" i="1"/>
  <c r="O58" i="1"/>
  <c r="N59" i="1"/>
  <c r="O59" i="1"/>
  <c r="N60" i="1"/>
  <c r="O60" i="1"/>
  <c r="N61" i="1"/>
  <c r="O61" i="1"/>
  <c r="N62" i="1"/>
  <c r="O62" i="1"/>
  <c r="N63" i="1"/>
  <c r="O63" i="1"/>
  <c r="N64" i="1"/>
  <c r="O64" i="1"/>
  <c r="N65" i="1"/>
  <c r="O65" i="1"/>
  <c r="N66" i="1"/>
  <c r="O66" i="1"/>
  <c r="N67" i="1"/>
  <c r="O67" i="1"/>
  <c r="N68" i="1"/>
  <c r="O68" i="1"/>
  <c r="N69" i="1"/>
  <c r="O69" i="1"/>
  <c r="N70" i="1"/>
  <c r="O70" i="1"/>
  <c r="N71" i="1"/>
  <c r="O71" i="1"/>
  <c r="N72" i="1"/>
  <c r="O72" i="1"/>
  <c r="N73" i="1"/>
  <c r="O73" i="1"/>
  <c r="N74" i="1"/>
  <c r="O74" i="1"/>
  <c r="N75" i="1"/>
  <c r="O75" i="1"/>
  <c r="N76" i="1"/>
  <c r="O76" i="1"/>
  <c r="N77" i="1"/>
  <c r="O77" i="1"/>
  <c r="N78" i="1"/>
  <c r="O78" i="1"/>
  <c r="N79" i="1"/>
  <c r="O79" i="1"/>
  <c r="N80" i="1"/>
  <c r="O80" i="1"/>
  <c r="N81" i="1"/>
  <c r="O81" i="1"/>
  <c r="N82" i="1"/>
  <c r="O82" i="1"/>
  <c r="N83" i="1"/>
  <c r="O83" i="1"/>
  <c r="N84" i="1"/>
  <c r="O84" i="1"/>
  <c r="N85" i="1"/>
  <c r="O85" i="1"/>
  <c r="N86" i="1"/>
  <c r="O86" i="1"/>
  <c r="N87" i="1"/>
  <c r="O87" i="1"/>
  <c r="N88" i="1"/>
  <c r="O88" i="1"/>
  <c r="N89" i="1"/>
  <c r="O89" i="1"/>
  <c r="N90" i="1"/>
  <c r="O90" i="1"/>
  <c r="N91" i="1"/>
  <c r="O91" i="1"/>
  <c r="N92" i="1"/>
  <c r="O92" i="1"/>
  <c r="N93" i="1"/>
  <c r="O93" i="1"/>
  <c r="N94" i="1"/>
  <c r="O94" i="1"/>
  <c r="N95" i="1"/>
  <c r="O95" i="1"/>
  <c r="O4" i="1"/>
  <c r="N4" i="1"/>
  <c r="M60" i="1"/>
  <c r="K61" i="1"/>
  <c r="M61" i="1" s="1"/>
  <c r="J61" i="1"/>
  <c r="I61" i="1"/>
  <c r="H61" i="1"/>
  <c r="G61" i="1"/>
  <c r="F61" i="1"/>
  <c r="L61" i="1" s="1"/>
  <c r="L60" i="1"/>
  <c r="M37" i="1"/>
  <c r="M36" i="1"/>
  <c r="L37" i="1"/>
  <c r="L36" i="1"/>
  <c r="L13" i="1"/>
  <c r="M13" i="1"/>
  <c r="M12" i="1"/>
  <c r="L12" i="1"/>
  <c r="K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<sst xmlns="http://schemas.openxmlformats.org/spreadsheetml/2006/main" count="59" uniqueCount="36">
  <si>
    <t>Myndighet</t>
  </si>
  <si>
    <t>Pensionsmyndigheten</t>
  </si>
  <si>
    <t>Pensionsmyndigheten Total</t>
  </si>
  <si>
    <t>Sektor namn</t>
  </si>
  <si>
    <t>Statliga myndigheter</t>
  </si>
  <si>
    <t>Statliga myndigheter Total</t>
  </si>
  <si>
    <t>Anslag</t>
  </si>
  <si>
    <t>1101001</t>
  </si>
  <si>
    <t>1101002</t>
  </si>
  <si>
    <t>1101003</t>
  </si>
  <si>
    <t>1101004</t>
  </si>
  <si>
    <t>1102001</t>
  </si>
  <si>
    <t>1201005</t>
  </si>
  <si>
    <t>1201007</t>
  </si>
  <si>
    <t>Anslag namn</t>
  </si>
  <si>
    <t xml:space="preserve"> Total</t>
  </si>
  <si>
    <t>Garantipension till ålderspension</t>
  </si>
  <si>
    <t>Efterlevandepensioner till vuxna</t>
  </si>
  <si>
    <t>Bostadstillägg till pensionärer</t>
  </si>
  <si>
    <t>Äldreförsörjningsstöd</t>
  </si>
  <si>
    <t>Barnpension och efterlevandestöd</t>
  </si>
  <si>
    <t>Pensionsrätt för barnår</t>
  </si>
  <si>
    <t>Pensionsrätt för barnår Total</t>
  </si>
  <si>
    <t>Art</t>
  </si>
  <si>
    <t>2015</t>
  </si>
  <si>
    <t>2016</t>
  </si>
  <si>
    <t>Total summa</t>
  </si>
  <si>
    <t>varav FK</t>
  </si>
  <si>
    <t>Art 8 exkl FK</t>
  </si>
  <si>
    <t>varav:</t>
  </si>
  <si>
    <t>Premiepensionsavgift från fondförsäkring s317240</t>
  </si>
  <si>
    <t>Premiepensionsavgift från traditionell försäkring s317241</t>
  </si>
  <si>
    <t>Varav FK</t>
  </si>
  <si>
    <t>UTV q2</t>
  </si>
  <si>
    <t>%</t>
  </si>
  <si>
    <t>Kompletterande inf  för Pensionsmyndigheten art 8, varav FK, och art 107, fond- och traditionell försäkring,  lämnas med denna fil till NR. 16q2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</si>
</sst>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i/>
      <sz val="8"/>
      <name val="Tahoma"/>
      <family val="2"/>
    </font>
    <font>
      <i/>
      <sz val="8.25"/>
      <color rgb="FF000000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8.25"/>
      <color rgb="FF000000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EBF5FA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">
    <xf numFmtId="0" fontId="0" fillId="0" borderId="0"/>
    <xf numFmtId="0" fontId="15" fillId="2" borderId="0"/>
  </cellStyleXfs>
  <cellXfs count="35">
    <xf numFmtId="0" fontId="0" fillId="0" borderId="0" xfId="0"/>
    <xf numFmtId="49" fontId="1" fillId="3" borderId="1" xfId="0" applyNumberFormat="1" applyFont="1" applyFill="1" applyBorder="1" applyAlignment="1">
      <alignment horizontal="left" vertical="center"/>
    </xf>
    <xf numFmtId="49" fontId="2" fillId="4" borderId="2" xfId="0" applyNumberFormat="1" applyFont="1" applyFill="1" applyBorder="1" applyAlignment="1">
      <alignment horizontal="left" vertical="center"/>
    </xf>
    <xf numFmtId="0" fontId="3" fillId="5" borderId="3" xfId="0" applyNumberFormat="1" applyFont="1" applyFill="1" applyBorder="1" applyAlignment="1">
      <alignment horizontal="left" vertical="center"/>
    </xf>
    <xf numFmtId="0" fontId="4" fillId="6" borderId="4" xfId="0" applyNumberFormat="1" applyFont="1" applyFill="1" applyBorder="1" applyAlignment="1">
      <alignment horizontal="left" vertical="center"/>
    </xf>
    <xf numFmtId="0" fontId="5" fillId="7" borderId="5" xfId="0" applyNumberFormat="1" applyFont="1" applyFill="1" applyBorder="1" applyAlignment="1">
      <alignment horizontal="left" vertical="center"/>
    </xf>
    <xf numFmtId="0" fontId="3" fillId="5" borderId="3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0" fillId="12" borderId="10" xfId="0" applyNumberFormat="1" applyFont="1" applyFill="1" applyBorder="1" applyAlignment="1" applyProtection="1">
      <alignment horizontal="left" vertical="top" wrapText="1"/>
    </xf>
    <xf numFmtId="3" fontId="11" fillId="12" borderId="9" xfId="0" applyNumberFormat="1" applyFont="1" applyFill="1" applyBorder="1" applyAlignment="1">
      <alignment horizontal="right" vertical="center" wrapText="1"/>
    </xf>
    <xf numFmtId="49" fontId="10" fillId="13" borderId="10" xfId="0" applyNumberFormat="1" applyFont="1" applyFill="1" applyBorder="1" applyAlignment="1" applyProtection="1">
      <alignment horizontal="left" vertical="top" wrapText="1"/>
    </xf>
    <xf numFmtId="3" fontId="12" fillId="13" borderId="10" xfId="0" applyNumberFormat="1" applyFont="1" applyFill="1" applyBorder="1" applyAlignment="1" applyProtection="1">
      <alignment horizontal="right" vertical="center" wrapText="1"/>
    </xf>
    <xf numFmtId="3" fontId="6" fillId="8" borderId="6" xfId="0" applyNumberFormat="1" applyFont="1" applyFill="1" applyBorder="1" applyAlignment="1">
      <alignment horizontal="right" vertical="center"/>
    </xf>
    <xf numFmtId="3" fontId="5" fillId="7" borderId="5" xfId="0" applyNumberFormat="1" applyFont="1" applyFill="1" applyBorder="1" applyAlignment="1">
      <alignment horizontal="left" vertical="center"/>
    </xf>
    <xf numFmtId="3" fontId="7" fillId="9" borderId="7" xfId="0" applyNumberFormat="1" applyFont="1" applyFill="1" applyBorder="1" applyAlignment="1">
      <alignment horizontal="right" vertical="center"/>
    </xf>
    <xf numFmtId="3" fontId="6" fillId="8" borderId="6" xfId="0" applyNumberFormat="1" applyFont="1" applyFill="1" applyBorder="1" applyAlignment="1">
      <alignment horizontal="right" vertical="center"/>
    </xf>
    <xf numFmtId="3" fontId="8" fillId="10" borderId="8" xfId="0" applyNumberFormat="1" applyFont="1" applyFill="1" applyBorder="1" applyAlignment="1">
      <alignment horizontal="right" vertical="center"/>
    </xf>
    <xf numFmtId="3" fontId="9" fillId="11" borderId="9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5" fillId="14" borderId="5" xfId="0" applyNumberFormat="1" applyFont="1" applyFill="1" applyBorder="1" applyAlignment="1">
      <alignment horizontal="left" vertical="center"/>
    </xf>
    <xf numFmtId="3" fontId="8" fillId="14" borderId="8" xfId="0" applyNumberFormat="1" applyFont="1" applyFill="1" applyBorder="1" applyAlignment="1">
      <alignment horizontal="right" vertical="center"/>
    </xf>
    <xf numFmtId="49" fontId="2" fillId="4" borderId="2" xfId="0" applyNumberFormat="1" applyFont="1" applyFill="1" applyBorder="1" applyAlignment="1">
      <alignment horizontal="left" vertical="center" wrapText="1"/>
    </xf>
    <xf numFmtId="0" fontId="13" fillId="9" borderId="9" xfId="0" applyNumberFormat="1" applyFont="1" applyFill="1" applyBorder="1" applyAlignment="1">
      <alignment horizontal="left" vertical="center"/>
    </xf>
    <xf numFmtId="3" fontId="13" fillId="10" borderId="9" xfId="0" applyNumberFormat="1" applyFont="1" applyFill="1" applyBorder="1" applyAlignment="1">
      <alignment horizontal="right" vertical="center"/>
    </xf>
    <xf numFmtId="3" fontId="13" fillId="11" borderId="9" xfId="0" applyNumberFormat="1" applyFont="1" applyFill="1" applyBorder="1" applyAlignment="1">
      <alignment horizontal="right" vertical="center"/>
    </xf>
    <xf numFmtId="49" fontId="12" fillId="15" borderId="10" xfId="0" applyNumberFormat="1" applyFont="1" applyFill="1" applyBorder="1" applyAlignment="1" applyProtection="1">
      <alignment horizontal="left" vertical="top" wrapText="1"/>
    </xf>
    <xf numFmtId="3" fontId="14" fillId="15" borderId="9" xfId="0" applyNumberFormat="1" applyFont="1" applyFill="1" applyBorder="1" applyAlignment="1">
      <alignment horizontal="right" vertical="center" wrapText="1"/>
    </xf>
    <xf numFmtId="3" fontId="13" fillId="15" borderId="9" xfId="0" applyNumberFormat="1" applyFont="1" applyFill="1" applyBorder="1" applyAlignment="1">
      <alignment horizontal="right" vertical="center"/>
    </xf>
    <xf numFmtId="0" fontId="13" fillId="9" borderId="9" xfId="0" applyNumberFormat="1" applyFont="1" applyFill="1" applyBorder="1" applyAlignment="1">
      <alignment horizontal="left" vertical="center" wrapText="1"/>
    </xf>
    <xf numFmtId="0" fontId="16" fillId="16" borderId="0" xfId="0" applyFont="1" applyFill="1" applyAlignment="1">
      <alignment horizontal="center"/>
    </xf>
    <xf numFmtId="3" fontId="0" fillId="17" borderId="0" xfId="0" applyNumberFormat="1" applyFill="1"/>
    <xf numFmtId="2" fontId="0" fillId="17" borderId="0" xfId="0" applyNumberFormat="1" applyFill="1"/>
    <xf numFmtId="0" fontId="17" fillId="13" borderId="0" xfId="1" applyFont="1" applyFill="1" applyAlignment="1">
      <alignment vertical="center"/>
    </xf>
    <xf numFmtId="0" fontId="0" fillId="13" borderId="0" xfId="0" applyFill="1"/>
    <xf numFmtId="3" fontId="0" fillId="13" borderId="0" xfId="0" applyNumberFormat="1" applyFill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abSelected="1" workbookViewId="0">
      <selection activeCell="S9" sqref="S9"/>
    </sheetView>
  </sheetViews>
  <sheetFormatPr defaultRowHeight="15" x14ac:dyDescent="0.25"/>
  <cols>
    <col min="1" max="1" width="8.85546875" customWidth="1"/>
    <col min="2" max="2" width="9.42578125" customWidth="1"/>
    <col min="3" max="3" width="7" bestFit="1" customWidth="1"/>
    <col min="4" max="4" width="25" bestFit="1" customWidth="1"/>
    <col min="5" max="5" width="11" customWidth="1"/>
    <col min="6" max="11" width="12.28515625" style="18" bestFit="1" customWidth="1"/>
    <col min="12" max="13" width="13.28515625" style="18" bestFit="1" customWidth="1"/>
    <col min="14" max="14" width="13.140625" bestFit="1" customWidth="1"/>
    <col min="15" max="15" width="12.7109375" bestFit="1" customWidth="1"/>
  </cols>
  <sheetData>
    <row r="1" spans="1:15" ht="15.75" x14ac:dyDescent="0.25">
      <c r="A1" s="32" t="s">
        <v>35</v>
      </c>
      <c r="B1" s="33"/>
      <c r="C1" s="33"/>
      <c r="D1" s="33"/>
      <c r="E1" s="33"/>
      <c r="F1" s="34"/>
      <c r="G1" s="34"/>
      <c r="H1" s="34"/>
      <c r="I1" s="34"/>
      <c r="J1" s="34"/>
      <c r="K1" s="34"/>
      <c r="L1" s="34"/>
    </row>
    <row r="2" spans="1:15" ht="15" customHeight="1" x14ac:dyDescent="0.25">
      <c r="F2" s="12" t="s">
        <v>24</v>
      </c>
      <c r="G2" s="12"/>
      <c r="H2" s="12"/>
      <c r="I2" s="12"/>
      <c r="J2" s="12" t="s">
        <v>25</v>
      </c>
      <c r="K2" s="12"/>
      <c r="L2" s="13" t="s">
        <v>26</v>
      </c>
      <c r="M2" s="13"/>
    </row>
    <row r="3" spans="1:15" ht="15" customHeight="1" x14ac:dyDescent="0.25">
      <c r="A3" s="1" t="s">
        <v>0</v>
      </c>
      <c r="B3" s="1" t="s">
        <v>3</v>
      </c>
      <c r="C3" s="1" t="s">
        <v>6</v>
      </c>
      <c r="D3" s="1" t="s">
        <v>14</v>
      </c>
      <c r="E3" s="1" t="s">
        <v>23</v>
      </c>
      <c r="F3" s="14">
        <v>1</v>
      </c>
      <c r="G3" s="14">
        <v>2</v>
      </c>
      <c r="H3" s="14">
        <v>3</v>
      </c>
      <c r="I3" s="14">
        <v>4</v>
      </c>
      <c r="J3" s="14">
        <v>1</v>
      </c>
      <c r="K3" s="14">
        <v>2</v>
      </c>
      <c r="L3" s="15" t="s">
        <v>24</v>
      </c>
      <c r="M3" s="15" t="s">
        <v>25</v>
      </c>
      <c r="N3" s="29" t="s">
        <v>33</v>
      </c>
      <c r="O3" s="29" t="s">
        <v>34</v>
      </c>
    </row>
    <row r="4" spans="1:15" ht="21" x14ac:dyDescent="0.25">
      <c r="A4" s="21" t="s">
        <v>1</v>
      </c>
      <c r="B4" s="21" t="s">
        <v>1</v>
      </c>
      <c r="C4" s="4"/>
      <c r="D4" s="4"/>
      <c r="E4" s="5">
        <v>1</v>
      </c>
      <c r="F4" s="16">
        <v>50810515.07</v>
      </c>
      <c r="G4" s="16">
        <v>53399030.979999997</v>
      </c>
      <c r="H4" s="16">
        <v>55227965.039999999</v>
      </c>
      <c r="I4" s="16">
        <v>58264926.640000001</v>
      </c>
      <c r="J4" s="16">
        <v>59709154.460000001</v>
      </c>
      <c r="K4" s="16">
        <v>59206461.850000001</v>
      </c>
      <c r="L4" s="17">
        <v>217702437.72999999</v>
      </c>
      <c r="M4" s="17">
        <v>118915616.31</v>
      </c>
      <c r="N4" s="30">
        <f>K4-G4</f>
        <v>5807430.8700000048</v>
      </c>
      <c r="O4" s="31">
        <f>N4/G4*100</f>
        <v>10.875536060148942</v>
      </c>
    </row>
    <row r="5" spans="1:15" ht="15" customHeight="1" x14ac:dyDescent="0.25">
      <c r="A5" s="6"/>
      <c r="B5" s="6"/>
      <c r="C5" s="6"/>
      <c r="D5" s="6"/>
      <c r="E5" s="5">
        <v>2</v>
      </c>
      <c r="F5" s="16">
        <v>22943971.27</v>
      </c>
      <c r="G5" s="16">
        <v>23224758.789999999</v>
      </c>
      <c r="H5" s="16">
        <v>25912557.77</v>
      </c>
      <c r="I5" s="16">
        <v>25862484.760000002</v>
      </c>
      <c r="J5" s="16">
        <v>28654147.030000001</v>
      </c>
      <c r="K5" s="16">
        <v>28212919.59</v>
      </c>
      <c r="L5" s="17">
        <v>97943772.590000004</v>
      </c>
      <c r="M5" s="17">
        <v>56867066.619999997</v>
      </c>
      <c r="N5" s="30">
        <f t="shared" ref="N5:N68" si="0">K5-G5</f>
        <v>4988160.8000000007</v>
      </c>
      <c r="O5" s="31">
        <f t="shared" ref="O5:O68" si="1">N5/G5*100</f>
        <v>21.477772256337825</v>
      </c>
    </row>
    <row r="6" spans="1:15" ht="15" customHeight="1" x14ac:dyDescent="0.25">
      <c r="A6" s="6"/>
      <c r="B6" s="6"/>
      <c r="C6" s="6"/>
      <c r="D6" s="6"/>
      <c r="E6" s="5">
        <v>3</v>
      </c>
      <c r="F6" s="16">
        <v>2337580.41</v>
      </c>
      <c r="G6" s="16">
        <v>2850656.98</v>
      </c>
      <c r="H6" s="16">
        <v>1989021</v>
      </c>
      <c r="I6" s="16">
        <v>3992797.05</v>
      </c>
      <c r="J6" s="16">
        <v>1383721.47</v>
      </c>
      <c r="K6" s="16">
        <v>2428231.9500000002</v>
      </c>
      <c r="L6" s="17">
        <v>11170055.439999999</v>
      </c>
      <c r="M6" s="17">
        <v>3811953.42</v>
      </c>
      <c r="N6" s="30">
        <f t="shared" si="0"/>
        <v>-422425.0299999998</v>
      </c>
      <c r="O6" s="31">
        <f t="shared" si="1"/>
        <v>-14.818514923531762</v>
      </c>
    </row>
    <row r="7" spans="1:15" ht="15" customHeight="1" x14ac:dyDescent="0.25">
      <c r="A7" s="6"/>
      <c r="B7" s="6"/>
      <c r="C7" s="6"/>
      <c r="D7" s="6"/>
      <c r="E7" s="5">
        <v>4</v>
      </c>
      <c r="F7" s="16">
        <v>168993.77</v>
      </c>
      <c r="G7" s="16">
        <v>89662.49</v>
      </c>
      <c r="H7" s="16">
        <v>34776.22</v>
      </c>
      <c r="I7" s="16">
        <v>133731.98000000001</v>
      </c>
      <c r="J7" s="16">
        <v>71769.55</v>
      </c>
      <c r="K7" s="16">
        <v>115234.49</v>
      </c>
      <c r="L7" s="17">
        <v>427164.46</v>
      </c>
      <c r="M7" s="17">
        <v>187004.04</v>
      </c>
      <c r="N7" s="30">
        <f t="shared" si="0"/>
        <v>25572</v>
      </c>
      <c r="O7" s="31">
        <f t="shared" si="1"/>
        <v>28.520287580681732</v>
      </c>
    </row>
    <row r="8" spans="1:15" ht="15" customHeight="1" x14ac:dyDescent="0.25">
      <c r="A8" s="6"/>
      <c r="B8" s="6"/>
      <c r="C8" s="6"/>
      <c r="D8" s="6"/>
      <c r="E8" s="5">
        <v>5</v>
      </c>
      <c r="F8" s="16">
        <v>5913755.8799999999</v>
      </c>
      <c r="G8" s="16">
        <v>5630728.25</v>
      </c>
      <c r="H8" s="16">
        <v>5170783.58</v>
      </c>
      <c r="I8" s="16">
        <v>6404437.0599999996</v>
      </c>
      <c r="J8" s="16">
        <v>5577006.0999999996</v>
      </c>
      <c r="K8" s="16">
        <v>5748816.0800000001</v>
      </c>
      <c r="L8" s="17">
        <v>23119704.77</v>
      </c>
      <c r="M8" s="17">
        <v>11325822.18</v>
      </c>
      <c r="N8" s="30">
        <f t="shared" si="0"/>
        <v>118087.83000000007</v>
      </c>
      <c r="O8" s="31">
        <f t="shared" si="1"/>
        <v>2.0972035011634609</v>
      </c>
    </row>
    <row r="9" spans="1:15" ht="15" customHeight="1" x14ac:dyDescent="0.25">
      <c r="A9" s="6"/>
      <c r="B9" s="6"/>
      <c r="C9" s="6"/>
      <c r="D9" s="6"/>
      <c r="E9" s="5">
        <v>6</v>
      </c>
      <c r="F9" s="16">
        <v>0</v>
      </c>
      <c r="G9" s="16">
        <v>3557.7</v>
      </c>
      <c r="H9" s="16">
        <v>114503.37</v>
      </c>
      <c r="I9" s="16">
        <v>5320.27</v>
      </c>
      <c r="J9" s="16">
        <v>5214.42</v>
      </c>
      <c r="K9" s="16">
        <v>0</v>
      </c>
      <c r="L9" s="17">
        <v>123381.34</v>
      </c>
      <c r="M9" s="17">
        <v>5214.42</v>
      </c>
      <c r="N9" s="30">
        <f t="shared" si="0"/>
        <v>-3557.7</v>
      </c>
      <c r="O9" s="31">
        <f t="shared" si="1"/>
        <v>-100</v>
      </c>
    </row>
    <row r="10" spans="1:15" ht="15" customHeight="1" x14ac:dyDescent="0.25">
      <c r="A10" s="6"/>
      <c r="B10" s="6"/>
      <c r="C10" s="6"/>
      <c r="D10" s="6"/>
      <c r="E10" s="5">
        <v>7</v>
      </c>
      <c r="F10" s="16">
        <v>93247831.420000002</v>
      </c>
      <c r="G10" s="16">
        <v>80527505.069999993</v>
      </c>
      <c r="H10" s="16">
        <v>50670134.030000001</v>
      </c>
      <c r="I10" s="16">
        <v>80609924.829999998</v>
      </c>
      <c r="J10" s="16">
        <v>93385351.719999999</v>
      </c>
      <c r="K10" s="16">
        <v>79835693.129999995</v>
      </c>
      <c r="L10" s="17">
        <v>305055395.35000002</v>
      </c>
      <c r="M10" s="17">
        <v>173221044.84999999</v>
      </c>
      <c r="N10" s="30">
        <f t="shared" si="0"/>
        <v>-691811.93999999762</v>
      </c>
      <c r="O10" s="31">
        <f t="shared" si="1"/>
        <v>-0.85910017875088451</v>
      </c>
    </row>
    <row r="11" spans="1:15" ht="15" customHeight="1" x14ac:dyDescent="0.25">
      <c r="A11" s="6"/>
      <c r="B11" s="6"/>
      <c r="C11" s="6"/>
      <c r="D11" s="6"/>
      <c r="E11" s="5">
        <v>8</v>
      </c>
      <c r="F11" s="16">
        <v>63174803.619999997</v>
      </c>
      <c r="G11" s="16">
        <v>65316898.439999998</v>
      </c>
      <c r="H11" s="16">
        <v>60767383.490000002</v>
      </c>
      <c r="I11" s="16">
        <v>62495737.270000003</v>
      </c>
      <c r="J11" s="16">
        <v>59203718.640000001</v>
      </c>
      <c r="K11" s="16">
        <v>62740582.700000003</v>
      </c>
      <c r="L11" s="17">
        <v>251754822.81999999</v>
      </c>
      <c r="M11" s="17">
        <v>121944301.34</v>
      </c>
      <c r="N11" s="30">
        <f t="shared" si="0"/>
        <v>-2576315.7399999946</v>
      </c>
      <c r="O11" s="31">
        <f t="shared" si="1"/>
        <v>-3.9443326329504065</v>
      </c>
    </row>
    <row r="12" spans="1:15" x14ac:dyDescent="0.25">
      <c r="A12" s="6"/>
      <c r="B12" s="6"/>
      <c r="C12" s="6"/>
      <c r="D12" s="6"/>
      <c r="E12" s="8" t="s">
        <v>27</v>
      </c>
      <c r="F12" s="9">
        <v>46333923.890000001</v>
      </c>
      <c r="G12" s="9">
        <v>42668843.530000001</v>
      </c>
      <c r="H12" s="9">
        <v>46399624.180000022</v>
      </c>
      <c r="I12" s="9">
        <v>35917104.029999971</v>
      </c>
      <c r="J12" s="9">
        <v>42101071.82</v>
      </c>
      <c r="K12" s="9">
        <v>44279535.510000005</v>
      </c>
      <c r="L12" s="9">
        <f>SUM(F12:I12)</f>
        <v>171319495.63</v>
      </c>
      <c r="M12" s="9">
        <f>SUM(J12:K12)</f>
        <v>86380607.330000013</v>
      </c>
      <c r="N12" s="30">
        <f t="shared" si="0"/>
        <v>1610691.9800000042</v>
      </c>
      <c r="O12" s="31">
        <f t="shared" si="1"/>
        <v>3.7748667335395303</v>
      </c>
    </row>
    <row r="13" spans="1:15" ht="21" x14ac:dyDescent="0.25">
      <c r="A13" s="6"/>
      <c r="B13" s="6"/>
      <c r="C13" s="6"/>
      <c r="D13" s="6"/>
      <c r="E13" s="10" t="s">
        <v>28</v>
      </c>
      <c r="F13" s="11">
        <f>F11-F12</f>
        <v>16840879.729999997</v>
      </c>
      <c r="G13" s="11">
        <f t="shared" ref="G13:K13" si="2">G11-G12</f>
        <v>22648054.909999996</v>
      </c>
      <c r="H13" s="11">
        <f t="shared" si="2"/>
        <v>14367759.30999998</v>
      </c>
      <c r="I13" s="11">
        <f t="shared" si="2"/>
        <v>26578633.240000032</v>
      </c>
      <c r="J13" s="11">
        <f t="shared" si="2"/>
        <v>17102646.82</v>
      </c>
      <c r="K13" s="11">
        <f t="shared" si="2"/>
        <v>18461047.189999998</v>
      </c>
      <c r="L13" s="11">
        <f>SUM(F13:I13)</f>
        <v>80435327.189999998</v>
      </c>
      <c r="M13" s="11">
        <f>SUM(J13:K13)</f>
        <v>35563694.009999998</v>
      </c>
      <c r="N13" s="30">
        <f t="shared" si="0"/>
        <v>-4187007.7199999988</v>
      </c>
      <c r="O13" s="31">
        <f t="shared" si="1"/>
        <v>-18.487272909918953</v>
      </c>
    </row>
    <row r="14" spans="1:15" ht="15" customHeight="1" x14ac:dyDescent="0.25">
      <c r="A14" s="6"/>
      <c r="B14" s="6"/>
      <c r="C14" s="6"/>
      <c r="D14" s="6"/>
      <c r="E14" s="5">
        <v>11</v>
      </c>
      <c r="F14" s="16">
        <v>409298.91</v>
      </c>
      <c r="G14" s="16">
        <v>620154.06999999995</v>
      </c>
      <c r="H14" s="16">
        <v>622824.95999999996</v>
      </c>
      <c r="I14" s="16">
        <v>815675.06</v>
      </c>
      <c r="J14" s="16">
        <v>667962.96</v>
      </c>
      <c r="K14" s="16">
        <v>698221.9</v>
      </c>
      <c r="L14" s="17">
        <v>2467953</v>
      </c>
      <c r="M14" s="17">
        <v>1366184.86</v>
      </c>
      <c r="N14" s="30">
        <f t="shared" si="0"/>
        <v>78067.830000000075</v>
      </c>
      <c r="O14" s="31">
        <f t="shared" si="1"/>
        <v>12.588457252243797</v>
      </c>
    </row>
    <row r="15" spans="1:15" ht="15" customHeight="1" x14ac:dyDescent="0.25">
      <c r="A15" s="6"/>
      <c r="B15" s="6"/>
      <c r="C15" s="6"/>
      <c r="D15" s="6"/>
      <c r="E15" s="5">
        <v>13</v>
      </c>
      <c r="F15" s="16">
        <v>-3846612.02</v>
      </c>
      <c r="G15" s="16">
        <v>-7114076.8399999999</v>
      </c>
      <c r="H15" s="16">
        <v>-3072001.69</v>
      </c>
      <c r="I15" s="16">
        <v>-8901585.1300000008</v>
      </c>
      <c r="J15" s="16">
        <v>-5031965.42</v>
      </c>
      <c r="K15" s="16">
        <v>-7314840.3200000003</v>
      </c>
      <c r="L15" s="17">
        <v>-22934275.68</v>
      </c>
      <c r="M15" s="17">
        <v>-12346805.74</v>
      </c>
      <c r="N15" s="30">
        <f t="shared" si="0"/>
        <v>-200763.48000000045</v>
      </c>
      <c r="O15" s="31">
        <f t="shared" si="1"/>
        <v>2.8220594817190707</v>
      </c>
    </row>
    <row r="16" spans="1:15" ht="15" customHeight="1" x14ac:dyDescent="0.25">
      <c r="A16" s="6"/>
      <c r="B16" s="6"/>
      <c r="C16" s="6"/>
      <c r="D16" s="6"/>
      <c r="E16" s="5">
        <v>14</v>
      </c>
      <c r="F16" s="16">
        <v>0</v>
      </c>
      <c r="G16" s="16">
        <v>0</v>
      </c>
      <c r="H16" s="16">
        <v>0</v>
      </c>
      <c r="I16" s="16">
        <v>-11456</v>
      </c>
      <c r="J16" s="16">
        <v>0</v>
      </c>
      <c r="K16" s="16">
        <v>0</v>
      </c>
      <c r="L16" s="17">
        <v>-11456</v>
      </c>
      <c r="M16" s="17">
        <v>0</v>
      </c>
      <c r="N16" s="30">
        <f t="shared" si="0"/>
        <v>0</v>
      </c>
      <c r="O16" s="31" t="e">
        <f t="shared" si="1"/>
        <v>#DIV/0!</v>
      </c>
    </row>
    <row r="17" spans="1:15" ht="15" customHeight="1" x14ac:dyDescent="0.25">
      <c r="A17" s="6"/>
      <c r="B17" s="6"/>
      <c r="C17" s="6"/>
      <c r="D17" s="6"/>
      <c r="E17" s="5">
        <v>15</v>
      </c>
      <c r="F17" s="16">
        <v>-12797767.439999999</v>
      </c>
      <c r="G17" s="16">
        <v>-14168977.949999999</v>
      </c>
      <c r="H17" s="16">
        <v>-8280678.4699999997</v>
      </c>
      <c r="I17" s="16">
        <v>-17211461.91</v>
      </c>
      <c r="J17" s="16">
        <v>-14710377.66</v>
      </c>
      <c r="K17" s="16">
        <v>-16167183.82</v>
      </c>
      <c r="L17" s="17">
        <v>-52458885.770000003</v>
      </c>
      <c r="M17" s="17">
        <v>-30877561.48</v>
      </c>
      <c r="N17" s="30">
        <f t="shared" si="0"/>
        <v>-1998205.870000001</v>
      </c>
      <c r="O17" s="31">
        <f t="shared" si="1"/>
        <v>14.102681767530036</v>
      </c>
    </row>
    <row r="18" spans="1:15" ht="15" customHeight="1" x14ac:dyDescent="0.25">
      <c r="A18" s="6"/>
      <c r="B18" s="6"/>
      <c r="C18" s="6"/>
      <c r="D18" s="6"/>
      <c r="E18" s="5">
        <v>18</v>
      </c>
      <c r="F18" s="16">
        <v>2576.9299999999998</v>
      </c>
      <c r="G18" s="16">
        <v>22918.6</v>
      </c>
      <c r="H18" s="16">
        <v>6564.77</v>
      </c>
      <c r="I18" s="16">
        <v>22991.49</v>
      </c>
      <c r="J18" s="16">
        <v>-606484.39</v>
      </c>
      <c r="K18" s="16">
        <v>627105.66</v>
      </c>
      <c r="L18" s="17">
        <v>55051.79</v>
      </c>
      <c r="M18" s="17">
        <v>20621.27</v>
      </c>
      <c r="N18" s="30">
        <f t="shared" si="0"/>
        <v>604187.06000000006</v>
      </c>
      <c r="O18" s="31">
        <f t="shared" si="1"/>
        <v>2636.2302234866006</v>
      </c>
    </row>
    <row r="19" spans="1:15" ht="15" customHeight="1" x14ac:dyDescent="0.25">
      <c r="A19" s="6"/>
      <c r="B19" s="6"/>
      <c r="C19" s="6"/>
      <c r="D19" s="6"/>
      <c r="E19" s="5">
        <v>19</v>
      </c>
      <c r="F19" s="16">
        <v>10.25</v>
      </c>
      <c r="G19" s="16">
        <v>107712.95</v>
      </c>
      <c r="H19" s="16">
        <v>82113.87</v>
      </c>
      <c r="I19" s="16">
        <v>56957.18</v>
      </c>
      <c r="J19" s="16">
        <v>2.23</v>
      </c>
      <c r="K19" s="16">
        <v>3351.69</v>
      </c>
      <c r="L19" s="17">
        <v>246794.25</v>
      </c>
      <c r="M19" s="17">
        <v>3353.92</v>
      </c>
      <c r="N19" s="30">
        <f t="shared" si="0"/>
        <v>-104361.26</v>
      </c>
      <c r="O19" s="31">
        <f t="shared" si="1"/>
        <v>-96.888312872314799</v>
      </c>
    </row>
    <row r="20" spans="1:15" ht="15" customHeight="1" x14ac:dyDescent="0.25">
      <c r="A20" s="6"/>
      <c r="B20" s="6"/>
      <c r="C20" s="6"/>
      <c r="D20" s="6"/>
      <c r="E20" s="5">
        <v>22</v>
      </c>
      <c r="F20" s="16">
        <v>1006491.25</v>
      </c>
      <c r="G20" s="16">
        <v>1293631.6100000001</v>
      </c>
      <c r="H20" s="16">
        <v>0</v>
      </c>
      <c r="I20" s="16">
        <v>973775.2</v>
      </c>
      <c r="J20" s="16">
        <v>0</v>
      </c>
      <c r="K20" s="16">
        <v>0</v>
      </c>
      <c r="L20" s="17">
        <v>3273898.06</v>
      </c>
      <c r="M20" s="17">
        <v>0</v>
      </c>
      <c r="N20" s="30">
        <f t="shared" si="0"/>
        <v>-1293631.6100000001</v>
      </c>
      <c r="O20" s="31">
        <f t="shared" si="1"/>
        <v>-100</v>
      </c>
    </row>
    <row r="21" spans="1:15" ht="15" customHeight="1" x14ac:dyDescent="0.25">
      <c r="A21" s="6"/>
      <c r="B21" s="6"/>
      <c r="C21" s="6"/>
      <c r="D21" s="6"/>
      <c r="E21" s="5">
        <v>23</v>
      </c>
      <c r="F21" s="16">
        <v>9314497.9800000004</v>
      </c>
      <c r="G21" s="16">
        <v>6256737.4500000002</v>
      </c>
      <c r="H21" s="16">
        <v>6293904.5099999998</v>
      </c>
      <c r="I21" s="16">
        <v>10596391.529999999</v>
      </c>
      <c r="J21" s="16">
        <v>1414045.05</v>
      </c>
      <c r="K21" s="16">
        <v>6618481.6500000004</v>
      </c>
      <c r="L21" s="17">
        <v>32461531.469999999</v>
      </c>
      <c r="M21" s="17">
        <v>8032526.7000000002</v>
      </c>
      <c r="N21" s="30">
        <f t="shared" si="0"/>
        <v>361744.20000000019</v>
      </c>
      <c r="O21" s="31">
        <f t="shared" si="1"/>
        <v>5.781674601033485</v>
      </c>
    </row>
    <row r="22" spans="1:15" ht="15" customHeight="1" x14ac:dyDescent="0.25">
      <c r="A22" s="6"/>
      <c r="B22" s="6"/>
      <c r="C22" s="6"/>
      <c r="D22" s="6"/>
      <c r="E22" s="5">
        <v>24</v>
      </c>
      <c r="F22" s="16">
        <v>20902074.710000001</v>
      </c>
      <c r="G22" s="16">
        <v>28641951.800000001</v>
      </c>
      <c r="H22" s="16">
        <v>13218526.66</v>
      </c>
      <c r="I22" s="16">
        <v>32523466.289999999</v>
      </c>
      <c r="J22" s="16">
        <v>19940068.699999999</v>
      </c>
      <c r="K22" s="16">
        <v>28125629.23</v>
      </c>
      <c r="L22" s="17">
        <v>95286019.459999993</v>
      </c>
      <c r="M22" s="17">
        <v>48065697.93</v>
      </c>
      <c r="N22" s="30">
        <f t="shared" si="0"/>
        <v>-516322.5700000003</v>
      </c>
      <c r="O22" s="31">
        <f t="shared" si="1"/>
        <v>-1.8026794179578234</v>
      </c>
    </row>
    <row r="23" spans="1:15" ht="15" customHeight="1" x14ac:dyDescent="0.25">
      <c r="A23" s="6"/>
      <c r="B23" s="6"/>
      <c r="C23" s="6"/>
      <c r="D23" s="6"/>
      <c r="E23" s="5">
        <v>49</v>
      </c>
      <c r="F23" s="16">
        <v>20917382.219999999</v>
      </c>
      <c r="G23" s="16">
        <v>21576354.699999999</v>
      </c>
      <c r="H23" s="16">
        <v>18677277</v>
      </c>
      <c r="I23" s="16">
        <v>56838898.079999998</v>
      </c>
      <c r="J23" s="16">
        <v>20021296</v>
      </c>
      <c r="K23" s="16">
        <v>36793365.68</v>
      </c>
      <c r="L23" s="17">
        <v>118009912</v>
      </c>
      <c r="M23" s="17">
        <v>56814661.68</v>
      </c>
      <c r="N23" s="30">
        <f t="shared" si="0"/>
        <v>15217010.98</v>
      </c>
      <c r="O23" s="31">
        <f t="shared" si="1"/>
        <v>70.52632936183609</v>
      </c>
    </row>
    <row r="24" spans="1:15" ht="15" customHeight="1" x14ac:dyDescent="0.25">
      <c r="A24" s="6"/>
      <c r="B24" s="6"/>
      <c r="C24" s="6"/>
      <c r="D24" s="6"/>
      <c r="E24" s="19">
        <v>60</v>
      </c>
      <c r="F24" s="20">
        <v>240644530</v>
      </c>
      <c r="G24" s="20">
        <v>240644530</v>
      </c>
      <c r="H24" s="20">
        <v>240644530</v>
      </c>
      <c r="I24" s="20">
        <v>240644530</v>
      </c>
      <c r="J24" s="16">
        <v>0</v>
      </c>
      <c r="K24" s="16">
        <v>0</v>
      </c>
      <c r="L24" s="17">
        <v>962578120</v>
      </c>
      <c r="M24" s="17">
        <v>0</v>
      </c>
      <c r="N24" s="30">
        <f t="shared" si="0"/>
        <v>-240644530</v>
      </c>
      <c r="O24" s="31">
        <f t="shared" si="1"/>
        <v>-100</v>
      </c>
    </row>
    <row r="25" spans="1:15" ht="15" customHeight="1" x14ac:dyDescent="0.25">
      <c r="A25" s="6"/>
      <c r="B25" s="6"/>
      <c r="C25" s="6"/>
      <c r="D25" s="6"/>
      <c r="E25" s="5">
        <v>63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v>0</v>
      </c>
      <c r="M25" s="17">
        <v>0</v>
      </c>
      <c r="N25" s="30">
        <f t="shared" si="0"/>
        <v>0</v>
      </c>
      <c r="O25" s="31" t="e">
        <f t="shared" si="1"/>
        <v>#DIV/0!</v>
      </c>
    </row>
    <row r="26" spans="1:15" ht="15" customHeight="1" x14ac:dyDescent="0.25">
      <c r="A26" s="6"/>
      <c r="B26" s="6"/>
      <c r="C26" s="6"/>
      <c r="D26" s="6"/>
      <c r="E26" s="5">
        <v>64</v>
      </c>
      <c r="F26" s="16">
        <v>1391724462.9000001</v>
      </c>
      <c r="G26" s="16">
        <v>1467448735.5799999</v>
      </c>
      <c r="H26" s="16">
        <v>1542341747</v>
      </c>
      <c r="I26" s="16">
        <v>1606770018.77</v>
      </c>
      <c r="J26" s="16">
        <v>1791629626.28</v>
      </c>
      <c r="K26" s="16">
        <v>1862362381.21</v>
      </c>
      <c r="L26" s="17">
        <v>6008284964.25</v>
      </c>
      <c r="M26" s="17">
        <v>3653992007.4899998</v>
      </c>
      <c r="N26" s="30">
        <f t="shared" si="0"/>
        <v>394913645.63000011</v>
      </c>
      <c r="O26" s="31">
        <f t="shared" si="1"/>
        <v>26.911580354043029</v>
      </c>
    </row>
    <row r="27" spans="1:15" ht="15" customHeight="1" x14ac:dyDescent="0.25">
      <c r="A27" s="6"/>
      <c r="B27" s="6"/>
      <c r="C27" s="6"/>
      <c r="D27" s="6"/>
      <c r="E27" s="5">
        <v>65</v>
      </c>
      <c r="F27" s="16">
        <v>65567361865</v>
      </c>
      <c r="G27" s="16">
        <v>65931420180.639999</v>
      </c>
      <c r="H27" s="16">
        <v>66383629664</v>
      </c>
      <c r="I27" s="16">
        <v>66699449423.730003</v>
      </c>
      <c r="J27" s="16">
        <v>70053152471</v>
      </c>
      <c r="K27" s="16">
        <v>70400531121.789993</v>
      </c>
      <c r="L27" s="17">
        <v>264581861133.37</v>
      </c>
      <c r="M27" s="17">
        <v>140453683592.79001</v>
      </c>
      <c r="N27" s="30">
        <f t="shared" si="0"/>
        <v>4469110941.1499939</v>
      </c>
      <c r="O27" s="31">
        <f t="shared" si="1"/>
        <v>6.778423593645412</v>
      </c>
    </row>
    <row r="28" spans="1:15" ht="15" customHeight="1" x14ac:dyDescent="0.25">
      <c r="A28" s="6"/>
      <c r="B28" s="6"/>
      <c r="C28" s="6"/>
      <c r="D28" s="6"/>
      <c r="E28" s="19">
        <v>69</v>
      </c>
      <c r="F28" s="20">
        <v>-240644530</v>
      </c>
      <c r="G28" s="20">
        <v>-240644530</v>
      </c>
      <c r="H28" s="20">
        <v>-240644530</v>
      </c>
      <c r="I28" s="20">
        <v>-240644530</v>
      </c>
      <c r="J28" s="16">
        <v>0</v>
      </c>
      <c r="K28" s="16">
        <v>0</v>
      </c>
      <c r="L28" s="17">
        <v>-962578120</v>
      </c>
      <c r="M28" s="17">
        <v>0</v>
      </c>
      <c r="N28" s="30">
        <f t="shared" si="0"/>
        <v>240644530</v>
      </c>
      <c r="O28" s="31">
        <f t="shared" si="1"/>
        <v>-100</v>
      </c>
    </row>
    <row r="29" spans="1:15" ht="15" customHeight="1" x14ac:dyDescent="0.25">
      <c r="A29" s="6"/>
      <c r="B29" s="6"/>
      <c r="C29" s="6"/>
      <c r="D29" s="6"/>
      <c r="E29" s="5">
        <v>70</v>
      </c>
      <c r="F29" s="16">
        <v>8454120.7599999998</v>
      </c>
      <c r="G29" s="16">
        <v>8750469.2100000009</v>
      </c>
      <c r="H29" s="16">
        <v>9255350.1600000001</v>
      </c>
      <c r="I29" s="16">
        <v>10952884.57</v>
      </c>
      <c r="J29" s="16">
        <v>11516474.85</v>
      </c>
      <c r="K29" s="16">
        <v>12324530.76</v>
      </c>
      <c r="L29" s="17">
        <v>37412824.700000003</v>
      </c>
      <c r="M29" s="17">
        <v>23841005.609999999</v>
      </c>
      <c r="N29" s="30">
        <f t="shared" si="0"/>
        <v>3574061.5499999989</v>
      </c>
      <c r="O29" s="31">
        <f t="shared" si="1"/>
        <v>40.844227483431126</v>
      </c>
    </row>
    <row r="30" spans="1:15" ht="15" customHeight="1" x14ac:dyDescent="0.25">
      <c r="A30" s="6"/>
      <c r="B30" s="6"/>
      <c r="C30" s="6"/>
      <c r="D30" s="6"/>
      <c r="E30" s="5">
        <v>71</v>
      </c>
      <c r="F30" s="16">
        <v>0</v>
      </c>
      <c r="G30" s="16">
        <v>26411429.199999999</v>
      </c>
      <c r="H30" s="16">
        <v>0</v>
      </c>
      <c r="I30" s="16">
        <v>29994868.23</v>
      </c>
      <c r="J30" s="16">
        <v>0</v>
      </c>
      <c r="K30" s="16">
        <v>36900246.719999999</v>
      </c>
      <c r="L30" s="17">
        <v>56406297.43</v>
      </c>
      <c r="M30" s="17">
        <v>36900246.719999999</v>
      </c>
      <c r="N30" s="30">
        <f t="shared" si="0"/>
        <v>10488817.52</v>
      </c>
      <c r="O30" s="31">
        <f t="shared" si="1"/>
        <v>39.713176597046854</v>
      </c>
    </row>
    <row r="31" spans="1:15" ht="15" customHeight="1" x14ac:dyDescent="0.25">
      <c r="A31" s="6"/>
      <c r="B31" s="6"/>
      <c r="C31" s="6"/>
      <c r="D31" s="6"/>
      <c r="E31" s="5">
        <v>72</v>
      </c>
      <c r="F31" s="16">
        <v>1081493539.9200001</v>
      </c>
      <c r="G31" s="16">
        <v>170365165.56999999</v>
      </c>
      <c r="H31" s="16">
        <v>867506505.16999996</v>
      </c>
      <c r="I31" s="16">
        <v>730438412.60000002</v>
      </c>
      <c r="J31" s="16">
        <v>1124589265</v>
      </c>
      <c r="K31" s="16">
        <v>1433253761.05</v>
      </c>
      <c r="L31" s="17">
        <v>2849803623.2600002</v>
      </c>
      <c r="M31" s="17">
        <v>2557843026.0500002</v>
      </c>
      <c r="N31" s="30">
        <f t="shared" si="0"/>
        <v>1262888595.48</v>
      </c>
      <c r="O31" s="31">
        <f t="shared" si="1"/>
        <v>741.28334349025226</v>
      </c>
    </row>
    <row r="32" spans="1:15" ht="15" customHeight="1" x14ac:dyDescent="0.25">
      <c r="A32" s="6"/>
      <c r="B32" s="6"/>
      <c r="C32" s="6"/>
      <c r="D32" s="6"/>
      <c r="E32" s="5">
        <v>73</v>
      </c>
      <c r="F32" s="16">
        <v>12634623.199999999</v>
      </c>
      <c r="G32" s="16">
        <v>3384218.25</v>
      </c>
      <c r="H32" s="16">
        <v>-6034520.5800000001</v>
      </c>
      <c r="I32" s="16">
        <v>6512012.7699999996</v>
      </c>
      <c r="J32" s="16">
        <v>3830179.66</v>
      </c>
      <c r="K32" s="16">
        <v>2691037.17</v>
      </c>
      <c r="L32" s="17">
        <v>16496333.640000001</v>
      </c>
      <c r="M32" s="17">
        <v>6521216.8300000001</v>
      </c>
      <c r="N32" s="30">
        <f t="shared" si="0"/>
        <v>-693181.08000000007</v>
      </c>
      <c r="O32" s="31">
        <f t="shared" si="1"/>
        <v>-20.48275343943908</v>
      </c>
    </row>
    <row r="33" spans="1:15" ht="15" customHeight="1" x14ac:dyDescent="0.25">
      <c r="A33" s="6"/>
      <c r="B33" s="6"/>
      <c r="C33" s="6"/>
      <c r="D33" s="6"/>
      <c r="E33" s="5">
        <v>77</v>
      </c>
      <c r="F33" s="16">
        <v>0</v>
      </c>
      <c r="G33" s="16">
        <v>-160096.74</v>
      </c>
      <c r="H33" s="16">
        <v>0</v>
      </c>
      <c r="I33" s="16">
        <v>-373400.7</v>
      </c>
      <c r="J33" s="16">
        <v>0</v>
      </c>
      <c r="K33" s="16">
        <v>-105110.08</v>
      </c>
      <c r="L33" s="17">
        <v>-533497.43999999994</v>
      </c>
      <c r="M33" s="17">
        <v>-105110.08</v>
      </c>
      <c r="N33" s="30">
        <f t="shared" si="0"/>
        <v>54986.659999999989</v>
      </c>
      <c r="O33" s="31">
        <f t="shared" si="1"/>
        <v>-34.345896112562933</v>
      </c>
    </row>
    <row r="34" spans="1:15" ht="15" customHeight="1" x14ac:dyDescent="0.25">
      <c r="A34" s="6"/>
      <c r="B34" s="6"/>
      <c r="C34" s="6"/>
      <c r="D34" s="6"/>
      <c r="E34" s="5">
        <v>107</v>
      </c>
      <c r="F34" s="16">
        <v>-112467036.79000001</v>
      </c>
      <c r="G34" s="16">
        <v>-195658474.49000001</v>
      </c>
      <c r="H34" s="16">
        <v>-119220290.31999999</v>
      </c>
      <c r="I34" s="16">
        <v>-217516759.53999999</v>
      </c>
      <c r="J34" s="16">
        <v>-212852417.46000001</v>
      </c>
      <c r="K34" s="16">
        <v>-213980519.77000001</v>
      </c>
      <c r="L34" s="17">
        <v>-644862561.13999999</v>
      </c>
      <c r="M34" s="17">
        <v>-426832937.23000002</v>
      </c>
      <c r="N34" s="30">
        <f t="shared" si="0"/>
        <v>-18322045.280000001</v>
      </c>
      <c r="O34" s="31">
        <f t="shared" si="1"/>
        <v>9.3642993628351263</v>
      </c>
    </row>
    <row r="35" spans="1:15" ht="15" customHeight="1" x14ac:dyDescent="0.25">
      <c r="A35" s="6"/>
      <c r="B35" s="6"/>
      <c r="C35" s="6"/>
      <c r="D35" s="6"/>
      <c r="E35" s="22" t="s">
        <v>29</v>
      </c>
      <c r="F35" s="23"/>
      <c r="G35" s="23"/>
      <c r="H35" s="23"/>
      <c r="I35" s="23"/>
      <c r="J35" s="23"/>
      <c r="K35" s="24"/>
      <c r="L35" s="17"/>
      <c r="M35" s="17"/>
      <c r="N35" s="30">
        <f t="shared" si="0"/>
        <v>0</v>
      </c>
      <c r="O35" s="31" t="e">
        <f t="shared" si="1"/>
        <v>#DIV/0!</v>
      </c>
    </row>
    <row r="36" spans="1:15" ht="42" x14ac:dyDescent="0.25">
      <c r="A36" s="6"/>
      <c r="B36" s="6"/>
      <c r="C36" s="6"/>
      <c r="D36" s="6"/>
      <c r="E36" s="25" t="s">
        <v>30</v>
      </c>
      <c r="F36" s="26">
        <v>-60738296.109999999</v>
      </c>
      <c r="G36" s="26">
        <v>-115883935.58</v>
      </c>
      <c r="H36" s="26">
        <v>-42802723.299999997</v>
      </c>
      <c r="I36" s="26">
        <v>-111586494.94</v>
      </c>
      <c r="J36" s="26">
        <v>-95805724.629999995</v>
      </c>
      <c r="K36" s="26">
        <v>-96015291.430000007</v>
      </c>
      <c r="L36" s="27">
        <f>SUM(F36:I36)</f>
        <v>-331011449.93000001</v>
      </c>
      <c r="M36" s="27">
        <f>SUM(J36:K36)</f>
        <v>-191821016.06</v>
      </c>
      <c r="N36" s="30">
        <f t="shared" si="0"/>
        <v>19868644.149999991</v>
      </c>
      <c r="O36" s="31">
        <f t="shared" si="1"/>
        <v>-17.145296326498812</v>
      </c>
    </row>
    <row r="37" spans="1:15" ht="52.5" x14ac:dyDescent="0.25">
      <c r="A37" s="6"/>
      <c r="B37" s="6"/>
      <c r="C37" s="6"/>
      <c r="D37" s="6"/>
      <c r="E37" s="25" t="s">
        <v>31</v>
      </c>
      <c r="F37" s="26">
        <v>-1207808.8700000001</v>
      </c>
      <c r="G37" s="26">
        <v>-2938143.04</v>
      </c>
      <c r="H37" s="26">
        <v>-832755.23</v>
      </c>
      <c r="I37" s="26">
        <v>-2972865.9</v>
      </c>
      <c r="J37" s="26">
        <v>-2219749.5299999998</v>
      </c>
      <c r="K37" s="26">
        <v>-2100156.23</v>
      </c>
      <c r="L37" s="27">
        <f>SUM(F37:I37)</f>
        <v>-7951573.040000001</v>
      </c>
      <c r="M37" s="27">
        <f>SUM(J37:K37)</f>
        <v>-4319905.76</v>
      </c>
      <c r="N37" s="30">
        <f t="shared" si="0"/>
        <v>837986.81</v>
      </c>
      <c r="O37" s="31">
        <f t="shared" si="1"/>
        <v>-28.520967107169842</v>
      </c>
    </row>
    <row r="38" spans="1:15" ht="15" customHeight="1" x14ac:dyDescent="0.25">
      <c r="A38" s="6"/>
      <c r="B38" s="6"/>
      <c r="C38" s="6"/>
      <c r="D38" s="6"/>
      <c r="E38" s="5">
        <v>108</v>
      </c>
      <c r="F38" s="16">
        <v>-24815447.510000002</v>
      </c>
      <c r="G38" s="16">
        <v>1234089.19</v>
      </c>
      <c r="H38" s="16">
        <v>2331.5500000000002</v>
      </c>
      <c r="I38" s="16">
        <v>24697803.48</v>
      </c>
      <c r="J38" s="16">
        <v>-2149335</v>
      </c>
      <c r="K38" s="16">
        <v>1208239</v>
      </c>
      <c r="L38" s="17">
        <v>1118776.71</v>
      </c>
      <c r="M38" s="17">
        <v>-941096</v>
      </c>
      <c r="N38" s="30">
        <f t="shared" si="0"/>
        <v>-25850.189999999944</v>
      </c>
      <c r="O38" s="31">
        <f t="shared" si="1"/>
        <v>-2.0946776140223662</v>
      </c>
    </row>
    <row r="39" spans="1:15" ht="15" customHeight="1" x14ac:dyDescent="0.25">
      <c r="A39" s="6"/>
      <c r="B39" s="6"/>
      <c r="C39" s="6"/>
      <c r="D39" s="6"/>
      <c r="E39" s="5">
        <v>118</v>
      </c>
      <c r="F39" s="16">
        <v>3214951.3</v>
      </c>
      <c r="G39" s="16">
        <v>-4814058.3</v>
      </c>
      <c r="H39" s="16">
        <v>-366231</v>
      </c>
      <c r="I39" s="16">
        <v>-216051.65</v>
      </c>
      <c r="J39" s="16">
        <v>-577232</v>
      </c>
      <c r="K39" s="16">
        <v>0</v>
      </c>
      <c r="L39" s="17">
        <v>-2181389.65</v>
      </c>
      <c r="M39" s="17">
        <v>-577232</v>
      </c>
      <c r="N39" s="30">
        <f t="shared" si="0"/>
        <v>4814058.3</v>
      </c>
      <c r="O39" s="31">
        <f t="shared" si="1"/>
        <v>-100</v>
      </c>
    </row>
    <row r="40" spans="1:15" ht="15" customHeight="1" x14ac:dyDescent="0.25">
      <c r="A40" s="6"/>
      <c r="B40" s="6"/>
      <c r="C40" s="6"/>
      <c r="D40" s="6"/>
      <c r="E40" s="5">
        <v>119</v>
      </c>
      <c r="F40" s="16">
        <v>1124665.92</v>
      </c>
      <c r="G40" s="16">
        <v>-874759.48</v>
      </c>
      <c r="H40" s="16">
        <v>-226005.83</v>
      </c>
      <c r="I40" s="16">
        <v>-230431.34</v>
      </c>
      <c r="J40" s="16">
        <v>448162.32</v>
      </c>
      <c r="K40" s="16">
        <v>-145990.46</v>
      </c>
      <c r="L40" s="17">
        <v>-206530.73</v>
      </c>
      <c r="M40" s="17">
        <v>302171.86</v>
      </c>
      <c r="N40" s="30">
        <f t="shared" si="0"/>
        <v>728769.02</v>
      </c>
      <c r="O40" s="31">
        <f t="shared" si="1"/>
        <v>-83.310788469534515</v>
      </c>
    </row>
    <row r="41" spans="1:15" ht="15" customHeight="1" x14ac:dyDescent="0.25">
      <c r="A41" s="6"/>
      <c r="B41" s="6"/>
      <c r="C41" s="6"/>
      <c r="D41" s="6"/>
      <c r="E41" s="5">
        <v>123</v>
      </c>
      <c r="F41" s="16">
        <v>0</v>
      </c>
      <c r="G41" s="16">
        <v>-105500</v>
      </c>
      <c r="H41" s="16">
        <v>0</v>
      </c>
      <c r="I41" s="16">
        <v>0</v>
      </c>
      <c r="J41" s="16">
        <v>0</v>
      </c>
      <c r="K41" s="16">
        <v>0</v>
      </c>
      <c r="L41" s="17">
        <v>-105500</v>
      </c>
      <c r="M41" s="17">
        <v>0</v>
      </c>
      <c r="N41" s="30">
        <f t="shared" si="0"/>
        <v>105500</v>
      </c>
      <c r="O41" s="31">
        <f t="shared" si="1"/>
        <v>-100</v>
      </c>
    </row>
    <row r="42" spans="1:15" ht="15" customHeight="1" x14ac:dyDescent="0.25">
      <c r="A42" s="6"/>
      <c r="B42" s="6"/>
      <c r="C42" s="6"/>
      <c r="D42" s="6"/>
      <c r="E42" s="5">
        <v>149</v>
      </c>
      <c r="F42" s="16">
        <v>-67863471046.129997</v>
      </c>
      <c r="G42" s="16">
        <v>-68399525836.449997</v>
      </c>
      <c r="H42" s="16">
        <v>-68842730734.710007</v>
      </c>
      <c r="I42" s="16">
        <v>-69546739051.039993</v>
      </c>
      <c r="J42" s="16">
        <v>-72818533011.399994</v>
      </c>
      <c r="K42" s="16">
        <v>-73388055154.759995</v>
      </c>
      <c r="L42" s="17">
        <v>-274652466668.32999</v>
      </c>
      <c r="M42" s="17">
        <v>-146206588166.16</v>
      </c>
      <c r="N42" s="30">
        <f t="shared" si="0"/>
        <v>-4988529318.3099976</v>
      </c>
      <c r="O42" s="31">
        <f t="shared" si="1"/>
        <v>7.2932220761852395</v>
      </c>
    </row>
    <row r="43" spans="1:15" ht="15" customHeight="1" x14ac:dyDescent="0.25">
      <c r="A43" s="6"/>
      <c r="B43" s="6"/>
      <c r="C43" s="6"/>
      <c r="D43" s="6"/>
      <c r="E43" s="5">
        <v>162</v>
      </c>
      <c r="F43" s="16">
        <v>-19050369.390000001</v>
      </c>
      <c r="G43" s="16">
        <v>-11282099</v>
      </c>
      <c r="H43" s="16">
        <v>-12734543.52</v>
      </c>
      <c r="I43" s="16">
        <v>-47261053.130000003</v>
      </c>
      <c r="J43" s="16">
        <v>-26842690.98</v>
      </c>
      <c r="K43" s="16">
        <v>-17476417.16</v>
      </c>
      <c r="L43" s="17">
        <v>-90328065.040000007</v>
      </c>
      <c r="M43" s="17">
        <v>-44319108.140000001</v>
      </c>
      <c r="N43" s="30">
        <f t="shared" si="0"/>
        <v>-6194318.1600000001</v>
      </c>
      <c r="O43" s="31">
        <f t="shared" si="1"/>
        <v>54.903951472150702</v>
      </c>
    </row>
    <row r="44" spans="1:15" ht="15" customHeight="1" x14ac:dyDescent="0.25">
      <c r="A44" s="6"/>
      <c r="B44" s="6"/>
      <c r="C44" s="6"/>
      <c r="D44" s="6"/>
      <c r="E44" s="5">
        <v>172</v>
      </c>
      <c r="F44" s="16">
        <v>-1661903063.6900001</v>
      </c>
      <c r="G44" s="16">
        <v>1262700563.5799999</v>
      </c>
      <c r="H44" s="16">
        <v>543953560.25999999</v>
      </c>
      <c r="I44" s="16">
        <v>-11356947.85</v>
      </c>
      <c r="J44" s="16">
        <v>-366479441.56999999</v>
      </c>
      <c r="K44" s="16">
        <v>-1145429958.6700001</v>
      </c>
      <c r="L44" s="17">
        <v>133394112.3</v>
      </c>
      <c r="M44" s="17">
        <v>-1511909400.24</v>
      </c>
      <c r="N44" s="30">
        <f t="shared" si="0"/>
        <v>-2408130522.25</v>
      </c>
      <c r="O44" s="31">
        <f t="shared" si="1"/>
        <v>-190.71271461402418</v>
      </c>
    </row>
    <row r="45" spans="1:15" ht="15" customHeight="1" x14ac:dyDescent="0.25">
      <c r="A45" s="6"/>
      <c r="B45" s="6"/>
      <c r="C45" s="6"/>
      <c r="D45" s="6"/>
      <c r="E45" s="5">
        <v>173</v>
      </c>
      <c r="F45" s="16">
        <v>1222</v>
      </c>
      <c r="G45" s="16">
        <v>64042</v>
      </c>
      <c r="H45" s="16">
        <v>61904</v>
      </c>
      <c r="I45" s="16">
        <v>-3460387.29</v>
      </c>
      <c r="J45" s="16">
        <v>94185</v>
      </c>
      <c r="K45" s="16">
        <v>133572</v>
      </c>
      <c r="L45" s="17">
        <v>-3333219.29</v>
      </c>
      <c r="M45" s="17">
        <v>227757</v>
      </c>
      <c r="N45" s="30">
        <f t="shared" si="0"/>
        <v>69530</v>
      </c>
      <c r="O45" s="31">
        <f t="shared" si="1"/>
        <v>108.56937634677244</v>
      </c>
    </row>
    <row r="46" spans="1:15" ht="15" customHeight="1" x14ac:dyDescent="0.25">
      <c r="A46" s="6"/>
      <c r="B46" s="6"/>
      <c r="C46" s="6"/>
      <c r="D46" s="6"/>
      <c r="E46" s="5">
        <v>999</v>
      </c>
      <c r="F46" s="16">
        <v>-36356913781.610001</v>
      </c>
      <c r="G46" s="16">
        <v>-40184817475.400002</v>
      </c>
      <c r="H46" s="16">
        <v>-38801237828.769997</v>
      </c>
      <c r="I46" s="16">
        <v>-38152877071.43</v>
      </c>
      <c r="J46" s="16">
        <v>-38142091594.540001</v>
      </c>
      <c r="K46" s="16">
        <v>-37529590903.970001</v>
      </c>
      <c r="L46" s="17">
        <v>-153495846157.20999</v>
      </c>
      <c r="M46" s="17">
        <v>-75671682498.509995</v>
      </c>
      <c r="N46" s="30">
        <f t="shared" si="0"/>
        <v>2655226571.4300003</v>
      </c>
      <c r="O46" s="31">
        <f t="shared" si="1"/>
        <v>-6.6075367221848254</v>
      </c>
    </row>
    <row r="47" spans="1:15" ht="15" customHeight="1" x14ac:dyDescent="0.25">
      <c r="A47" s="6"/>
      <c r="B47" s="6"/>
      <c r="C47" s="6"/>
      <c r="D47" s="7" t="s">
        <v>15</v>
      </c>
      <c r="E47" s="7"/>
      <c r="F47" s="17">
        <v>-37698105889.889999</v>
      </c>
      <c r="G47" s="17">
        <v>-39657180201.550003</v>
      </c>
      <c r="H47" s="17">
        <v>-38208363436.480003</v>
      </c>
      <c r="I47" s="17">
        <v>-38557742718.169998</v>
      </c>
      <c r="J47" s="17">
        <v>-38314580727.980003</v>
      </c>
      <c r="K47" s="17">
        <v>-38257707093.709999</v>
      </c>
      <c r="L47" s="17">
        <v>-154121392246.09</v>
      </c>
      <c r="M47" s="17">
        <v>-76572287821.690002</v>
      </c>
      <c r="N47" s="30">
        <f t="shared" si="0"/>
        <v>1399473107.840004</v>
      </c>
      <c r="O47" s="31">
        <f t="shared" si="1"/>
        <v>-3.5289274243086637</v>
      </c>
    </row>
    <row r="48" spans="1:15" ht="15" customHeight="1" x14ac:dyDescent="0.25">
      <c r="A48" s="6"/>
      <c r="B48" s="6"/>
      <c r="C48" s="1" t="s">
        <v>7</v>
      </c>
      <c r="D48" s="1" t="s">
        <v>16</v>
      </c>
      <c r="E48" s="5">
        <v>49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v>0</v>
      </c>
      <c r="M48" s="17">
        <v>0</v>
      </c>
      <c r="N48" s="30">
        <f t="shared" si="0"/>
        <v>0</v>
      </c>
      <c r="O48" s="31" t="e">
        <f t="shared" si="1"/>
        <v>#DIV/0!</v>
      </c>
    </row>
    <row r="49" spans="1:15" ht="15" customHeight="1" x14ac:dyDescent="0.25">
      <c r="A49" s="6"/>
      <c r="B49" s="6"/>
      <c r="C49" s="1" t="s">
        <v>8</v>
      </c>
      <c r="D49" s="1" t="s">
        <v>17</v>
      </c>
      <c r="E49" s="5">
        <v>49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v>0</v>
      </c>
      <c r="M49" s="17">
        <v>0</v>
      </c>
      <c r="N49" s="30">
        <f t="shared" si="0"/>
        <v>0</v>
      </c>
      <c r="O49" s="31" t="e">
        <f t="shared" si="1"/>
        <v>#DIV/0!</v>
      </c>
    </row>
    <row r="50" spans="1:15" ht="15" customHeight="1" x14ac:dyDescent="0.25">
      <c r="A50" s="6"/>
      <c r="B50" s="6"/>
      <c r="C50" s="1" t="s">
        <v>9</v>
      </c>
      <c r="D50" s="1" t="s">
        <v>18</v>
      </c>
      <c r="E50" s="5">
        <v>49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7">
        <v>0</v>
      </c>
      <c r="M50" s="17">
        <v>0</v>
      </c>
      <c r="N50" s="30">
        <f t="shared" si="0"/>
        <v>0</v>
      </c>
      <c r="O50" s="31" t="e">
        <f t="shared" si="1"/>
        <v>#DIV/0!</v>
      </c>
    </row>
    <row r="51" spans="1:15" ht="15" customHeight="1" x14ac:dyDescent="0.25">
      <c r="A51" s="6"/>
      <c r="B51" s="6"/>
      <c r="C51" s="1" t="s">
        <v>10</v>
      </c>
      <c r="D51" s="1" t="s">
        <v>19</v>
      </c>
      <c r="E51" s="5">
        <v>49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7">
        <v>0</v>
      </c>
      <c r="M51" s="17">
        <v>0</v>
      </c>
      <c r="N51" s="30">
        <f t="shared" si="0"/>
        <v>0</v>
      </c>
      <c r="O51" s="31" t="e">
        <f t="shared" si="1"/>
        <v>#DIV/0!</v>
      </c>
    </row>
    <row r="52" spans="1:15" ht="15" customHeight="1" x14ac:dyDescent="0.25">
      <c r="A52" s="6"/>
      <c r="B52" s="6"/>
      <c r="C52" s="2" t="s">
        <v>11</v>
      </c>
      <c r="D52" s="2" t="s">
        <v>1</v>
      </c>
      <c r="E52" s="5">
        <v>1</v>
      </c>
      <c r="F52" s="16">
        <v>48391359.710000001</v>
      </c>
      <c r="G52" s="16">
        <v>46218034.299999997</v>
      </c>
      <c r="H52" s="16">
        <v>47116547.869999997</v>
      </c>
      <c r="I52" s="16">
        <v>49496210.020000003</v>
      </c>
      <c r="J52" s="16">
        <v>49370383.049999997</v>
      </c>
      <c r="K52" s="16">
        <v>48502734.32</v>
      </c>
      <c r="L52" s="17">
        <v>191222151.90000001</v>
      </c>
      <c r="M52" s="17">
        <v>97873117.370000005</v>
      </c>
      <c r="N52" s="30">
        <f t="shared" si="0"/>
        <v>2284700.0200000033</v>
      </c>
      <c r="O52" s="31">
        <f t="shared" si="1"/>
        <v>4.9433085041438112</v>
      </c>
    </row>
    <row r="53" spans="1:15" ht="15" customHeight="1" x14ac:dyDescent="0.25">
      <c r="A53" s="6"/>
      <c r="B53" s="6"/>
      <c r="C53" s="6"/>
      <c r="D53" s="6"/>
      <c r="E53" s="5">
        <v>2</v>
      </c>
      <c r="F53" s="16">
        <v>22317527.800000001</v>
      </c>
      <c r="G53" s="16">
        <v>20521452.350000001</v>
      </c>
      <c r="H53" s="16">
        <v>21708270.219999999</v>
      </c>
      <c r="I53" s="16">
        <v>21865304.09</v>
      </c>
      <c r="J53" s="16">
        <v>22271135.23</v>
      </c>
      <c r="K53" s="16">
        <v>21644790.57</v>
      </c>
      <c r="L53" s="17">
        <v>86412554.459999993</v>
      </c>
      <c r="M53" s="17">
        <v>43915925.799999997</v>
      </c>
      <c r="N53" s="30">
        <f t="shared" si="0"/>
        <v>1123338.2199999988</v>
      </c>
      <c r="O53" s="31">
        <f t="shared" si="1"/>
        <v>5.4739703644805564</v>
      </c>
    </row>
    <row r="54" spans="1:15" ht="15" customHeight="1" x14ac:dyDescent="0.25">
      <c r="A54" s="6"/>
      <c r="B54" s="6"/>
      <c r="C54" s="6"/>
      <c r="D54" s="6"/>
      <c r="E54" s="5">
        <v>3</v>
      </c>
      <c r="F54" s="16">
        <v>1420362.49</v>
      </c>
      <c r="G54" s="16">
        <v>1667058.99</v>
      </c>
      <c r="H54" s="16">
        <v>939897.07</v>
      </c>
      <c r="I54" s="16">
        <v>2595278.65</v>
      </c>
      <c r="J54" s="16">
        <v>692524.47</v>
      </c>
      <c r="K54" s="16">
        <v>1325881.67</v>
      </c>
      <c r="L54" s="17">
        <v>6622597.2000000002</v>
      </c>
      <c r="M54" s="17">
        <v>2018406.14</v>
      </c>
      <c r="N54" s="30">
        <f t="shared" si="0"/>
        <v>-341177.32000000007</v>
      </c>
      <c r="O54" s="31">
        <f t="shared" si="1"/>
        <v>-20.465821668374197</v>
      </c>
    </row>
    <row r="55" spans="1:15" ht="15" customHeight="1" x14ac:dyDescent="0.25">
      <c r="A55" s="6"/>
      <c r="B55" s="6"/>
      <c r="C55" s="6"/>
      <c r="D55" s="6"/>
      <c r="E55" s="5">
        <v>4</v>
      </c>
      <c r="F55" s="16">
        <v>111261.27</v>
      </c>
      <c r="G55" s="16">
        <v>59031.55</v>
      </c>
      <c r="H55" s="16">
        <v>22895.8</v>
      </c>
      <c r="I55" s="16">
        <v>85089.06</v>
      </c>
      <c r="J55" s="16">
        <v>45885.440000000002</v>
      </c>
      <c r="K55" s="16">
        <v>73674.509999999995</v>
      </c>
      <c r="L55" s="17">
        <v>278277.68</v>
      </c>
      <c r="M55" s="17">
        <v>119559.95</v>
      </c>
      <c r="N55" s="30">
        <f t="shared" si="0"/>
        <v>14642.959999999992</v>
      </c>
      <c r="O55" s="31">
        <f t="shared" si="1"/>
        <v>24.805311735842935</v>
      </c>
    </row>
    <row r="56" spans="1:15" ht="15" customHeight="1" x14ac:dyDescent="0.25">
      <c r="A56" s="6"/>
      <c r="B56" s="6"/>
      <c r="C56" s="6"/>
      <c r="D56" s="6"/>
      <c r="E56" s="5">
        <v>5</v>
      </c>
      <c r="F56" s="16">
        <v>3893467.9</v>
      </c>
      <c r="G56" s="16">
        <v>3651250.94</v>
      </c>
      <c r="H56" s="16">
        <v>3395957.27</v>
      </c>
      <c r="I56" s="16">
        <v>4217545.5</v>
      </c>
      <c r="J56" s="16">
        <v>3550998.1</v>
      </c>
      <c r="K56" s="16">
        <v>3585444</v>
      </c>
      <c r="L56" s="17">
        <v>15158221.609999999</v>
      </c>
      <c r="M56" s="17">
        <v>7136442.0999999996</v>
      </c>
      <c r="N56" s="30">
        <f t="shared" si="0"/>
        <v>-65806.939999999944</v>
      </c>
      <c r="O56" s="31">
        <f t="shared" si="1"/>
        <v>-1.8023121686618435</v>
      </c>
    </row>
    <row r="57" spans="1:15" ht="15" customHeight="1" x14ac:dyDescent="0.25">
      <c r="A57" s="6"/>
      <c r="B57" s="6"/>
      <c r="C57" s="6"/>
      <c r="D57" s="6"/>
      <c r="E57" s="5">
        <v>6</v>
      </c>
      <c r="F57" s="16">
        <v>0</v>
      </c>
      <c r="G57" s="16">
        <v>2342.3000000000002</v>
      </c>
      <c r="H57" s="16">
        <v>75386.13</v>
      </c>
      <c r="I57" s="16">
        <v>3502.73</v>
      </c>
      <c r="J57" s="16">
        <v>3333.82</v>
      </c>
      <c r="K57" s="16">
        <v>0</v>
      </c>
      <c r="L57" s="17">
        <v>81231.16</v>
      </c>
      <c r="M57" s="17">
        <v>3333.82</v>
      </c>
      <c r="N57" s="30">
        <f t="shared" si="0"/>
        <v>-2342.3000000000002</v>
      </c>
      <c r="O57" s="31">
        <f t="shared" si="1"/>
        <v>-100</v>
      </c>
    </row>
    <row r="58" spans="1:15" ht="15" customHeight="1" x14ac:dyDescent="0.25">
      <c r="A58" s="6"/>
      <c r="B58" s="6"/>
      <c r="C58" s="6"/>
      <c r="D58" s="6"/>
      <c r="E58" s="5">
        <v>7</v>
      </c>
      <c r="F58" s="16">
        <v>24426664.059999999</v>
      </c>
      <c r="G58" s="16">
        <v>30383051.41</v>
      </c>
      <c r="H58" s="16">
        <v>15353386.01</v>
      </c>
      <c r="I58" s="16">
        <v>26376398.170000002</v>
      </c>
      <c r="J58" s="16">
        <v>21427683.18</v>
      </c>
      <c r="K58" s="16">
        <v>24302765.859999999</v>
      </c>
      <c r="L58" s="17">
        <v>96539499.650000006</v>
      </c>
      <c r="M58" s="17">
        <v>45730449.039999999</v>
      </c>
      <c r="N58" s="30">
        <f t="shared" si="0"/>
        <v>-6080285.5500000007</v>
      </c>
      <c r="O58" s="31">
        <f t="shared" si="1"/>
        <v>-20.012096441369252</v>
      </c>
    </row>
    <row r="59" spans="1:15" ht="15" customHeight="1" x14ac:dyDescent="0.25">
      <c r="A59" s="6"/>
      <c r="B59" s="6"/>
      <c r="C59" s="6"/>
      <c r="D59" s="6"/>
      <c r="E59" s="5">
        <v>8</v>
      </c>
      <c r="F59" s="16">
        <v>34837960.759999998</v>
      </c>
      <c r="G59" s="16">
        <v>35829147.969999999</v>
      </c>
      <c r="H59" s="16">
        <v>32801904.550000001</v>
      </c>
      <c r="I59" s="16">
        <v>34360399.299999997</v>
      </c>
      <c r="J59" s="16">
        <v>33169700.260000002</v>
      </c>
      <c r="K59" s="16">
        <v>34622441.93</v>
      </c>
      <c r="L59" s="17">
        <v>137829412.58000001</v>
      </c>
      <c r="M59" s="17">
        <v>67792142.189999998</v>
      </c>
      <c r="N59" s="30">
        <f t="shared" si="0"/>
        <v>-1206706.0399999991</v>
      </c>
      <c r="O59" s="31">
        <f t="shared" si="1"/>
        <v>-3.3679451183443785</v>
      </c>
    </row>
    <row r="60" spans="1:15" x14ac:dyDescent="0.25">
      <c r="A60" s="6"/>
      <c r="B60" s="6"/>
      <c r="C60" s="6"/>
      <c r="D60" s="6"/>
      <c r="E60" s="28" t="s">
        <v>32</v>
      </c>
      <c r="F60" s="9">
        <v>34188716.439999998</v>
      </c>
      <c r="G60" s="9">
        <v>25230228.369999997</v>
      </c>
      <c r="H60" s="9">
        <v>32500455.750000007</v>
      </c>
      <c r="I60" s="9">
        <v>22229183.079999983</v>
      </c>
      <c r="J60" s="9">
        <v>32376410.940000001</v>
      </c>
      <c r="K60" s="9">
        <v>33071667.380000003</v>
      </c>
      <c r="L60" s="9">
        <f>SUM(F60:I60)</f>
        <v>114148583.63999999</v>
      </c>
      <c r="M60" s="9">
        <f>SUM(J60:K60)</f>
        <v>65448078.320000008</v>
      </c>
      <c r="N60" s="30">
        <f t="shared" si="0"/>
        <v>7841439.0100000054</v>
      </c>
      <c r="O60" s="31">
        <f t="shared" si="1"/>
        <v>31.079540363272606</v>
      </c>
    </row>
    <row r="61" spans="1:15" ht="21" x14ac:dyDescent="0.25">
      <c r="A61" s="6"/>
      <c r="B61" s="6"/>
      <c r="C61" s="6"/>
      <c r="D61" s="6"/>
      <c r="E61" s="28" t="s">
        <v>28</v>
      </c>
      <c r="F61" s="11">
        <f>F59-F60</f>
        <v>649244.3200000003</v>
      </c>
      <c r="G61" s="11">
        <f t="shared" ref="G61:K61" si="3">G59-G60</f>
        <v>10598919.600000001</v>
      </c>
      <c r="H61" s="11">
        <f t="shared" si="3"/>
        <v>301448.79999999329</v>
      </c>
      <c r="I61" s="11">
        <f t="shared" si="3"/>
        <v>12131216.220000014</v>
      </c>
      <c r="J61" s="11">
        <f t="shared" si="3"/>
        <v>793289.3200000003</v>
      </c>
      <c r="K61" s="11">
        <f t="shared" si="3"/>
        <v>1550774.549999997</v>
      </c>
      <c r="L61" s="11">
        <f>SUM(F61:I61)</f>
        <v>23680828.940000009</v>
      </c>
      <c r="M61" s="11">
        <f>SUM(J61:K61)</f>
        <v>2344063.8699999973</v>
      </c>
      <c r="N61" s="30">
        <f t="shared" si="0"/>
        <v>-9048145.0500000045</v>
      </c>
      <c r="O61" s="31">
        <f t="shared" si="1"/>
        <v>-85.368560112485454</v>
      </c>
    </row>
    <row r="62" spans="1:15" ht="15" customHeight="1" x14ac:dyDescent="0.25">
      <c r="A62" s="6"/>
      <c r="B62" s="6"/>
      <c r="C62" s="6"/>
      <c r="D62" s="6"/>
      <c r="E62" s="5">
        <v>11</v>
      </c>
      <c r="F62" s="16">
        <v>270904.99</v>
      </c>
      <c r="G62" s="16">
        <v>408293.97</v>
      </c>
      <c r="H62" s="16">
        <v>410052.39</v>
      </c>
      <c r="I62" s="16">
        <v>537020.04</v>
      </c>
      <c r="J62" s="16">
        <v>427058.29</v>
      </c>
      <c r="K62" s="16">
        <v>446404.3</v>
      </c>
      <c r="L62" s="17">
        <v>1626271.39</v>
      </c>
      <c r="M62" s="17">
        <v>873462.59</v>
      </c>
      <c r="N62" s="30">
        <f t="shared" si="0"/>
        <v>38110.330000000016</v>
      </c>
      <c r="O62" s="31">
        <f t="shared" si="1"/>
        <v>9.3340418424499436</v>
      </c>
    </row>
    <row r="63" spans="1:15" ht="15" customHeight="1" x14ac:dyDescent="0.25">
      <c r="A63" s="6"/>
      <c r="B63" s="6"/>
      <c r="C63" s="6"/>
      <c r="D63" s="6"/>
      <c r="E63" s="5">
        <v>18</v>
      </c>
      <c r="F63" s="16">
        <v>1696.58</v>
      </c>
      <c r="G63" s="16">
        <v>15089.05</v>
      </c>
      <c r="H63" s="16">
        <v>3783.9</v>
      </c>
      <c r="I63" s="16">
        <v>15137.05</v>
      </c>
      <c r="J63" s="16">
        <v>3025.03</v>
      </c>
      <c r="K63" s="16">
        <v>10216.85</v>
      </c>
      <c r="L63" s="17">
        <v>35706.58</v>
      </c>
      <c r="M63" s="17">
        <v>13241.88</v>
      </c>
      <c r="N63" s="30">
        <f t="shared" si="0"/>
        <v>-4872.1999999999989</v>
      </c>
      <c r="O63" s="31">
        <f t="shared" si="1"/>
        <v>-32.289640500893022</v>
      </c>
    </row>
    <row r="64" spans="1:15" ht="15" customHeight="1" x14ac:dyDescent="0.25">
      <c r="A64" s="6"/>
      <c r="B64" s="6"/>
      <c r="C64" s="6"/>
      <c r="D64" s="6"/>
      <c r="E64" s="5">
        <v>19</v>
      </c>
      <c r="F64" s="16">
        <v>6.76</v>
      </c>
      <c r="G64" s="16">
        <v>81597.72</v>
      </c>
      <c r="H64" s="16">
        <v>100917.71</v>
      </c>
      <c r="I64" s="16">
        <v>107863.11</v>
      </c>
      <c r="J64" s="16">
        <v>1.44</v>
      </c>
      <c r="K64" s="16">
        <v>774.9</v>
      </c>
      <c r="L64" s="17">
        <v>290385.3</v>
      </c>
      <c r="M64" s="17">
        <v>776.34</v>
      </c>
      <c r="N64" s="30">
        <f t="shared" si="0"/>
        <v>-80822.820000000007</v>
      </c>
      <c r="O64" s="31">
        <f t="shared" si="1"/>
        <v>-99.050341112472267</v>
      </c>
    </row>
    <row r="65" spans="1:15" ht="15" customHeight="1" x14ac:dyDescent="0.25">
      <c r="A65" s="6"/>
      <c r="B65" s="6"/>
      <c r="C65" s="6"/>
      <c r="D65" s="6"/>
      <c r="E65" s="5">
        <v>23</v>
      </c>
      <c r="F65" s="16">
        <v>-83198.22</v>
      </c>
      <c r="G65" s="16">
        <v>1438107.76</v>
      </c>
      <c r="H65" s="16">
        <v>101119.82</v>
      </c>
      <c r="I65" s="16">
        <v>1476178.17</v>
      </c>
      <c r="J65" s="16">
        <v>-86872.17</v>
      </c>
      <c r="K65" s="16">
        <v>1525849.11</v>
      </c>
      <c r="L65" s="17">
        <v>2932207.53</v>
      </c>
      <c r="M65" s="17">
        <v>1438976.94</v>
      </c>
      <c r="N65" s="30">
        <f t="shared" si="0"/>
        <v>87741.350000000093</v>
      </c>
      <c r="O65" s="31">
        <f t="shared" si="1"/>
        <v>6.1011665773919539</v>
      </c>
    </row>
    <row r="66" spans="1:15" ht="15" customHeight="1" x14ac:dyDescent="0.25">
      <c r="A66" s="6"/>
      <c r="B66" s="6"/>
      <c r="C66" s="6"/>
      <c r="D66" s="6"/>
      <c r="E66" s="5">
        <v>63</v>
      </c>
      <c r="F66" s="16">
        <v>-143715253</v>
      </c>
      <c r="G66" s="16">
        <v>-148299047.5</v>
      </c>
      <c r="H66" s="16">
        <v>-114039039.48</v>
      </c>
      <c r="I66" s="16">
        <v>-149050578</v>
      </c>
      <c r="J66" s="16">
        <v>0</v>
      </c>
      <c r="K66" s="16">
        <v>0</v>
      </c>
      <c r="L66" s="17">
        <v>-555103917.98000002</v>
      </c>
      <c r="M66" s="17">
        <v>0</v>
      </c>
      <c r="N66" s="30">
        <f t="shared" si="0"/>
        <v>148299047.5</v>
      </c>
      <c r="O66" s="31">
        <f t="shared" si="1"/>
        <v>-100</v>
      </c>
    </row>
    <row r="67" spans="1:15" ht="15" customHeight="1" x14ac:dyDescent="0.25">
      <c r="A67" s="6"/>
      <c r="B67" s="6"/>
      <c r="C67" s="6"/>
      <c r="D67" s="6"/>
      <c r="E67" s="5">
        <v>70</v>
      </c>
      <c r="F67" s="16">
        <v>4248644.67</v>
      </c>
      <c r="G67" s="16">
        <v>4523317.95</v>
      </c>
      <c r="H67" s="16">
        <v>5014848.41</v>
      </c>
      <c r="I67" s="16">
        <v>6160141.75</v>
      </c>
      <c r="J67" s="16">
        <v>6369008.8300000001</v>
      </c>
      <c r="K67" s="16">
        <v>6885634.5199999996</v>
      </c>
      <c r="L67" s="17">
        <v>19946952.780000001</v>
      </c>
      <c r="M67" s="17">
        <v>13254643.35</v>
      </c>
      <c r="N67" s="30">
        <f t="shared" si="0"/>
        <v>2362316.5699999994</v>
      </c>
      <c r="O67" s="31">
        <f t="shared" si="1"/>
        <v>52.225304436094291</v>
      </c>
    </row>
    <row r="68" spans="1:15" ht="15" customHeight="1" x14ac:dyDescent="0.25">
      <c r="A68" s="6"/>
      <c r="B68" s="6"/>
      <c r="C68" s="6"/>
      <c r="D68" s="6"/>
      <c r="E68" s="5">
        <v>72</v>
      </c>
      <c r="F68" s="16">
        <v>2270699.23</v>
      </c>
      <c r="G68" s="16">
        <v>3184103.86</v>
      </c>
      <c r="H68" s="16">
        <v>-8534993.5399999991</v>
      </c>
      <c r="I68" s="16">
        <v>3866330</v>
      </c>
      <c r="J68" s="16">
        <v>2043747.1</v>
      </c>
      <c r="K68" s="16">
        <v>3835677.95</v>
      </c>
      <c r="L68" s="17">
        <v>786139.55</v>
      </c>
      <c r="M68" s="17">
        <v>5879425.0499999998</v>
      </c>
      <c r="N68" s="30">
        <f t="shared" si="0"/>
        <v>651574.09000000032</v>
      </c>
      <c r="O68" s="31">
        <f t="shared" si="1"/>
        <v>20.463342863445426</v>
      </c>
    </row>
    <row r="69" spans="1:15" ht="15" customHeight="1" x14ac:dyDescent="0.25">
      <c r="A69" s="6"/>
      <c r="B69" s="6"/>
      <c r="C69" s="6"/>
      <c r="D69" s="6"/>
      <c r="E69" s="5">
        <v>73</v>
      </c>
      <c r="F69" s="16">
        <v>1043745.73</v>
      </c>
      <c r="G69" s="16">
        <v>1702023.31</v>
      </c>
      <c r="H69" s="16">
        <v>-3927198.03</v>
      </c>
      <c r="I69" s="16">
        <v>1866043.61</v>
      </c>
      <c r="J69" s="16">
        <v>919709.68</v>
      </c>
      <c r="K69" s="16">
        <v>1980217.37</v>
      </c>
      <c r="L69" s="17">
        <v>684614.62</v>
      </c>
      <c r="M69" s="17">
        <v>2899927.05</v>
      </c>
      <c r="N69" s="30">
        <f t="shared" ref="N69:N95" si="4">K69-G69</f>
        <v>278194.06000000006</v>
      </c>
      <c r="O69" s="31">
        <f t="shared" ref="O69:O95" si="5">N69/G69*100</f>
        <v>16.344903055411152</v>
      </c>
    </row>
    <row r="70" spans="1:15" ht="15" customHeight="1" x14ac:dyDescent="0.25">
      <c r="A70" s="6"/>
      <c r="B70" s="6"/>
      <c r="C70" s="6"/>
      <c r="D70" s="6"/>
      <c r="E70" s="5">
        <v>107</v>
      </c>
      <c r="F70" s="16">
        <v>-369.86</v>
      </c>
      <c r="G70" s="16">
        <v>-1369.39</v>
      </c>
      <c r="H70" s="16">
        <v>-38644.57</v>
      </c>
      <c r="I70" s="16">
        <v>-270627.81</v>
      </c>
      <c r="J70" s="16">
        <v>-186244.94</v>
      </c>
      <c r="K70" s="16">
        <v>-33537.03</v>
      </c>
      <c r="L70" s="17">
        <v>-311011.63</v>
      </c>
      <c r="M70" s="17">
        <v>-219781.97</v>
      </c>
      <c r="N70" s="30">
        <f t="shared" si="4"/>
        <v>-32167.64</v>
      </c>
      <c r="O70" s="31">
        <f t="shared" si="5"/>
        <v>2349.048846566719</v>
      </c>
    </row>
    <row r="71" spans="1:15" ht="15" customHeight="1" x14ac:dyDescent="0.25">
      <c r="A71" s="6"/>
      <c r="B71" s="6"/>
      <c r="C71" s="6"/>
      <c r="D71" s="6"/>
      <c r="E71" s="5">
        <v>108</v>
      </c>
      <c r="F71" s="16">
        <v>-3531.85</v>
      </c>
      <c r="G71" s="16">
        <v>-857990.41</v>
      </c>
      <c r="H71" s="16">
        <v>-251252.24</v>
      </c>
      <c r="I71" s="16">
        <v>-2407808.38</v>
      </c>
      <c r="J71" s="16">
        <v>-1705824.51</v>
      </c>
      <c r="K71" s="16">
        <v>-422564.93</v>
      </c>
      <c r="L71" s="17">
        <v>-3520582.88</v>
      </c>
      <c r="M71" s="17">
        <v>-2128389.44</v>
      </c>
      <c r="N71" s="30">
        <f t="shared" si="4"/>
        <v>435425.48000000004</v>
      </c>
      <c r="O71" s="31">
        <f t="shared" si="5"/>
        <v>-50.749457677504815</v>
      </c>
    </row>
    <row r="72" spans="1:15" ht="15" customHeight="1" x14ac:dyDescent="0.25">
      <c r="A72" s="6"/>
      <c r="B72" s="6"/>
      <c r="C72" s="6"/>
      <c r="D72" s="6"/>
      <c r="E72" s="5">
        <v>119</v>
      </c>
      <c r="F72" s="16">
        <v>-47619.68</v>
      </c>
      <c r="G72" s="16">
        <v>-16775.23</v>
      </c>
      <c r="H72" s="16">
        <v>-81242.7</v>
      </c>
      <c r="I72" s="16">
        <v>-84746.79</v>
      </c>
      <c r="J72" s="16">
        <v>-275691.81</v>
      </c>
      <c r="K72" s="16">
        <v>303755.28000000003</v>
      </c>
      <c r="L72" s="17">
        <v>-230384.4</v>
      </c>
      <c r="M72" s="17">
        <v>28063.47</v>
      </c>
      <c r="N72" s="30">
        <f t="shared" si="4"/>
        <v>320530.51</v>
      </c>
      <c r="O72" s="31">
        <f t="shared" si="5"/>
        <v>-1910.7369019679613</v>
      </c>
    </row>
    <row r="73" spans="1:15" ht="15" customHeight="1" x14ac:dyDescent="0.25">
      <c r="A73" s="6"/>
      <c r="B73" s="6"/>
      <c r="C73" s="6"/>
      <c r="D73" s="6"/>
      <c r="E73" s="5">
        <v>162</v>
      </c>
      <c r="F73" s="16">
        <v>-81430.67</v>
      </c>
      <c r="G73" s="16">
        <v>-993506.05</v>
      </c>
      <c r="H73" s="16">
        <v>-550594.48</v>
      </c>
      <c r="I73" s="16">
        <v>-342411.33</v>
      </c>
      <c r="J73" s="16">
        <v>-30093.56</v>
      </c>
      <c r="K73" s="16">
        <v>-35479.870000000003</v>
      </c>
      <c r="L73" s="17">
        <v>-1967942.53</v>
      </c>
      <c r="M73" s="17">
        <v>-65573.429999999993</v>
      </c>
      <c r="N73" s="30">
        <f t="shared" si="4"/>
        <v>958026.18</v>
      </c>
      <c r="O73" s="31">
        <f t="shared" si="5"/>
        <v>-96.428821948291116</v>
      </c>
    </row>
    <row r="74" spans="1:15" ht="15" customHeight="1" x14ac:dyDescent="0.25">
      <c r="A74" s="6"/>
      <c r="B74" s="6"/>
      <c r="C74" s="6"/>
      <c r="D74" s="6"/>
      <c r="E74" s="5">
        <v>172</v>
      </c>
      <c r="F74" s="16">
        <v>-9.7799999999999994</v>
      </c>
      <c r="G74" s="16">
        <v>-42950.92</v>
      </c>
      <c r="H74" s="16">
        <v>0</v>
      </c>
      <c r="I74" s="16">
        <v>-59.97</v>
      </c>
      <c r="J74" s="16">
        <v>-415.58</v>
      </c>
      <c r="K74" s="16">
        <v>0</v>
      </c>
      <c r="L74" s="17">
        <v>-43020.67</v>
      </c>
      <c r="M74" s="17">
        <v>-415.58</v>
      </c>
      <c r="N74" s="30">
        <f t="shared" si="4"/>
        <v>42950.92</v>
      </c>
      <c r="O74" s="31">
        <f t="shared" si="5"/>
        <v>-100</v>
      </c>
    </row>
    <row r="75" spans="1:15" ht="15" customHeight="1" x14ac:dyDescent="0.25">
      <c r="A75" s="6"/>
      <c r="B75" s="6"/>
      <c r="C75" s="6"/>
      <c r="D75" s="6"/>
      <c r="E75" s="5">
        <v>999</v>
      </c>
      <c r="F75" s="16">
        <v>697111</v>
      </c>
      <c r="G75" s="16">
        <v>527736.14</v>
      </c>
      <c r="H75" s="16">
        <v>377997.89</v>
      </c>
      <c r="I75" s="16">
        <v>-866785.22</v>
      </c>
      <c r="J75" s="16">
        <v>-138009051.37</v>
      </c>
      <c r="K75" s="16">
        <v>-148554681.53999999</v>
      </c>
      <c r="L75" s="17">
        <v>736059.81</v>
      </c>
      <c r="M75" s="17">
        <v>-286563732.91000003</v>
      </c>
      <c r="N75" s="30">
        <f t="shared" si="4"/>
        <v>-149082417.67999998</v>
      </c>
      <c r="O75" s="31">
        <f t="shared" si="5"/>
        <v>-28249.42360021051</v>
      </c>
    </row>
    <row r="76" spans="1:15" ht="15" customHeight="1" x14ac:dyDescent="0.25">
      <c r="A76" s="6"/>
      <c r="B76" s="6"/>
      <c r="C76" s="6"/>
      <c r="D76" s="7" t="s">
        <v>2</v>
      </c>
      <c r="E76" s="7"/>
      <c r="F76" s="17">
        <v>-0.11</v>
      </c>
      <c r="G76" s="17">
        <v>7.0000000000000007E-2</v>
      </c>
      <c r="H76" s="17">
        <v>0</v>
      </c>
      <c r="I76" s="17">
        <v>5423.75</v>
      </c>
      <c r="J76" s="17">
        <v>-0.02</v>
      </c>
      <c r="K76" s="17">
        <v>-0.23</v>
      </c>
      <c r="L76" s="17">
        <v>5423.71</v>
      </c>
      <c r="M76" s="17">
        <v>-0.25</v>
      </c>
      <c r="N76" s="30">
        <f t="shared" si="4"/>
        <v>-0.30000000000000004</v>
      </c>
      <c r="O76" s="31">
        <f t="shared" si="5"/>
        <v>-428.57142857142856</v>
      </c>
    </row>
    <row r="77" spans="1:15" ht="15" customHeight="1" x14ac:dyDescent="0.25">
      <c r="A77" s="6"/>
      <c r="B77" s="6"/>
      <c r="C77" s="1" t="s">
        <v>12</v>
      </c>
      <c r="D77" s="1" t="s">
        <v>20</v>
      </c>
      <c r="E77" s="5">
        <v>49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7">
        <v>0</v>
      </c>
      <c r="M77" s="17">
        <v>0</v>
      </c>
      <c r="N77" s="30">
        <f t="shared" si="4"/>
        <v>0</v>
      </c>
      <c r="O77" s="31" t="e">
        <f t="shared" si="5"/>
        <v>#DIV/0!</v>
      </c>
    </row>
    <row r="78" spans="1:15" ht="15" customHeight="1" x14ac:dyDescent="0.25">
      <c r="A78" s="6"/>
      <c r="B78" s="6"/>
      <c r="C78" s="2" t="s">
        <v>13</v>
      </c>
      <c r="D78" s="2" t="s">
        <v>21</v>
      </c>
      <c r="E78" s="5">
        <v>60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7">
        <v>0</v>
      </c>
      <c r="M78" s="17">
        <v>0</v>
      </c>
      <c r="N78" s="30">
        <f t="shared" si="4"/>
        <v>0</v>
      </c>
      <c r="O78" s="31" t="e">
        <f t="shared" si="5"/>
        <v>#DIV/0!</v>
      </c>
    </row>
    <row r="79" spans="1:15" ht="15" customHeight="1" x14ac:dyDescent="0.25">
      <c r="A79" s="6"/>
      <c r="B79" s="6"/>
      <c r="C79" s="6"/>
      <c r="D79" s="3"/>
      <c r="E79" s="5">
        <v>69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7">
        <v>0</v>
      </c>
      <c r="M79" s="17">
        <v>0</v>
      </c>
      <c r="N79" s="30">
        <f t="shared" si="4"/>
        <v>0</v>
      </c>
      <c r="O79" s="31" t="e">
        <f t="shared" si="5"/>
        <v>#DIV/0!</v>
      </c>
    </row>
    <row r="80" spans="1:15" ht="15" customHeight="1" x14ac:dyDescent="0.25">
      <c r="A80" s="6"/>
      <c r="B80" s="6"/>
      <c r="C80" s="6"/>
      <c r="D80" s="7" t="s">
        <v>22</v>
      </c>
      <c r="E80" s="7"/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30">
        <f t="shared" si="4"/>
        <v>0</v>
      </c>
      <c r="O80" s="31" t="e">
        <f t="shared" si="5"/>
        <v>#DIV/0!</v>
      </c>
    </row>
    <row r="81" spans="1:15" ht="15" customHeight="1" x14ac:dyDescent="0.25">
      <c r="A81" s="6"/>
      <c r="B81" s="7" t="s">
        <v>2</v>
      </c>
      <c r="C81" s="7"/>
      <c r="D81" s="7"/>
      <c r="E81" s="7"/>
      <c r="F81" s="17">
        <v>-37698105890</v>
      </c>
      <c r="G81" s="17">
        <v>-39657180201.480003</v>
      </c>
      <c r="H81" s="17">
        <v>-38208363436.480003</v>
      </c>
      <c r="I81" s="17">
        <v>-38557737294.419998</v>
      </c>
      <c r="J81" s="17">
        <v>-38314580728</v>
      </c>
      <c r="K81" s="17">
        <v>-38257707093.940002</v>
      </c>
      <c r="L81" s="17">
        <v>-154121386822.38</v>
      </c>
      <c r="M81" s="17">
        <v>-76572287821.940002</v>
      </c>
      <c r="N81" s="30">
        <f t="shared" si="4"/>
        <v>1399473107.5400009</v>
      </c>
      <c r="O81" s="31">
        <f t="shared" si="5"/>
        <v>-3.5289274235584021</v>
      </c>
    </row>
    <row r="82" spans="1:15" ht="15" customHeight="1" x14ac:dyDescent="0.25">
      <c r="A82" s="6"/>
      <c r="B82" s="2" t="s">
        <v>4</v>
      </c>
      <c r="C82" s="4"/>
      <c r="D82" s="4"/>
      <c r="E82" s="5">
        <v>0</v>
      </c>
      <c r="F82" s="16">
        <v>26651707639.060001</v>
      </c>
      <c r="G82" s="16">
        <v>27162563661.939999</v>
      </c>
      <c r="H82" s="16">
        <v>27149029081.099998</v>
      </c>
      <c r="I82" s="16">
        <v>27176089701.900002</v>
      </c>
      <c r="J82" s="16">
        <v>27163500823</v>
      </c>
      <c r="K82" s="16">
        <v>28331589371</v>
      </c>
      <c r="L82" s="17">
        <v>108139390084</v>
      </c>
      <c r="M82" s="17">
        <v>55495090194</v>
      </c>
      <c r="N82" s="30">
        <f t="shared" si="4"/>
        <v>1169025709.0600014</v>
      </c>
      <c r="O82" s="31">
        <f t="shared" si="5"/>
        <v>4.30381212763813</v>
      </c>
    </row>
    <row r="83" spans="1:15" ht="15" customHeight="1" x14ac:dyDescent="0.25">
      <c r="A83" s="6"/>
      <c r="B83" s="6"/>
      <c r="C83" s="6"/>
      <c r="D83" s="3"/>
      <c r="E83" s="5">
        <v>63</v>
      </c>
      <c r="F83" s="16">
        <v>26150000000</v>
      </c>
      <c r="G83" s="16">
        <v>28147000000</v>
      </c>
      <c r="H83" s="16">
        <v>26805000000</v>
      </c>
      <c r="I83" s="16">
        <v>27103000000</v>
      </c>
      <c r="J83" s="16">
        <v>27198000000</v>
      </c>
      <c r="K83" s="16">
        <v>27198000000</v>
      </c>
      <c r="L83" s="17">
        <v>108205000000</v>
      </c>
      <c r="M83" s="17">
        <v>54396000000</v>
      </c>
      <c r="N83" s="30">
        <f t="shared" si="4"/>
        <v>-949000000</v>
      </c>
      <c r="O83" s="31">
        <f t="shared" si="5"/>
        <v>-3.3715848935943442</v>
      </c>
    </row>
    <row r="84" spans="1:15" ht="15" customHeight="1" x14ac:dyDescent="0.25">
      <c r="A84" s="6"/>
      <c r="B84" s="6"/>
      <c r="C84" s="6"/>
      <c r="D84" s="7" t="s">
        <v>15</v>
      </c>
      <c r="E84" s="7"/>
      <c r="F84" s="17">
        <v>52801707639.059998</v>
      </c>
      <c r="G84" s="17">
        <v>55309563661.940002</v>
      </c>
      <c r="H84" s="17">
        <v>53954029081.099998</v>
      </c>
      <c r="I84" s="17">
        <v>54279089701.900002</v>
      </c>
      <c r="J84" s="17">
        <v>54361500823</v>
      </c>
      <c r="K84" s="17">
        <v>55529589371</v>
      </c>
      <c r="L84" s="17">
        <v>216344390084</v>
      </c>
      <c r="M84" s="17">
        <v>109891090194</v>
      </c>
      <c r="N84" s="30">
        <f t="shared" si="4"/>
        <v>220025709.05999756</v>
      </c>
      <c r="O84" s="31">
        <f t="shared" si="5"/>
        <v>0.39780771080536148</v>
      </c>
    </row>
    <row r="85" spans="1:15" ht="15" customHeight="1" x14ac:dyDescent="0.25">
      <c r="A85" s="6"/>
      <c r="B85" s="6"/>
      <c r="C85" s="1" t="s">
        <v>7</v>
      </c>
      <c r="D85" s="1" t="s">
        <v>16</v>
      </c>
      <c r="E85" s="5">
        <v>49</v>
      </c>
      <c r="F85" s="16">
        <v>3979021465</v>
      </c>
      <c r="G85" s="16">
        <v>3949776301.0999999</v>
      </c>
      <c r="H85" s="16">
        <v>3908526311</v>
      </c>
      <c r="I85" s="16">
        <v>3923641556.52</v>
      </c>
      <c r="J85" s="16">
        <v>3575332662</v>
      </c>
      <c r="K85" s="16">
        <v>3541741893.2399998</v>
      </c>
      <c r="L85" s="17">
        <v>15760965633.620001</v>
      </c>
      <c r="M85" s="17">
        <v>7117074555.2399998</v>
      </c>
      <c r="N85" s="30">
        <f t="shared" si="4"/>
        <v>-408034407.86000013</v>
      </c>
      <c r="O85" s="31">
        <f t="shared" si="5"/>
        <v>-10.330570056495702</v>
      </c>
    </row>
    <row r="86" spans="1:15" ht="15" customHeight="1" x14ac:dyDescent="0.25">
      <c r="A86" s="6"/>
      <c r="B86" s="6"/>
      <c r="C86" s="1" t="s">
        <v>8</v>
      </c>
      <c r="D86" s="1" t="s">
        <v>17</v>
      </c>
      <c r="E86" s="5">
        <v>49</v>
      </c>
      <c r="F86" s="16">
        <v>3164485896</v>
      </c>
      <c r="G86" s="16">
        <v>3127991873.8800001</v>
      </c>
      <c r="H86" s="16">
        <v>3082799173</v>
      </c>
      <c r="I86" s="16">
        <v>3052213239.9000001</v>
      </c>
      <c r="J86" s="16">
        <v>3039099011</v>
      </c>
      <c r="K86" s="16">
        <v>2999137716.73</v>
      </c>
      <c r="L86" s="17">
        <v>12427490182.780001</v>
      </c>
      <c r="M86" s="17">
        <v>6038236727.7299995</v>
      </c>
      <c r="N86" s="30">
        <f t="shared" si="4"/>
        <v>-128854157.1500001</v>
      </c>
      <c r="O86" s="31">
        <f t="shared" si="5"/>
        <v>-4.1193891271260812</v>
      </c>
    </row>
    <row r="87" spans="1:15" ht="15" customHeight="1" x14ac:dyDescent="0.25">
      <c r="A87" s="6"/>
      <c r="B87" s="6"/>
      <c r="C87" s="1" t="s">
        <v>9</v>
      </c>
      <c r="D87" s="1" t="s">
        <v>18</v>
      </c>
      <c r="E87" s="5">
        <v>49</v>
      </c>
      <c r="F87" s="16">
        <v>2115315716</v>
      </c>
      <c r="G87" s="16">
        <v>2132684441</v>
      </c>
      <c r="H87" s="16">
        <v>2162451380</v>
      </c>
      <c r="I87" s="16">
        <v>2178485470</v>
      </c>
      <c r="J87" s="16">
        <v>2107279284</v>
      </c>
      <c r="K87" s="16">
        <v>2106577917</v>
      </c>
      <c r="L87" s="17">
        <v>8588937007</v>
      </c>
      <c r="M87" s="17">
        <v>4213857201</v>
      </c>
      <c r="N87" s="30">
        <f t="shared" si="4"/>
        <v>-26106524</v>
      </c>
      <c r="O87" s="31">
        <f t="shared" si="5"/>
        <v>-1.2241156496532064</v>
      </c>
    </row>
    <row r="88" spans="1:15" ht="15" customHeight="1" x14ac:dyDescent="0.25">
      <c r="A88" s="6"/>
      <c r="B88" s="6"/>
      <c r="C88" s="1" t="s">
        <v>10</v>
      </c>
      <c r="D88" s="1" t="s">
        <v>19</v>
      </c>
      <c r="E88" s="5">
        <v>49</v>
      </c>
      <c r="F88" s="16">
        <v>192054512</v>
      </c>
      <c r="G88" s="16">
        <v>197069921</v>
      </c>
      <c r="H88" s="16">
        <v>203525676</v>
      </c>
      <c r="I88" s="16">
        <v>210766273</v>
      </c>
      <c r="J88" s="16">
        <v>212039371</v>
      </c>
      <c r="K88" s="16">
        <v>218332106</v>
      </c>
      <c r="L88" s="17">
        <v>803416382</v>
      </c>
      <c r="M88" s="17">
        <v>430371477</v>
      </c>
      <c r="N88" s="30">
        <f t="shared" si="4"/>
        <v>21262185</v>
      </c>
      <c r="O88" s="31">
        <f t="shared" si="5"/>
        <v>10.789157925323368</v>
      </c>
    </row>
    <row r="89" spans="1:15" ht="15" customHeight="1" x14ac:dyDescent="0.25">
      <c r="A89" s="6"/>
      <c r="B89" s="6"/>
      <c r="C89" s="1" t="s">
        <v>11</v>
      </c>
      <c r="D89" s="1" t="s">
        <v>1</v>
      </c>
      <c r="E89" s="5">
        <v>63</v>
      </c>
      <c r="F89" s="16">
        <v>143715253</v>
      </c>
      <c r="G89" s="16">
        <v>148299047.5</v>
      </c>
      <c r="H89" s="16">
        <v>114039039.48</v>
      </c>
      <c r="I89" s="16">
        <v>149050578</v>
      </c>
      <c r="J89" s="16">
        <v>138857402</v>
      </c>
      <c r="K89" s="16">
        <v>147484660</v>
      </c>
      <c r="L89" s="17">
        <v>555103917.98000002</v>
      </c>
      <c r="M89" s="17">
        <v>286342062</v>
      </c>
      <c r="N89" s="30">
        <f t="shared" si="4"/>
        <v>-814387.5</v>
      </c>
      <c r="O89" s="31">
        <f t="shared" si="5"/>
        <v>-0.54915221218801147</v>
      </c>
    </row>
    <row r="90" spans="1:15" ht="15" customHeight="1" x14ac:dyDescent="0.25">
      <c r="A90" s="6"/>
      <c r="B90" s="6"/>
      <c r="C90" s="1" t="s">
        <v>12</v>
      </c>
      <c r="D90" s="1" t="s">
        <v>20</v>
      </c>
      <c r="E90" s="5">
        <v>49</v>
      </c>
      <c r="F90" s="16">
        <v>234623547</v>
      </c>
      <c r="G90" s="16">
        <v>235469116</v>
      </c>
      <c r="H90" s="16">
        <v>213132356</v>
      </c>
      <c r="I90" s="16">
        <v>221690680</v>
      </c>
      <c r="J90" s="16">
        <v>234507497</v>
      </c>
      <c r="K90" s="16">
        <v>236967299.97</v>
      </c>
      <c r="L90" s="17">
        <v>904915699</v>
      </c>
      <c r="M90" s="17">
        <v>471474796.97000003</v>
      </c>
      <c r="N90" s="30">
        <f t="shared" si="4"/>
        <v>1498183.9699999988</v>
      </c>
      <c r="O90" s="31">
        <f t="shared" si="5"/>
        <v>0.63625497706459255</v>
      </c>
    </row>
    <row r="91" spans="1:15" ht="15" customHeight="1" x14ac:dyDescent="0.25">
      <c r="A91" s="6"/>
      <c r="B91" s="6"/>
      <c r="C91" s="2" t="s">
        <v>13</v>
      </c>
      <c r="D91" s="2" t="s">
        <v>21</v>
      </c>
      <c r="E91" s="5">
        <v>60</v>
      </c>
      <c r="F91" s="16">
        <v>1478244971</v>
      </c>
      <c r="G91" s="16">
        <v>1478244971</v>
      </c>
      <c r="H91" s="16">
        <v>1478244971</v>
      </c>
      <c r="I91" s="16">
        <v>1478244967</v>
      </c>
      <c r="J91" s="16">
        <v>1566997124</v>
      </c>
      <c r="K91" s="16">
        <v>1566997124</v>
      </c>
      <c r="L91" s="17">
        <v>5912979880</v>
      </c>
      <c r="M91" s="17">
        <v>3133994248</v>
      </c>
      <c r="N91" s="30">
        <f t="shared" si="4"/>
        <v>88752153</v>
      </c>
      <c r="O91" s="31">
        <f t="shared" si="5"/>
        <v>6.0038866859774354</v>
      </c>
    </row>
    <row r="92" spans="1:15" ht="15" customHeight="1" x14ac:dyDescent="0.25">
      <c r="A92" s="6"/>
      <c r="B92" s="6"/>
      <c r="C92" s="6"/>
      <c r="D92" s="3"/>
      <c r="E92" s="5">
        <v>69</v>
      </c>
      <c r="F92" s="16">
        <v>240644530</v>
      </c>
      <c r="G92" s="16">
        <v>240644530</v>
      </c>
      <c r="H92" s="16">
        <v>240644530</v>
      </c>
      <c r="I92" s="16">
        <v>240644530</v>
      </c>
      <c r="J92" s="16">
        <v>242468377</v>
      </c>
      <c r="K92" s="16">
        <v>242468377</v>
      </c>
      <c r="L92" s="17">
        <v>962578120</v>
      </c>
      <c r="M92" s="17">
        <v>484936754</v>
      </c>
      <c r="N92" s="30">
        <f t="shared" si="4"/>
        <v>1823847</v>
      </c>
      <c r="O92" s="31">
        <f t="shared" si="5"/>
        <v>0.75790087561932118</v>
      </c>
    </row>
    <row r="93" spans="1:15" ht="15" customHeight="1" x14ac:dyDescent="0.25">
      <c r="A93" s="6"/>
      <c r="B93" s="6"/>
      <c r="C93" s="6"/>
      <c r="D93" s="7" t="s">
        <v>22</v>
      </c>
      <c r="E93" s="7"/>
      <c r="F93" s="17">
        <v>1718889501</v>
      </c>
      <c r="G93" s="17">
        <v>1718889501</v>
      </c>
      <c r="H93" s="17">
        <v>1718889501</v>
      </c>
      <c r="I93" s="17">
        <v>1718889497</v>
      </c>
      <c r="J93" s="17">
        <v>1809465501</v>
      </c>
      <c r="K93" s="17">
        <v>1809465501</v>
      </c>
      <c r="L93" s="17">
        <v>6875558000</v>
      </c>
      <c r="M93" s="17">
        <v>3618931002</v>
      </c>
      <c r="N93" s="30">
        <f t="shared" si="4"/>
        <v>90576000</v>
      </c>
      <c r="O93" s="31">
        <f t="shared" si="5"/>
        <v>5.2694486729545744</v>
      </c>
    </row>
    <row r="94" spans="1:15" ht="15" customHeight="1" x14ac:dyDescent="0.25">
      <c r="A94" s="6"/>
      <c r="B94" s="7" t="s">
        <v>5</v>
      </c>
      <c r="C94" s="7"/>
      <c r="D94" s="7"/>
      <c r="E94" s="7"/>
      <c r="F94" s="17">
        <v>64349813529.059998</v>
      </c>
      <c r="G94" s="17">
        <v>66819743863.419998</v>
      </c>
      <c r="H94" s="17">
        <v>65357392517.580002</v>
      </c>
      <c r="I94" s="17">
        <v>65733826996.32</v>
      </c>
      <c r="J94" s="17">
        <v>65478081551</v>
      </c>
      <c r="K94" s="17">
        <v>66589296464.940002</v>
      </c>
      <c r="L94" s="17">
        <v>262260776906.38</v>
      </c>
      <c r="M94" s="17">
        <v>132067378015.94</v>
      </c>
      <c r="N94" s="30">
        <f t="shared" si="4"/>
        <v>-230447398.47999573</v>
      </c>
      <c r="O94" s="31">
        <f t="shared" si="5"/>
        <v>-0.34487920060129496</v>
      </c>
    </row>
    <row r="95" spans="1:15" ht="15" customHeight="1" x14ac:dyDescent="0.25">
      <c r="A95" s="7" t="s">
        <v>2</v>
      </c>
      <c r="B95" s="7"/>
      <c r="C95" s="7"/>
      <c r="D95" s="7"/>
      <c r="E95" s="7"/>
      <c r="F95" s="17">
        <v>26651707639.060001</v>
      </c>
      <c r="G95" s="17">
        <v>27162563661.939999</v>
      </c>
      <c r="H95" s="17">
        <v>27149029081.099998</v>
      </c>
      <c r="I95" s="17">
        <v>27176089701.900002</v>
      </c>
      <c r="J95" s="17">
        <v>27163500823</v>
      </c>
      <c r="K95" s="17">
        <v>28331589371</v>
      </c>
      <c r="L95" s="17">
        <v>108139390084</v>
      </c>
      <c r="M95" s="17">
        <v>55495090194</v>
      </c>
      <c r="N95" s="30">
        <f t="shared" si="4"/>
        <v>1169025709.0600014</v>
      </c>
      <c r="O95" s="31">
        <f t="shared" si="5"/>
        <v>4.30381212763813</v>
      </c>
    </row>
  </sheetData>
  <mergeCells count="21">
    <mergeCell ref="D84:E84"/>
    <mergeCell ref="D93:E93"/>
    <mergeCell ref="F2:I2"/>
    <mergeCell ref="J2:K2"/>
    <mergeCell ref="L2:M2"/>
    <mergeCell ref="A5:A94"/>
    <mergeCell ref="A95:E95"/>
    <mergeCell ref="B5:B80"/>
    <mergeCell ref="B81:E81"/>
    <mergeCell ref="B83:B93"/>
    <mergeCell ref="B94:E94"/>
    <mergeCell ref="C5:C47"/>
    <mergeCell ref="C53:C76"/>
    <mergeCell ref="C79:C80"/>
    <mergeCell ref="C83:C84"/>
    <mergeCell ref="C92:C93"/>
    <mergeCell ref="D5:D46"/>
    <mergeCell ref="D47:E47"/>
    <mergeCell ref="D53:D75"/>
    <mergeCell ref="D76:E76"/>
    <mergeCell ref="D80:E80"/>
  </mergeCells>
  <pageMargins left="0.98425196850393704" right="0.98425196850393704" top="0.98425196850393704" bottom="0.98425196850393704" header="0" footer="0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Söderhult</dc:creator>
  <cp:lastModifiedBy>Margareta Söderhult</cp:lastModifiedBy>
  <cp:lastPrinted>2016-08-15T11:46:58Z</cp:lastPrinted>
  <dcterms:created xsi:type="dcterms:W3CDTF">2016-08-15T11:42:14Z</dcterms:created>
  <dcterms:modified xsi:type="dcterms:W3CDTF">2016-08-15T11:47:20Z</dcterms:modified>
</cp:coreProperties>
</file>