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7495" windowHeight="940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P84" i="1" l="1"/>
  <c r="P5" i="1" l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Q84" i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4" i="1"/>
  <c r="Q4" i="1"/>
  <c r="M61" i="1"/>
  <c r="L61" i="1"/>
  <c r="K61" i="1"/>
  <c r="O61" i="1" s="1"/>
  <c r="J61" i="1"/>
  <c r="I61" i="1"/>
  <c r="H61" i="1"/>
  <c r="G61" i="1"/>
  <c r="N61" i="1" s="1"/>
  <c r="O60" i="1"/>
  <c r="N60" i="1"/>
  <c r="O37" i="1"/>
  <c r="N37" i="1"/>
  <c r="O36" i="1"/>
  <c r="N36" i="1"/>
  <c r="M13" i="1"/>
  <c r="L13" i="1"/>
  <c r="K13" i="1"/>
  <c r="O13" i="1" s="1"/>
  <c r="J13" i="1"/>
  <c r="I13" i="1"/>
  <c r="H13" i="1"/>
  <c r="G13" i="1"/>
  <c r="N13" i="1" s="1"/>
  <c r="O12" i="1"/>
  <c r="N12" i="1"/>
</calcChain>
</file>

<file path=xl/sharedStrings.xml><?xml version="1.0" encoding="utf-8"?>
<sst xmlns="http://schemas.openxmlformats.org/spreadsheetml/2006/main" count="137" uniqueCount="76">
  <si>
    <t>2015</t>
  </si>
  <si>
    <t>2016</t>
  </si>
  <si>
    <t>Total summa</t>
  </si>
  <si>
    <t>Myndighet</t>
  </si>
  <si>
    <t>Sektor namn</t>
  </si>
  <si>
    <t>Anslag</t>
  </si>
  <si>
    <t>Anslag namn</t>
  </si>
  <si>
    <t>Art</t>
  </si>
  <si>
    <t>Art namn</t>
  </si>
  <si>
    <t>Pensionsmyndigheten</t>
  </si>
  <si>
    <t>Sociala trygghetsfonder, PM</t>
  </si>
  <si>
    <t>Löner</t>
  </si>
  <si>
    <t>Lagstadgade arbetsgivaravgifter, premier för avtalsförsäkringar, pensionskostnader inkl. KÅPAN</t>
  </si>
  <si>
    <t>Omkostnader - personal - utomstatliga</t>
  </si>
  <si>
    <t>Omkostnader - personal -inomstatliga</t>
  </si>
  <si>
    <t>Lokalhyror</t>
  </si>
  <si>
    <t>Reparationer - hyrd lokal, byggnad</t>
  </si>
  <si>
    <t>Omkostnader - konsumtion, övriga utgifter för hyrda lokaler- utomstatliga</t>
  </si>
  <si>
    <t>Omkostnader - konsumtion, övriga utgifter för hyrda lokaler- inomstatliga</t>
  </si>
  <si>
    <t>Övriga lokalkostnader för hyrda lokaler, utomstatliga</t>
  </si>
  <si>
    <t>Aktivering - utveckling av anläggningstillgångar - löner</t>
  </si>
  <si>
    <t>Aktivering - utveckling av anläggningstillgångar - lokaler</t>
  </si>
  <si>
    <t>Aktivering - utveckling av anläggningstillgångar - varor, tjänster</t>
  </si>
  <si>
    <t>Ränteutgifter - utomstatliga</t>
  </si>
  <si>
    <t>Ränteutgifter - inomstatliga</t>
  </si>
  <si>
    <t>Investeringar - om- och tillbyggnad - anläggningar</t>
  </si>
  <si>
    <t>Investeringar - maskiner, inventarier, installationer</t>
  </si>
  <si>
    <t>Investeringar - FoU, immateriella anläggningstillgångar</t>
  </si>
  <si>
    <t>Lämnade bidrag - konsumtion - enskilda personer</t>
  </si>
  <si>
    <t>Lämnade bidrag - ålderspensionssystemet</t>
  </si>
  <si>
    <t>Pensionsutbetalningar premiepensionssystemet</t>
  </si>
  <si>
    <t>Pensionsutbetalningar inkomstpensionssystemet</t>
  </si>
  <si>
    <t>Pps-del av STÅP</t>
  </si>
  <si>
    <t>Amorteringar - utomstatliga</t>
  </si>
  <si>
    <t>Amorteringar - inomstatliga</t>
  </si>
  <si>
    <t>Övriga finansiella utgifter - utomstatliga</t>
  </si>
  <si>
    <t>Övriga finansiella utgifter - inomstatliga</t>
  </si>
  <si>
    <t>Minskning av semesterlöneskuld enligt övergångsbestämmelse</t>
  </si>
  <si>
    <t>Försäljning - varor, tjänster - utomstatliga</t>
  </si>
  <si>
    <t>Försäljning - varor, tjänster - inomstatliga</t>
  </si>
  <si>
    <t>Ränteinkomster - utomstatliga</t>
  </si>
  <si>
    <t>Ränteinkomster - inomstatliga</t>
  </si>
  <si>
    <t>Avyttring av tillgångar - materiella, immateriella</t>
  </si>
  <si>
    <t>Mottagna bidrag - enskilda personer</t>
  </si>
  <si>
    <t>Mottagna bidrag - statliga myndigheter</t>
  </si>
  <si>
    <t>Övriga finansiella inkomster - utomstatliga</t>
  </si>
  <si>
    <t>Övriga finansiella inkomster - inomstatliga</t>
  </si>
  <si>
    <t>Fiktiv art</t>
  </si>
  <si>
    <t xml:space="preserve"> Total</t>
  </si>
  <si>
    <t>1101001</t>
  </si>
  <si>
    <t>Garantipension till ålderspension</t>
  </si>
  <si>
    <t>1101002</t>
  </si>
  <si>
    <t>Efterlevandepensioner till vuxna</t>
  </si>
  <si>
    <t>1101003</t>
  </si>
  <si>
    <t>Bostadstillägg till pensionärer</t>
  </si>
  <si>
    <t>1101004</t>
  </si>
  <si>
    <t>Äldreförsörjningsstöd</t>
  </si>
  <si>
    <t>1102001</t>
  </si>
  <si>
    <t>Pensionsmyndigheten Total</t>
  </si>
  <si>
    <t>1201005</t>
  </si>
  <si>
    <t>Barnpension och efterlevandestöd</t>
  </si>
  <si>
    <t>1201007</t>
  </si>
  <si>
    <t>Pensionsrätt för barnår</t>
  </si>
  <si>
    <t>Pensionsrätt för barnår Total</t>
  </si>
  <si>
    <t>Sociala trygghetsfonder, PM Total</t>
  </si>
  <si>
    <t>Statliga myndigheter</t>
  </si>
  <si>
    <t>Statliga myndigheter Total</t>
  </si>
  <si>
    <t>varav FK</t>
  </si>
  <si>
    <t>Art 8 exkl FK</t>
  </si>
  <si>
    <t>varav:</t>
  </si>
  <si>
    <t>Premiepensionsavgift från fondförsäkring s317240</t>
  </si>
  <si>
    <t>Premiepensionsavgift från traditionell försäkring s317241</t>
  </si>
  <si>
    <t>Varav FK</t>
  </si>
  <si>
    <t>Kompletterande inf  för Pensionsmyndigheten art 8, varav FK, och art 107, fond- och traditionell försäkring,  lämnas med denna fil till NR. 16q3</t>
  </si>
  <si>
    <t>UTV q3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</si>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</sst>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i/>
      <sz val="8"/>
      <name val="Tahoma"/>
      <family val="2"/>
    </font>
    <font>
      <i/>
      <sz val="8.25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EBF5FA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right" vertical="center" readingOrder="1"/>
    </xf>
    <xf numFmtId="3" fontId="1" fillId="3" borderId="1" xfId="0" applyNumberFormat="1" applyFont="1" applyFill="1" applyBorder="1" applyAlignment="1">
      <alignment horizontal="right" vertical="center" readingOrder="1"/>
    </xf>
    <xf numFmtId="3" fontId="1" fillId="4" borderId="1" xfId="0" applyNumberFormat="1" applyFont="1" applyFill="1" applyBorder="1" applyAlignment="1">
      <alignment horizontal="right" vertical="center" readingOrder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2" fillId="5" borderId="4" xfId="0" applyNumberFormat="1" applyFont="1" applyFill="1" applyBorder="1" applyAlignment="1" applyProtection="1">
      <alignment horizontal="left" vertical="top" wrapText="1"/>
    </xf>
    <xf numFmtId="3" fontId="3" fillId="5" borderId="1" xfId="0" applyNumberFormat="1" applyFont="1" applyFill="1" applyBorder="1" applyAlignment="1">
      <alignment horizontal="right" vertical="center" wrapText="1"/>
    </xf>
    <xf numFmtId="49" fontId="2" fillId="6" borderId="4" xfId="0" applyNumberFormat="1" applyFont="1" applyFill="1" applyBorder="1" applyAlignment="1" applyProtection="1">
      <alignment horizontal="left" vertical="top" wrapText="1"/>
    </xf>
    <xf numFmtId="3" fontId="4" fillId="6" borderId="4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49" fontId="4" fillId="7" borderId="4" xfId="0" applyNumberFormat="1" applyFont="1" applyFill="1" applyBorder="1" applyAlignment="1" applyProtection="1">
      <alignment horizontal="left" vertical="top" wrapText="1"/>
    </xf>
    <xf numFmtId="3" fontId="6" fillId="7" borderId="1" xfId="0" applyNumberFormat="1" applyFont="1" applyFill="1" applyBorder="1" applyAlignment="1">
      <alignment horizontal="right" vertical="center" wrapText="1"/>
    </xf>
    <xf numFmtId="3" fontId="5" fillId="7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left" vertical="center" wrapText="1"/>
    </xf>
    <xf numFmtId="3" fontId="4" fillId="6" borderId="4" xfId="0" applyNumberFormat="1" applyFont="1" applyFill="1" applyBorder="1" applyAlignment="1" applyProtection="1">
      <alignment horizontal="left" vertical="center" wrapText="1"/>
    </xf>
    <xf numFmtId="0" fontId="8" fillId="8" borderId="0" xfId="1" applyFont="1" applyFill="1" applyAlignment="1">
      <alignment vertical="center"/>
    </xf>
    <xf numFmtId="0" fontId="0" fillId="8" borderId="0" xfId="0" applyFill="1" applyAlignment="1">
      <alignment wrapText="1"/>
    </xf>
    <xf numFmtId="0" fontId="0" fillId="8" borderId="0" xfId="0" applyFill="1"/>
    <xf numFmtId="0" fontId="9" fillId="9" borderId="0" xfId="0" applyFont="1" applyFill="1" applyAlignment="1">
      <alignment horizontal="center"/>
    </xf>
    <xf numFmtId="3" fontId="0" fillId="10" borderId="0" xfId="0" applyNumberFormat="1" applyFill="1"/>
    <xf numFmtId="2" fontId="0" fillId="10" borderId="0" xfId="0" applyNumberFormat="1" applyFill="1"/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left" vertical="center" readingOrder="1"/>
    </xf>
    <xf numFmtId="0" fontId="1" fillId="2" borderId="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96"/>
  <sheetViews>
    <sheetView tabSelected="1" workbookViewId="0">
      <selection activeCell="T87" sqref="T87"/>
    </sheetView>
  </sheetViews>
  <sheetFormatPr defaultRowHeight="15" x14ac:dyDescent="0.25"/>
  <cols>
    <col min="1" max="1" width="8.85546875" style="5" customWidth="1"/>
    <col min="2" max="2" width="12.28515625" style="5" customWidth="1"/>
    <col min="3" max="3" width="7" style="5" bestFit="1" customWidth="1"/>
    <col min="4" max="4" width="24.42578125" style="5" customWidth="1"/>
    <col min="5" max="5" width="3.5703125" style="5" bestFit="1" customWidth="1"/>
    <col min="6" max="6" width="33.85546875" style="5" customWidth="1"/>
    <col min="7" max="13" width="12.28515625" bestFit="1" customWidth="1"/>
    <col min="14" max="15" width="13.28515625" bestFit="1" customWidth="1"/>
    <col min="16" max="16" width="13.140625" bestFit="1" customWidth="1"/>
    <col min="17" max="17" width="12.7109375" bestFit="1" customWidth="1"/>
  </cols>
  <sheetData>
    <row r="1" spans="1:17" ht="15.75" x14ac:dyDescent="0.25">
      <c r="A1" s="22" t="s">
        <v>73</v>
      </c>
      <c r="B1" s="23"/>
      <c r="C1" s="23"/>
      <c r="D1" s="23"/>
      <c r="E1" s="23"/>
      <c r="F1" s="23"/>
      <c r="G1" s="24"/>
      <c r="H1" s="24"/>
      <c r="I1" s="24"/>
    </row>
    <row r="2" spans="1:17" ht="15" customHeight="1" x14ac:dyDescent="0.25">
      <c r="G2" s="28" t="s">
        <v>0</v>
      </c>
      <c r="H2" s="28"/>
      <c r="I2" s="28"/>
      <c r="J2" s="28"/>
      <c r="K2" s="28" t="s">
        <v>1</v>
      </c>
      <c r="L2" s="28"/>
      <c r="M2" s="28"/>
      <c r="N2" s="29" t="s">
        <v>2</v>
      </c>
      <c r="O2" s="29"/>
    </row>
    <row r="3" spans="1:17" x14ac:dyDescent="0.2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2">
        <v>1</v>
      </c>
      <c r="H3" s="2">
        <v>2</v>
      </c>
      <c r="I3" s="2">
        <v>3</v>
      </c>
      <c r="J3" s="2">
        <v>4</v>
      </c>
      <c r="K3" s="2">
        <v>1</v>
      </c>
      <c r="L3" s="2">
        <v>2</v>
      </c>
      <c r="M3" s="2">
        <v>3</v>
      </c>
      <c r="N3" s="1" t="s">
        <v>0</v>
      </c>
      <c r="O3" s="1" t="s">
        <v>1</v>
      </c>
      <c r="P3" s="25" t="s">
        <v>74</v>
      </c>
      <c r="Q3" s="25" t="s">
        <v>75</v>
      </c>
    </row>
    <row r="4" spans="1:17" ht="31.5" x14ac:dyDescent="0.25">
      <c r="A4" s="7" t="s">
        <v>9</v>
      </c>
      <c r="B4" s="7" t="s">
        <v>10</v>
      </c>
      <c r="C4" s="7"/>
      <c r="D4" s="7"/>
      <c r="E4" s="8">
        <v>1</v>
      </c>
      <c r="F4" s="8" t="s">
        <v>11</v>
      </c>
      <c r="G4" s="3">
        <v>50810515.07</v>
      </c>
      <c r="H4" s="3">
        <v>53399030.979999997</v>
      </c>
      <c r="I4" s="3">
        <v>55227965.039999999</v>
      </c>
      <c r="J4" s="3">
        <v>58264926.640000001</v>
      </c>
      <c r="K4" s="3">
        <v>59709154.460000001</v>
      </c>
      <c r="L4" s="3">
        <v>59206461.850000001</v>
      </c>
      <c r="M4" s="3">
        <v>60319951.619999997</v>
      </c>
      <c r="N4" s="4">
        <v>217702437.72999999</v>
      </c>
      <c r="O4" s="4">
        <v>179235567.93000001</v>
      </c>
      <c r="P4" s="26">
        <f>M4-I4</f>
        <v>5091986.5799999982</v>
      </c>
      <c r="Q4" s="27">
        <f>P4/I4*100</f>
        <v>9.2199424264718441</v>
      </c>
    </row>
    <row r="5" spans="1:17" ht="31.5" x14ac:dyDescent="0.25">
      <c r="A5" s="30"/>
      <c r="B5" s="30"/>
      <c r="C5" s="30"/>
      <c r="D5" s="30"/>
      <c r="E5" s="8">
        <v>2</v>
      </c>
      <c r="F5" s="8" t="s">
        <v>12</v>
      </c>
      <c r="G5" s="3">
        <v>22943971.27</v>
      </c>
      <c r="H5" s="3">
        <v>23224758.789999999</v>
      </c>
      <c r="I5" s="3">
        <v>25912557.77</v>
      </c>
      <c r="J5" s="3">
        <v>25862484.760000002</v>
      </c>
      <c r="K5" s="3">
        <v>28654147.030000001</v>
      </c>
      <c r="L5" s="3">
        <v>28212919.59</v>
      </c>
      <c r="M5" s="3">
        <v>29149421.98</v>
      </c>
      <c r="N5" s="4">
        <v>97943772.590000004</v>
      </c>
      <c r="O5" s="4">
        <v>86016488.599999994</v>
      </c>
      <c r="P5" s="26">
        <f t="shared" ref="P5:P68" si="0">M5-I5</f>
        <v>3236864.2100000009</v>
      </c>
      <c r="Q5" s="27">
        <f t="shared" ref="Q5:Q68" si="1">P5/I5*100</f>
        <v>12.491488639332422</v>
      </c>
    </row>
    <row r="6" spans="1:17" x14ac:dyDescent="0.25">
      <c r="A6" s="30"/>
      <c r="B6" s="30"/>
      <c r="C6" s="30"/>
      <c r="D6" s="30"/>
      <c r="E6" s="8">
        <v>3</v>
      </c>
      <c r="F6" s="8" t="s">
        <v>13</v>
      </c>
      <c r="G6" s="3">
        <v>2337580.41</v>
      </c>
      <c r="H6" s="3">
        <v>2850656.98</v>
      </c>
      <c r="I6" s="3">
        <v>1989021</v>
      </c>
      <c r="J6" s="3">
        <v>3992797.05</v>
      </c>
      <c r="K6" s="3">
        <v>1383721.47</v>
      </c>
      <c r="L6" s="3">
        <v>2428231.9500000002</v>
      </c>
      <c r="M6" s="3">
        <v>1854203.56</v>
      </c>
      <c r="N6" s="4">
        <v>11170055.439999999</v>
      </c>
      <c r="O6" s="4">
        <v>5666156.9800000004</v>
      </c>
      <c r="P6" s="26">
        <f t="shared" si="0"/>
        <v>-134817.43999999994</v>
      </c>
      <c r="Q6" s="27">
        <f t="shared" si="1"/>
        <v>-6.778080271651227</v>
      </c>
    </row>
    <row r="7" spans="1:17" x14ac:dyDescent="0.25">
      <c r="A7" s="30"/>
      <c r="B7" s="30"/>
      <c r="C7" s="30"/>
      <c r="D7" s="30"/>
      <c r="E7" s="8">
        <v>4</v>
      </c>
      <c r="F7" s="8" t="s">
        <v>14</v>
      </c>
      <c r="G7" s="3">
        <v>168993.77</v>
      </c>
      <c r="H7" s="3">
        <v>89662.49</v>
      </c>
      <c r="I7" s="3">
        <v>34776.22</v>
      </c>
      <c r="J7" s="3">
        <v>133731.98000000001</v>
      </c>
      <c r="K7" s="3">
        <v>71769.55</v>
      </c>
      <c r="L7" s="3">
        <v>115234.49</v>
      </c>
      <c r="M7" s="3">
        <v>63101.74</v>
      </c>
      <c r="N7" s="4">
        <v>427164.46</v>
      </c>
      <c r="O7" s="4">
        <v>250105.78</v>
      </c>
      <c r="P7" s="26">
        <f t="shared" si="0"/>
        <v>28325.519999999997</v>
      </c>
      <c r="Q7" s="27">
        <f t="shared" si="1"/>
        <v>81.450830481288634</v>
      </c>
    </row>
    <row r="8" spans="1:17" x14ac:dyDescent="0.25">
      <c r="A8" s="30"/>
      <c r="B8" s="30"/>
      <c r="C8" s="30"/>
      <c r="D8" s="30"/>
      <c r="E8" s="8">
        <v>5</v>
      </c>
      <c r="F8" s="8" t="s">
        <v>15</v>
      </c>
      <c r="G8" s="3">
        <v>5913755.8799999999</v>
      </c>
      <c r="H8" s="3">
        <v>5630728.25</v>
      </c>
      <c r="I8" s="3">
        <v>5170783.58</v>
      </c>
      <c r="J8" s="3">
        <v>6404437.0599999996</v>
      </c>
      <c r="K8" s="3">
        <v>5577006.0999999996</v>
      </c>
      <c r="L8" s="3">
        <v>5748816.0800000001</v>
      </c>
      <c r="M8" s="3">
        <v>5946409.6699999999</v>
      </c>
      <c r="N8" s="4">
        <v>23119704.77</v>
      </c>
      <c r="O8" s="4">
        <v>17272231.850000001</v>
      </c>
      <c r="P8" s="26">
        <f t="shared" si="0"/>
        <v>775626.08999999985</v>
      </c>
      <c r="Q8" s="27">
        <f t="shared" si="1"/>
        <v>15.000165410133059</v>
      </c>
    </row>
    <row r="9" spans="1:17" x14ac:dyDescent="0.25">
      <c r="A9" s="30"/>
      <c r="B9" s="30"/>
      <c r="C9" s="30"/>
      <c r="D9" s="30"/>
      <c r="E9" s="8">
        <v>6</v>
      </c>
      <c r="F9" s="8" t="s">
        <v>16</v>
      </c>
      <c r="G9" s="3">
        <v>0</v>
      </c>
      <c r="H9" s="3">
        <v>3557.7</v>
      </c>
      <c r="I9" s="3">
        <v>114503.37</v>
      </c>
      <c r="J9" s="3">
        <v>5320.27</v>
      </c>
      <c r="K9" s="3">
        <v>5214.42</v>
      </c>
      <c r="L9" s="3">
        <v>0</v>
      </c>
      <c r="M9" s="3">
        <v>4587.07</v>
      </c>
      <c r="N9" s="4">
        <v>123381.34</v>
      </c>
      <c r="O9" s="4">
        <v>9801.49</v>
      </c>
      <c r="P9" s="26">
        <f t="shared" si="0"/>
        <v>-109916.29999999999</v>
      </c>
      <c r="Q9" s="27">
        <f t="shared" si="1"/>
        <v>-95.993943235033157</v>
      </c>
    </row>
    <row r="10" spans="1:17" ht="21" x14ac:dyDescent="0.25">
      <c r="A10" s="30"/>
      <c r="B10" s="30"/>
      <c r="C10" s="30"/>
      <c r="D10" s="30"/>
      <c r="E10" s="8">
        <v>7</v>
      </c>
      <c r="F10" s="8" t="s">
        <v>17</v>
      </c>
      <c r="G10" s="3">
        <v>93247831.420000002</v>
      </c>
      <c r="H10" s="3">
        <v>80527505.069999993</v>
      </c>
      <c r="I10" s="3">
        <v>50670134.030000001</v>
      </c>
      <c r="J10" s="3">
        <v>80609924.829999998</v>
      </c>
      <c r="K10" s="3">
        <v>93385351.719999999</v>
      </c>
      <c r="L10" s="3">
        <v>79835693.129999995</v>
      </c>
      <c r="M10" s="3">
        <v>50916785.759999998</v>
      </c>
      <c r="N10" s="4">
        <v>305055395.35000002</v>
      </c>
      <c r="O10" s="4">
        <v>224137830.61000001</v>
      </c>
      <c r="P10" s="26">
        <f t="shared" si="0"/>
        <v>246651.72999999672</v>
      </c>
      <c r="Q10" s="27">
        <f t="shared" si="1"/>
        <v>0.48677931235382749</v>
      </c>
    </row>
    <row r="11" spans="1:17" ht="21" x14ac:dyDescent="0.25">
      <c r="A11" s="30"/>
      <c r="B11" s="30"/>
      <c r="C11" s="30"/>
      <c r="D11" s="30"/>
      <c r="E11" s="8">
        <v>8</v>
      </c>
      <c r="F11" s="8" t="s">
        <v>18</v>
      </c>
      <c r="G11" s="3">
        <v>63174803.619999997</v>
      </c>
      <c r="H11" s="3">
        <v>65316898.439999998</v>
      </c>
      <c r="I11" s="3">
        <v>60767383.490000002</v>
      </c>
      <c r="J11" s="3">
        <v>62495737.270000003</v>
      </c>
      <c r="K11" s="3">
        <v>59203718.640000001</v>
      </c>
      <c r="L11" s="3">
        <v>62740582.700000003</v>
      </c>
      <c r="M11" s="3">
        <v>60579615.899999999</v>
      </c>
      <c r="N11" s="4">
        <v>251754822.81999999</v>
      </c>
      <c r="O11" s="4">
        <v>182523917.24000001</v>
      </c>
      <c r="P11" s="26">
        <f t="shared" si="0"/>
        <v>-187767.59000000358</v>
      </c>
      <c r="Q11" s="27">
        <f t="shared" si="1"/>
        <v>-0.30899403465496089</v>
      </c>
    </row>
    <row r="12" spans="1:17" x14ac:dyDescent="0.25">
      <c r="A12" s="30"/>
      <c r="B12" s="30"/>
      <c r="C12" s="30"/>
      <c r="D12" s="30"/>
      <c r="E12" s="8"/>
      <c r="F12" s="10" t="s">
        <v>67</v>
      </c>
      <c r="G12" s="11">
        <v>46333923.890000001</v>
      </c>
      <c r="H12" s="11">
        <v>42668843.530000001</v>
      </c>
      <c r="I12" s="11">
        <v>46399624.180000022</v>
      </c>
      <c r="J12" s="11">
        <v>35917104.029999971</v>
      </c>
      <c r="K12" s="11">
        <v>42101071.82</v>
      </c>
      <c r="L12" s="11">
        <v>44279535.510000005</v>
      </c>
      <c r="M12" s="11">
        <v>38119362.550000004</v>
      </c>
      <c r="N12" s="11">
        <f>SUM(G12:J12)</f>
        <v>171319495.63</v>
      </c>
      <c r="O12" s="11">
        <f>SUM(K12:M12)</f>
        <v>124499969.88000003</v>
      </c>
      <c r="P12" s="26">
        <f t="shared" si="0"/>
        <v>-8280261.6300000176</v>
      </c>
      <c r="Q12" s="27">
        <f t="shared" si="1"/>
        <v>-17.845535985114985</v>
      </c>
    </row>
    <row r="13" spans="1:17" x14ac:dyDescent="0.25">
      <c r="A13" s="30"/>
      <c r="B13" s="30"/>
      <c r="C13" s="30"/>
      <c r="D13" s="30"/>
      <c r="E13" s="8"/>
      <c r="F13" s="12" t="s">
        <v>68</v>
      </c>
      <c r="G13" s="13">
        <f>G11-G12</f>
        <v>16840879.729999997</v>
      </c>
      <c r="H13" s="13">
        <f t="shared" ref="H13:M13" si="2">H11-H12</f>
        <v>22648054.909999996</v>
      </c>
      <c r="I13" s="13">
        <f t="shared" si="2"/>
        <v>14367759.30999998</v>
      </c>
      <c r="J13" s="13">
        <f t="shared" si="2"/>
        <v>26578633.240000032</v>
      </c>
      <c r="K13" s="13">
        <f t="shared" si="2"/>
        <v>17102646.82</v>
      </c>
      <c r="L13" s="13">
        <f t="shared" si="2"/>
        <v>18461047.189999998</v>
      </c>
      <c r="M13" s="13">
        <f t="shared" si="2"/>
        <v>22460253.349999994</v>
      </c>
      <c r="N13" s="13">
        <f>SUM(G13:J13)</f>
        <v>80435327.189999998</v>
      </c>
      <c r="O13" s="13">
        <f>SUM(K13:M13)</f>
        <v>58023947.359999992</v>
      </c>
      <c r="P13" s="26">
        <f t="shared" si="0"/>
        <v>8092494.040000014</v>
      </c>
      <c r="Q13" s="27">
        <f t="shared" si="1"/>
        <v>56.32398111212531</v>
      </c>
    </row>
    <row r="14" spans="1:17" ht="21" x14ac:dyDescent="0.25">
      <c r="A14" s="30"/>
      <c r="B14" s="30"/>
      <c r="C14" s="30"/>
      <c r="D14" s="30"/>
      <c r="E14" s="8">
        <v>11</v>
      </c>
      <c r="F14" s="8" t="s">
        <v>19</v>
      </c>
      <c r="G14" s="3">
        <v>409298.91</v>
      </c>
      <c r="H14" s="3">
        <v>620154.06999999995</v>
      </c>
      <c r="I14" s="3">
        <v>622824.95999999996</v>
      </c>
      <c r="J14" s="3">
        <v>815675.06</v>
      </c>
      <c r="K14" s="3">
        <v>667962.96</v>
      </c>
      <c r="L14" s="3">
        <v>698221.9</v>
      </c>
      <c r="M14" s="3">
        <v>311292.90999999997</v>
      </c>
      <c r="N14" s="4">
        <v>2467953</v>
      </c>
      <c r="O14" s="4">
        <v>1677477.77</v>
      </c>
      <c r="P14" s="26">
        <f t="shared" si="0"/>
        <v>-311532.05</v>
      </c>
      <c r="Q14" s="27">
        <f t="shared" si="1"/>
        <v>-50.019198010304535</v>
      </c>
    </row>
    <row r="15" spans="1:17" ht="21" x14ac:dyDescent="0.25">
      <c r="A15" s="30"/>
      <c r="B15" s="30"/>
      <c r="C15" s="30"/>
      <c r="D15" s="30"/>
      <c r="E15" s="8">
        <v>13</v>
      </c>
      <c r="F15" s="8" t="s">
        <v>20</v>
      </c>
      <c r="G15" s="3">
        <v>-3846612.02</v>
      </c>
      <c r="H15" s="3">
        <v>-7114076.8399999999</v>
      </c>
      <c r="I15" s="3">
        <v>-3072001.69</v>
      </c>
      <c r="J15" s="3">
        <v>-8901585.1300000008</v>
      </c>
      <c r="K15" s="3">
        <v>-5031965.42</v>
      </c>
      <c r="L15" s="3">
        <v>-7314840.3200000003</v>
      </c>
      <c r="M15" s="3">
        <v>-6066947.9299999997</v>
      </c>
      <c r="N15" s="4">
        <v>-22934275.68</v>
      </c>
      <c r="O15" s="4">
        <v>-18413753.670000002</v>
      </c>
      <c r="P15" s="26">
        <f t="shared" si="0"/>
        <v>-2994946.2399999998</v>
      </c>
      <c r="Q15" s="27">
        <f t="shared" si="1"/>
        <v>97.491685950211831</v>
      </c>
    </row>
    <row r="16" spans="1:17" ht="21" x14ac:dyDescent="0.25">
      <c r="A16" s="30"/>
      <c r="B16" s="30"/>
      <c r="C16" s="30"/>
      <c r="D16" s="30"/>
      <c r="E16" s="8">
        <v>14</v>
      </c>
      <c r="F16" s="8" t="s">
        <v>21</v>
      </c>
      <c r="G16" s="3">
        <v>0</v>
      </c>
      <c r="H16" s="3">
        <v>0</v>
      </c>
      <c r="I16" s="3">
        <v>0</v>
      </c>
      <c r="J16" s="3">
        <v>-11456</v>
      </c>
      <c r="K16" s="3">
        <v>0</v>
      </c>
      <c r="L16" s="3">
        <v>0</v>
      </c>
      <c r="M16" s="3">
        <v>0</v>
      </c>
      <c r="N16" s="4">
        <v>-11456</v>
      </c>
      <c r="O16" s="4">
        <v>0</v>
      </c>
      <c r="P16" s="26">
        <f t="shared" si="0"/>
        <v>0</v>
      </c>
      <c r="Q16" s="27" t="e">
        <f t="shared" si="1"/>
        <v>#DIV/0!</v>
      </c>
    </row>
    <row r="17" spans="1:17" ht="21" x14ac:dyDescent="0.25">
      <c r="A17" s="30"/>
      <c r="B17" s="30"/>
      <c r="C17" s="30"/>
      <c r="D17" s="30"/>
      <c r="E17" s="8">
        <v>15</v>
      </c>
      <c r="F17" s="8" t="s">
        <v>22</v>
      </c>
      <c r="G17" s="3">
        <v>-12797767.439999999</v>
      </c>
      <c r="H17" s="3">
        <v>-14168977.949999999</v>
      </c>
      <c r="I17" s="3">
        <v>-8280678.4699999997</v>
      </c>
      <c r="J17" s="3">
        <v>-17211461.91</v>
      </c>
      <c r="K17" s="3">
        <v>-14710377.66</v>
      </c>
      <c r="L17" s="3">
        <v>-16167183.82</v>
      </c>
      <c r="M17" s="3">
        <v>-12925553.529999999</v>
      </c>
      <c r="N17" s="4">
        <v>-52458885.770000003</v>
      </c>
      <c r="O17" s="4">
        <v>-43803115.009999998</v>
      </c>
      <c r="P17" s="26">
        <f t="shared" si="0"/>
        <v>-4644875.0599999996</v>
      </c>
      <c r="Q17" s="27">
        <f t="shared" si="1"/>
        <v>56.092928578592662</v>
      </c>
    </row>
    <row r="18" spans="1:17" x14ac:dyDescent="0.25">
      <c r="A18" s="30"/>
      <c r="B18" s="30"/>
      <c r="C18" s="30"/>
      <c r="D18" s="30"/>
      <c r="E18" s="8">
        <v>18</v>
      </c>
      <c r="F18" s="8" t="s">
        <v>23</v>
      </c>
      <c r="G18" s="3">
        <v>2576.9299999999998</v>
      </c>
      <c r="H18" s="3">
        <v>22918.6</v>
      </c>
      <c r="I18" s="3">
        <v>6564.77</v>
      </c>
      <c r="J18" s="3">
        <v>22991.49</v>
      </c>
      <c r="K18" s="3">
        <v>-606484.39</v>
      </c>
      <c r="L18" s="3">
        <v>627105.66</v>
      </c>
      <c r="M18" s="3">
        <v>6632.28</v>
      </c>
      <c r="N18" s="4">
        <v>55051.79</v>
      </c>
      <c r="O18" s="4">
        <v>27253.55</v>
      </c>
      <c r="P18" s="26">
        <f t="shared" si="0"/>
        <v>67.509999999999309</v>
      </c>
      <c r="Q18" s="27">
        <f t="shared" si="1"/>
        <v>1.0283680921037492</v>
      </c>
    </row>
    <row r="19" spans="1:17" x14ac:dyDescent="0.25">
      <c r="A19" s="30"/>
      <c r="B19" s="30"/>
      <c r="C19" s="30"/>
      <c r="D19" s="30"/>
      <c r="E19" s="8">
        <v>19</v>
      </c>
      <c r="F19" s="8" t="s">
        <v>24</v>
      </c>
      <c r="G19" s="3">
        <v>10.25</v>
      </c>
      <c r="H19" s="3">
        <v>107712.95</v>
      </c>
      <c r="I19" s="3">
        <v>82113.87</v>
      </c>
      <c r="J19" s="3">
        <v>56957.18</v>
      </c>
      <c r="K19" s="3">
        <v>2.23</v>
      </c>
      <c r="L19" s="3">
        <v>3351.69</v>
      </c>
      <c r="M19" s="3">
        <v>66.349999999999994</v>
      </c>
      <c r="N19" s="4">
        <v>246794.25</v>
      </c>
      <c r="O19" s="4">
        <v>3420.27</v>
      </c>
      <c r="P19" s="26">
        <f t="shared" si="0"/>
        <v>-82047.51999999999</v>
      </c>
      <c r="Q19" s="27">
        <f t="shared" si="1"/>
        <v>-99.919197572833923</v>
      </c>
    </row>
    <row r="20" spans="1:17" ht="21" x14ac:dyDescent="0.25">
      <c r="A20" s="30"/>
      <c r="B20" s="30"/>
      <c r="C20" s="30"/>
      <c r="D20" s="30"/>
      <c r="E20" s="8">
        <v>22</v>
      </c>
      <c r="F20" s="8" t="s">
        <v>25</v>
      </c>
      <c r="G20" s="3">
        <v>1006491.25</v>
      </c>
      <c r="H20" s="3">
        <v>1293631.6100000001</v>
      </c>
      <c r="I20" s="3">
        <v>0</v>
      </c>
      <c r="J20" s="3">
        <v>973775.2</v>
      </c>
      <c r="K20" s="3">
        <v>0</v>
      </c>
      <c r="L20" s="3">
        <v>0</v>
      </c>
      <c r="M20" s="3">
        <v>0</v>
      </c>
      <c r="N20" s="4">
        <v>3273898.06</v>
      </c>
      <c r="O20" s="4">
        <v>0</v>
      </c>
      <c r="P20" s="26">
        <f t="shared" si="0"/>
        <v>0</v>
      </c>
      <c r="Q20" s="27" t="e">
        <f t="shared" si="1"/>
        <v>#DIV/0!</v>
      </c>
    </row>
    <row r="21" spans="1:17" ht="21" x14ac:dyDescent="0.25">
      <c r="A21" s="30"/>
      <c r="B21" s="30"/>
      <c r="C21" s="30"/>
      <c r="D21" s="30"/>
      <c r="E21" s="8">
        <v>23</v>
      </c>
      <c r="F21" s="8" t="s">
        <v>26</v>
      </c>
      <c r="G21" s="3">
        <v>9314497.9800000004</v>
      </c>
      <c r="H21" s="3">
        <v>6256737.4500000002</v>
      </c>
      <c r="I21" s="3">
        <v>6293904.5099999998</v>
      </c>
      <c r="J21" s="3">
        <v>10596391.529999999</v>
      </c>
      <c r="K21" s="3">
        <v>1414045.05</v>
      </c>
      <c r="L21" s="3">
        <v>6618481.6500000004</v>
      </c>
      <c r="M21" s="3">
        <v>779866.09</v>
      </c>
      <c r="N21" s="4">
        <v>32461531.469999999</v>
      </c>
      <c r="O21" s="4">
        <v>8812392.7899999991</v>
      </c>
      <c r="P21" s="26">
        <f t="shared" si="0"/>
        <v>-5514038.4199999999</v>
      </c>
      <c r="Q21" s="27">
        <f t="shared" si="1"/>
        <v>-87.609184588661648</v>
      </c>
    </row>
    <row r="22" spans="1:17" ht="21" x14ac:dyDescent="0.25">
      <c r="A22" s="30"/>
      <c r="B22" s="30"/>
      <c r="C22" s="30"/>
      <c r="D22" s="30"/>
      <c r="E22" s="8">
        <v>24</v>
      </c>
      <c r="F22" s="8" t="s">
        <v>27</v>
      </c>
      <c r="G22" s="3">
        <v>20902074.710000001</v>
      </c>
      <c r="H22" s="3">
        <v>28641951.800000001</v>
      </c>
      <c r="I22" s="3">
        <v>13218526.66</v>
      </c>
      <c r="J22" s="3">
        <v>32523466.289999999</v>
      </c>
      <c r="K22" s="3">
        <v>19940068.699999999</v>
      </c>
      <c r="L22" s="3">
        <v>28125629.23</v>
      </c>
      <c r="M22" s="3">
        <v>18992501.460000001</v>
      </c>
      <c r="N22" s="4">
        <v>95286019.459999993</v>
      </c>
      <c r="O22" s="4">
        <v>67058199.390000001</v>
      </c>
      <c r="P22" s="26">
        <f t="shared" si="0"/>
        <v>5773974.8000000007</v>
      </c>
      <c r="Q22" s="27">
        <f t="shared" si="1"/>
        <v>43.680925631994761</v>
      </c>
    </row>
    <row r="23" spans="1:17" ht="21" x14ac:dyDescent="0.25">
      <c r="A23" s="30"/>
      <c r="B23" s="30"/>
      <c r="C23" s="30"/>
      <c r="D23" s="30"/>
      <c r="E23" s="8">
        <v>49</v>
      </c>
      <c r="F23" s="8" t="s">
        <v>28</v>
      </c>
      <c r="G23" s="3">
        <v>20917382.219999999</v>
      </c>
      <c r="H23" s="3">
        <v>21576354.699999999</v>
      </c>
      <c r="I23" s="3">
        <v>18677277</v>
      </c>
      <c r="J23" s="3">
        <v>56838898.079999998</v>
      </c>
      <c r="K23" s="3">
        <v>20021296</v>
      </c>
      <c r="L23" s="3">
        <v>36793365.68</v>
      </c>
      <c r="M23" s="3">
        <v>26297266.16</v>
      </c>
      <c r="N23" s="4">
        <v>118009912</v>
      </c>
      <c r="O23" s="4">
        <v>83111927.840000004</v>
      </c>
      <c r="P23" s="26">
        <f t="shared" si="0"/>
        <v>7619989.1600000001</v>
      </c>
      <c r="Q23" s="27">
        <f t="shared" si="1"/>
        <v>40.798180377150267</v>
      </c>
    </row>
    <row r="24" spans="1:17" x14ac:dyDescent="0.25">
      <c r="A24" s="30"/>
      <c r="B24" s="30"/>
      <c r="C24" s="30"/>
      <c r="D24" s="30"/>
      <c r="E24" s="8">
        <v>60</v>
      </c>
      <c r="F24" s="8" t="s">
        <v>29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v>0</v>
      </c>
      <c r="O24" s="4">
        <v>0</v>
      </c>
      <c r="P24" s="26">
        <f t="shared" si="0"/>
        <v>0</v>
      </c>
      <c r="Q24" s="27" t="e">
        <f t="shared" si="1"/>
        <v>#DIV/0!</v>
      </c>
    </row>
    <row r="25" spans="1:17" x14ac:dyDescent="0.25">
      <c r="A25" s="30"/>
      <c r="B25" s="30"/>
      <c r="C25" s="30"/>
      <c r="D25" s="30"/>
      <c r="E25" s="8">
        <v>63</v>
      </c>
      <c r="F25" s="8" t="s">
        <v>9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v>0</v>
      </c>
      <c r="O25" s="4">
        <v>0</v>
      </c>
      <c r="P25" s="26">
        <f t="shared" si="0"/>
        <v>0</v>
      </c>
      <c r="Q25" s="27" t="e">
        <f t="shared" si="1"/>
        <v>#DIV/0!</v>
      </c>
    </row>
    <row r="26" spans="1:17" ht="21" x14ac:dyDescent="0.25">
      <c r="A26" s="30"/>
      <c r="B26" s="30"/>
      <c r="C26" s="30"/>
      <c r="D26" s="30"/>
      <c r="E26" s="8">
        <v>64</v>
      </c>
      <c r="F26" s="8" t="s">
        <v>30</v>
      </c>
      <c r="G26" s="3">
        <v>1391724462.9000001</v>
      </c>
      <c r="H26" s="3">
        <v>1467448735.5799999</v>
      </c>
      <c r="I26" s="3">
        <v>1542341747</v>
      </c>
      <c r="J26" s="3">
        <v>1606770018.77</v>
      </c>
      <c r="K26" s="3">
        <v>1791629626.28</v>
      </c>
      <c r="L26" s="3">
        <v>1862362381.21</v>
      </c>
      <c r="M26" s="3">
        <v>1938584254</v>
      </c>
      <c r="N26" s="4">
        <v>6008284964.25</v>
      </c>
      <c r="O26" s="4">
        <v>5592576261.4899998</v>
      </c>
      <c r="P26" s="26">
        <f t="shared" si="0"/>
        <v>396242507</v>
      </c>
      <c r="Q26" s="27">
        <f t="shared" si="1"/>
        <v>25.690966854183195</v>
      </c>
    </row>
    <row r="27" spans="1:17" ht="21" x14ac:dyDescent="0.25">
      <c r="A27" s="30"/>
      <c r="B27" s="30"/>
      <c r="C27" s="30"/>
      <c r="D27" s="30"/>
      <c r="E27" s="8">
        <v>65</v>
      </c>
      <c r="F27" s="8" t="s">
        <v>31</v>
      </c>
      <c r="G27" s="3">
        <v>65567361865</v>
      </c>
      <c r="H27" s="3">
        <v>65931420180.639999</v>
      </c>
      <c r="I27" s="3">
        <v>66383629664</v>
      </c>
      <c r="J27" s="3">
        <v>66699449423.730003</v>
      </c>
      <c r="K27" s="3">
        <v>70053152471</v>
      </c>
      <c r="L27" s="3">
        <v>70400531121.789993</v>
      </c>
      <c r="M27" s="3">
        <v>70831261216.509995</v>
      </c>
      <c r="N27" s="4">
        <v>264581861133.37</v>
      </c>
      <c r="O27" s="4">
        <v>211284944809.29999</v>
      </c>
      <c r="P27" s="26">
        <f t="shared" si="0"/>
        <v>4447631552.5099945</v>
      </c>
      <c r="Q27" s="27">
        <f t="shared" si="1"/>
        <v>6.6998920893925691</v>
      </c>
    </row>
    <row r="28" spans="1:17" x14ac:dyDescent="0.25">
      <c r="A28" s="30"/>
      <c r="B28" s="30"/>
      <c r="C28" s="30"/>
      <c r="D28" s="30"/>
      <c r="E28" s="8">
        <v>69</v>
      </c>
      <c r="F28" s="8" t="s">
        <v>32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v>0</v>
      </c>
      <c r="O28" s="4">
        <v>0</v>
      </c>
      <c r="P28" s="26">
        <f t="shared" si="0"/>
        <v>0</v>
      </c>
      <c r="Q28" s="27" t="e">
        <f t="shared" si="1"/>
        <v>#DIV/0!</v>
      </c>
    </row>
    <row r="29" spans="1:17" x14ac:dyDescent="0.25">
      <c r="A29" s="30"/>
      <c r="B29" s="30"/>
      <c r="C29" s="30"/>
      <c r="D29" s="30"/>
      <c r="E29" s="8">
        <v>70</v>
      </c>
      <c r="F29" s="8" t="s">
        <v>33</v>
      </c>
      <c r="G29" s="3">
        <v>8454120.7599999998</v>
      </c>
      <c r="H29" s="3">
        <v>8750469.2100000009</v>
      </c>
      <c r="I29" s="3">
        <v>9255350.1600000001</v>
      </c>
      <c r="J29" s="3">
        <v>10952884.57</v>
      </c>
      <c r="K29" s="3">
        <v>11516474.85</v>
      </c>
      <c r="L29" s="3">
        <v>12324530.76</v>
      </c>
      <c r="M29" s="3">
        <v>12494073.890000001</v>
      </c>
      <c r="N29" s="4">
        <v>37412824.700000003</v>
      </c>
      <c r="O29" s="4">
        <v>36335079.5</v>
      </c>
      <c r="P29" s="26">
        <f t="shared" si="0"/>
        <v>3238723.7300000004</v>
      </c>
      <c r="Q29" s="27">
        <f t="shared" si="1"/>
        <v>34.992989719580748</v>
      </c>
    </row>
    <row r="30" spans="1:17" x14ac:dyDescent="0.25">
      <c r="A30" s="30"/>
      <c r="B30" s="30"/>
      <c r="C30" s="30"/>
      <c r="D30" s="30"/>
      <c r="E30" s="8">
        <v>71</v>
      </c>
      <c r="F30" s="8" t="s">
        <v>34</v>
      </c>
      <c r="G30" s="3">
        <v>0</v>
      </c>
      <c r="H30" s="3">
        <v>26411429.199999999</v>
      </c>
      <c r="I30" s="3">
        <v>0</v>
      </c>
      <c r="J30" s="3">
        <v>29994868.23</v>
      </c>
      <c r="K30" s="3">
        <v>0</v>
      </c>
      <c r="L30" s="3">
        <v>36900246.719999999</v>
      </c>
      <c r="M30" s="3">
        <v>0</v>
      </c>
      <c r="N30" s="4">
        <v>56406297.43</v>
      </c>
      <c r="O30" s="4">
        <v>36900246.719999999</v>
      </c>
      <c r="P30" s="26">
        <f t="shared" si="0"/>
        <v>0</v>
      </c>
      <c r="Q30" s="27" t="e">
        <f t="shared" si="1"/>
        <v>#DIV/0!</v>
      </c>
    </row>
    <row r="31" spans="1:17" x14ac:dyDescent="0.25">
      <c r="A31" s="30"/>
      <c r="B31" s="30"/>
      <c r="C31" s="30"/>
      <c r="D31" s="30"/>
      <c r="E31" s="8">
        <v>72</v>
      </c>
      <c r="F31" s="8" t="s">
        <v>35</v>
      </c>
      <c r="G31" s="3">
        <v>1081493539.9200001</v>
      </c>
      <c r="H31" s="3">
        <v>170365165.56999999</v>
      </c>
      <c r="I31" s="3">
        <v>867506505.16999996</v>
      </c>
      <c r="J31" s="3">
        <v>730438412.60000002</v>
      </c>
      <c r="K31" s="3">
        <v>1124589265</v>
      </c>
      <c r="L31" s="3">
        <v>1433253761.05</v>
      </c>
      <c r="M31" s="3">
        <v>961398607.77999997</v>
      </c>
      <c r="N31" s="4">
        <v>2849803623.2600002</v>
      </c>
      <c r="O31" s="4">
        <v>3519241633.8299999</v>
      </c>
      <c r="P31" s="26">
        <f t="shared" si="0"/>
        <v>93892102.610000014</v>
      </c>
      <c r="Q31" s="27">
        <f t="shared" si="1"/>
        <v>10.823215970190397</v>
      </c>
    </row>
    <row r="32" spans="1:17" x14ac:dyDescent="0.25">
      <c r="A32" s="30"/>
      <c r="B32" s="30"/>
      <c r="C32" s="30"/>
      <c r="D32" s="30"/>
      <c r="E32" s="8">
        <v>73</v>
      </c>
      <c r="F32" s="8" t="s">
        <v>36</v>
      </c>
      <c r="G32" s="3">
        <v>12634623.199999999</v>
      </c>
      <c r="H32" s="3">
        <v>3384218.25</v>
      </c>
      <c r="I32" s="3">
        <v>-6034520.5800000001</v>
      </c>
      <c r="J32" s="3">
        <v>6512012.7699999996</v>
      </c>
      <c r="K32" s="3">
        <v>3830179.66</v>
      </c>
      <c r="L32" s="3">
        <v>2691037.17</v>
      </c>
      <c r="M32" s="3">
        <v>-6779022.4400000004</v>
      </c>
      <c r="N32" s="4">
        <v>16496333.640000001</v>
      </c>
      <c r="O32" s="4">
        <v>-257805.61</v>
      </c>
      <c r="P32" s="26">
        <f t="shared" si="0"/>
        <v>-744501.86000000034</v>
      </c>
      <c r="Q32" s="27">
        <f t="shared" si="1"/>
        <v>12.337382069214856</v>
      </c>
    </row>
    <row r="33" spans="1:17" ht="21" x14ac:dyDescent="0.25">
      <c r="A33" s="30"/>
      <c r="B33" s="30"/>
      <c r="C33" s="30"/>
      <c r="D33" s="30"/>
      <c r="E33" s="8">
        <v>77</v>
      </c>
      <c r="F33" s="8" t="s">
        <v>37</v>
      </c>
      <c r="G33" s="3">
        <v>0</v>
      </c>
      <c r="H33" s="3">
        <v>-160096.74</v>
      </c>
      <c r="I33" s="3">
        <v>0</v>
      </c>
      <c r="J33" s="3">
        <v>-373400.7</v>
      </c>
      <c r="K33" s="3">
        <v>0</v>
      </c>
      <c r="L33" s="3">
        <v>-105110.08</v>
      </c>
      <c r="M33" s="3">
        <v>0</v>
      </c>
      <c r="N33" s="4">
        <v>-533497.43999999994</v>
      </c>
      <c r="O33" s="4">
        <v>-105110.08</v>
      </c>
      <c r="P33" s="26">
        <f t="shared" si="0"/>
        <v>0</v>
      </c>
      <c r="Q33" s="27" t="e">
        <f t="shared" si="1"/>
        <v>#DIV/0!</v>
      </c>
    </row>
    <row r="34" spans="1:17" x14ac:dyDescent="0.25">
      <c r="A34" s="30"/>
      <c r="B34" s="30"/>
      <c r="C34" s="30"/>
      <c r="D34" s="30"/>
      <c r="E34" s="8">
        <v>107</v>
      </c>
      <c r="F34" s="8" t="s">
        <v>38</v>
      </c>
      <c r="G34" s="3">
        <v>-112467036.79000001</v>
      </c>
      <c r="H34" s="3">
        <v>-195658474.49000001</v>
      </c>
      <c r="I34" s="3">
        <v>-119220290.31999999</v>
      </c>
      <c r="J34" s="3">
        <v>-217516759.53999999</v>
      </c>
      <c r="K34" s="3">
        <v>-212852417.46000001</v>
      </c>
      <c r="L34" s="3">
        <v>-213980519.77000001</v>
      </c>
      <c r="M34" s="3">
        <v>-191143856.62</v>
      </c>
      <c r="N34" s="4">
        <v>-644862561.13999999</v>
      </c>
      <c r="O34" s="4">
        <v>-617976793.85000002</v>
      </c>
      <c r="P34" s="26">
        <f t="shared" si="0"/>
        <v>-71923566.300000012</v>
      </c>
      <c r="Q34" s="27">
        <f t="shared" si="1"/>
        <v>60.328293201559468</v>
      </c>
    </row>
    <row r="35" spans="1:17" x14ac:dyDescent="0.25">
      <c r="A35" s="30"/>
      <c r="B35" s="30"/>
      <c r="C35" s="30"/>
      <c r="D35" s="30"/>
      <c r="E35" s="8"/>
      <c r="F35" s="14" t="s">
        <v>69</v>
      </c>
      <c r="G35" s="15"/>
      <c r="H35" s="15"/>
      <c r="I35" s="15"/>
      <c r="J35" s="15"/>
      <c r="K35" s="15"/>
      <c r="L35" s="16"/>
      <c r="N35" s="16"/>
      <c r="O35" s="16"/>
      <c r="P35" s="26">
        <f t="shared" si="0"/>
        <v>0</v>
      </c>
      <c r="Q35" s="27" t="e">
        <f t="shared" si="1"/>
        <v>#DIV/0!</v>
      </c>
    </row>
    <row r="36" spans="1:17" ht="21" x14ac:dyDescent="0.25">
      <c r="A36" s="30"/>
      <c r="B36" s="30"/>
      <c r="C36" s="30"/>
      <c r="D36" s="30"/>
      <c r="E36" s="8"/>
      <c r="F36" s="17" t="s">
        <v>70</v>
      </c>
      <c r="G36" s="18">
        <v>-60738296.109999999</v>
      </c>
      <c r="H36" s="18">
        <v>-115883935.58</v>
      </c>
      <c r="I36" s="18">
        <v>-42802723.299999997</v>
      </c>
      <c r="J36" s="18">
        <v>-111586494.94</v>
      </c>
      <c r="K36" s="18">
        <v>-95805724.629999995</v>
      </c>
      <c r="L36" s="18">
        <v>-96015291.430000007</v>
      </c>
      <c r="M36" s="18">
        <v>-74482969.329999998</v>
      </c>
      <c r="N36" s="19">
        <f>SUM(G36:J36)</f>
        <v>-331011449.93000001</v>
      </c>
      <c r="O36" s="19">
        <f>SUM(K36:M36)</f>
        <v>-266303985.38999999</v>
      </c>
      <c r="P36" s="26">
        <f t="shared" si="0"/>
        <v>-31680246.030000001</v>
      </c>
      <c r="Q36" s="27">
        <f t="shared" si="1"/>
        <v>74.014556989648369</v>
      </c>
    </row>
    <row r="37" spans="1:17" ht="21" x14ac:dyDescent="0.25">
      <c r="A37" s="30"/>
      <c r="B37" s="30"/>
      <c r="C37" s="30"/>
      <c r="D37" s="30"/>
      <c r="E37" s="8"/>
      <c r="F37" s="17" t="s">
        <v>71</v>
      </c>
      <c r="G37" s="18">
        <v>-1207808.8700000001</v>
      </c>
      <c r="H37" s="18">
        <v>-2938143.04</v>
      </c>
      <c r="I37" s="18">
        <v>-832755.23</v>
      </c>
      <c r="J37" s="18">
        <v>-2972865.9</v>
      </c>
      <c r="K37" s="18">
        <v>-2219749.5299999998</v>
      </c>
      <c r="L37" s="18">
        <v>-2100156.23</v>
      </c>
      <c r="M37" s="18">
        <v>-1515154.07</v>
      </c>
      <c r="N37" s="19">
        <f>SUM(G37:J37)</f>
        <v>-7951573.040000001</v>
      </c>
      <c r="O37" s="19">
        <f>SUM(K37:M37)</f>
        <v>-5835059.8300000001</v>
      </c>
      <c r="P37" s="26">
        <f t="shared" si="0"/>
        <v>-682398.84000000008</v>
      </c>
      <c r="Q37" s="27">
        <f t="shared" si="1"/>
        <v>81.944707810481134</v>
      </c>
    </row>
    <row r="38" spans="1:17" x14ac:dyDescent="0.25">
      <c r="A38" s="30"/>
      <c r="B38" s="30"/>
      <c r="C38" s="30"/>
      <c r="D38" s="30"/>
      <c r="E38" s="8">
        <v>108</v>
      </c>
      <c r="F38" s="8" t="s">
        <v>39</v>
      </c>
      <c r="G38" s="3">
        <v>-24815447.510000002</v>
      </c>
      <c r="H38" s="3">
        <v>1234089.19</v>
      </c>
      <c r="I38" s="3">
        <v>2331.5500000000002</v>
      </c>
      <c r="J38" s="3">
        <v>24697803.48</v>
      </c>
      <c r="K38" s="3">
        <v>-2149335</v>
      </c>
      <c r="L38" s="3">
        <v>1208239</v>
      </c>
      <c r="M38" s="3">
        <v>-26040</v>
      </c>
      <c r="N38" s="4">
        <v>1118776.71</v>
      </c>
      <c r="O38" s="4">
        <v>-967136</v>
      </c>
      <c r="P38" s="26">
        <f t="shared" si="0"/>
        <v>-28371.55</v>
      </c>
      <c r="Q38" s="27">
        <f t="shared" si="1"/>
        <v>-1216.8535952477964</v>
      </c>
    </row>
    <row r="39" spans="1:17" x14ac:dyDescent="0.25">
      <c r="A39" s="30"/>
      <c r="B39" s="30"/>
      <c r="C39" s="30"/>
      <c r="D39" s="30"/>
      <c r="E39" s="8">
        <v>118</v>
      </c>
      <c r="F39" s="8" t="s">
        <v>40</v>
      </c>
      <c r="G39" s="3">
        <v>3214951.3</v>
      </c>
      <c r="H39" s="3">
        <v>-4814058.3</v>
      </c>
      <c r="I39" s="3">
        <v>-366231</v>
      </c>
      <c r="J39" s="3">
        <v>-216051.65</v>
      </c>
      <c r="K39" s="3">
        <v>-577232</v>
      </c>
      <c r="L39" s="3">
        <v>0</v>
      </c>
      <c r="M39" s="3">
        <v>6.93</v>
      </c>
      <c r="N39" s="4">
        <v>-2181389.65</v>
      </c>
      <c r="O39" s="4">
        <v>-577225.06999999995</v>
      </c>
      <c r="P39" s="26">
        <f t="shared" si="0"/>
        <v>366237.93</v>
      </c>
      <c r="Q39" s="27">
        <f t="shared" si="1"/>
        <v>-100.00189224833507</v>
      </c>
    </row>
    <row r="40" spans="1:17" x14ac:dyDescent="0.25">
      <c r="A40" s="30"/>
      <c r="B40" s="30"/>
      <c r="C40" s="30"/>
      <c r="D40" s="30"/>
      <c r="E40" s="8">
        <v>119</v>
      </c>
      <c r="F40" s="8" t="s">
        <v>41</v>
      </c>
      <c r="G40" s="3">
        <v>1124665.92</v>
      </c>
      <c r="H40" s="3">
        <v>-874759.48</v>
      </c>
      <c r="I40" s="3">
        <v>-226005.83</v>
      </c>
      <c r="J40" s="3">
        <v>-230431.34</v>
      </c>
      <c r="K40" s="3">
        <v>448162.32</v>
      </c>
      <c r="L40" s="3">
        <v>-145990.46</v>
      </c>
      <c r="M40" s="3">
        <v>-152547.54999999999</v>
      </c>
      <c r="N40" s="4">
        <v>-206530.73</v>
      </c>
      <c r="O40" s="4">
        <v>149624.31</v>
      </c>
      <c r="P40" s="26">
        <f t="shared" si="0"/>
        <v>73458.28</v>
      </c>
      <c r="Q40" s="27">
        <f t="shared" si="1"/>
        <v>-32.502825258976728</v>
      </c>
    </row>
    <row r="41" spans="1:17" ht="21" x14ac:dyDescent="0.25">
      <c r="A41" s="30"/>
      <c r="B41" s="30"/>
      <c r="C41" s="30"/>
      <c r="D41" s="30"/>
      <c r="E41" s="8">
        <v>123</v>
      </c>
      <c r="F41" s="8" t="s">
        <v>42</v>
      </c>
      <c r="G41" s="3">
        <v>0</v>
      </c>
      <c r="H41" s="3">
        <v>-105500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4">
        <v>-105500</v>
      </c>
      <c r="O41" s="4">
        <v>0</v>
      </c>
      <c r="P41" s="26">
        <f t="shared" si="0"/>
        <v>0</v>
      </c>
      <c r="Q41" s="27" t="e">
        <f t="shared" si="1"/>
        <v>#DIV/0!</v>
      </c>
    </row>
    <row r="42" spans="1:17" x14ac:dyDescent="0.25">
      <c r="A42" s="30"/>
      <c r="B42" s="30"/>
      <c r="C42" s="30"/>
      <c r="D42" s="30"/>
      <c r="E42" s="8">
        <v>149</v>
      </c>
      <c r="F42" s="8" t="s">
        <v>43</v>
      </c>
      <c r="G42" s="3">
        <v>-67863471046.129997</v>
      </c>
      <c r="H42" s="3">
        <v>-68399525836.449997</v>
      </c>
      <c r="I42" s="3">
        <v>-68842730734.710007</v>
      </c>
      <c r="J42" s="3">
        <v>-69546739051.039993</v>
      </c>
      <c r="K42" s="3">
        <v>-72818533011.399994</v>
      </c>
      <c r="L42" s="3">
        <v>-73388055154.759995</v>
      </c>
      <c r="M42" s="3">
        <v>-73816292533.149994</v>
      </c>
      <c r="N42" s="4">
        <v>-274652466668.32999</v>
      </c>
      <c r="O42" s="4">
        <v>-220022880699.31</v>
      </c>
      <c r="P42" s="26">
        <f t="shared" si="0"/>
        <v>-4973561798.4399872</v>
      </c>
      <c r="Q42" s="27">
        <f t="shared" si="1"/>
        <v>7.2245271873452186</v>
      </c>
    </row>
    <row r="43" spans="1:17" x14ac:dyDescent="0.25">
      <c r="A43" s="30"/>
      <c r="B43" s="30"/>
      <c r="C43" s="30"/>
      <c r="D43" s="30"/>
      <c r="E43" s="8">
        <v>162</v>
      </c>
      <c r="F43" s="8" t="s">
        <v>44</v>
      </c>
      <c r="G43" s="3">
        <v>-19050369.390000001</v>
      </c>
      <c r="H43" s="3">
        <v>-11282099</v>
      </c>
      <c r="I43" s="3">
        <v>-12734543.52</v>
      </c>
      <c r="J43" s="3">
        <v>-47261053.130000003</v>
      </c>
      <c r="K43" s="3">
        <v>-26842690.98</v>
      </c>
      <c r="L43" s="3">
        <v>-17476417.16</v>
      </c>
      <c r="M43" s="3">
        <v>-23063914.379999999</v>
      </c>
      <c r="N43" s="4">
        <v>-90328065.040000007</v>
      </c>
      <c r="O43" s="4">
        <v>-67383022.519999996</v>
      </c>
      <c r="P43" s="26">
        <f t="shared" si="0"/>
        <v>-10329370.859999999</v>
      </c>
      <c r="Q43" s="27">
        <f t="shared" si="1"/>
        <v>81.1130045123125</v>
      </c>
    </row>
    <row r="44" spans="1:17" x14ac:dyDescent="0.25">
      <c r="A44" s="30"/>
      <c r="B44" s="30"/>
      <c r="C44" s="30"/>
      <c r="D44" s="30"/>
      <c r="E44" s="8">
        <v>172</v>
      </c>
      <c r="F44" s="8" t="s">
        <v>45</v>
      </c>
      <c r="G44" s="3">
        <v>-1661903063.6900001</v>
      </c>
      <c r="H44" s="3">
        <v>1262700563.5799999</v>
      </c>
      <c r="I44" s="3">
        <v>543953560.25999999</v>
      </c>
      <c r="J44" s="3">
        <v>-11356947.85</v>
      </c>
      <c r="K44" s="3">
        <v>-366479441.56999999</v>
      </c>
      <c r="L44" s="3">
        <v>-1145429958.6700001</v>
      </c>
      <c r="M44" s="3">
        <v>-926801900.17999995</v>
      </c>
      <c r="N44" s="4">
        <v>133394112.3</v>
      </c>
      <c r="O44" s="4">
        <v>-2438711300.4200001</v>
      </c>
      <c r="P44" s="26">
        <f t="shared" si="0"/>
        <v>-1470755460.4400001</v>
      </c>
      <c r="Q44" s="27">
        <f t="shared" si="1"/>
        <v>-270.38254143184679</v>
      </c>
    </row>
    <row r="45" spans="1:17" x14ac:dyDescent="0.25">
      <c r="A45" s="30"/>
      <c r="B45" s="30"/>
      <c r="C45" s="30"/>
      <c r="D45" s="30"/>
      <c r="E45" s="8">
        <v>173</v>
      </c>
      <c r="F45" s="8" t="s">
        <v>46</v>
      </c>
      <c r="G45" s="3">
        <v>1222</v>
      </c>
      <c r="H45" s="3">
        <v>64042</v>
      </c>
      <c r="I45" s="3">
        <v>61904</v>
      </c>
      <c r="J45" s="3">
        <v>-3460387.29</v>
      </c>
      <c r="K45" s="3">
        <v>94185</v>
      </c>
      <c r="L45" s="3">
        <v>133572</v>
      </c>
      <c r="M45" s="3">
        <v>128877</v>
      </c>
      <c r="N45" s="4">
        <v>-3333219.29</v>
      </c>
      <c r="O45" s="4">
        <v>356634</v>
      </c>
      <c r="P45" s="26">
        <f t="shared" si="0"/>
        <v>66973</v>
      </c>
      <c r="Q45" s="27">
        <f t="shared" si="1"/>
        <v>108.18848539674335</v>
      </c>
    </row>
    <row r="46" spans="1:17" x14ac:dyDescent="0.25">
      <c r="A46" s="30"/>
      <c r="B46" s="30"/>
      <c r="C46" s="30"/>
      <c r="D46" s="30"/>
      <c r="E46" s="8">
        <v>999</v>
      </c>
      <c r="F46" s="8" t="s">
        <v>47</v>
      </c>
      <c r="G46" s="3">
        <v>-36392913781.610001</v>
      </c>
      <c r="H46" s="3">
        <v>-40223817475.400002</v>
      </c>
      <c r="I46" s="3">
        <v>-38837237828.769997</v>
      </c>
      <c r="J46" s="3">
        <v>-38189877071.43</v>
      </c>
      <c r="K46" s="3">
        <v>-38279091594.540001</v>
      </c>
      <c r="L46" s="3">
        <v>-39426590903.970001</v>
      </c>
      <c r="M46" s="3">
        <v>-39057577780.260002</v>
      </c>
      <c r="N46" s="4">
        <v>-153643846157.20999</v>
      </c>
      <c r="O46" s="4">
        <v>-116763260278.77</v>
      </c>
      <c r="P46" s="26">
        <f t="shared" si="0"/>
        <v>-220339951.49000549</v>
      </c>
      <c r="Q46" s="27">
        <f t="shared" si="1"/>
        <v>0.56734197334389525</v>
      </c>
    </row>
    <row r="47" spans="1:17" x14ac:dyDescent="0.25">
      <c r="A47" s="30"/>
      <c r="B47" s="30"/>
      <c r="C47" s="30"/>
      <c r="D47" s="31" t="s">
        <v>48</v>
      </c>
      <c r="E47" s="31"/>
      <c r="F47" s="31"/>
      <c r="G47" s="4">
        <v>-37734105889.889999</v>
      </c>
      <c r="H47" s="4">
        <v>-39696180201.550003</v>
      </c>
      <c r="I47" s="4">
        <v>-38244363436.480003</v>
      </c>
      <c r="J47" s="4">
        <v>-38594742718.169998</v>
      </c>
      <c r="K47" s="4">
        <v>-38451580727.980003</v>
      </c>
      <c r="L47" s="4">
        <v>-40154707093.709999</v>
      </c>
      <c r="M47" s="4">
        <v>-40041741357.379997</v>
      </c>
      <c r="N47" s="4">
        <v>-154269392246.09</v>
      </c>
      <c r="O47" s="4">
        <v>-118648029179.07001</v>
      </c>
      <c r="P47" s="26">
        <f t="shared" si="0"/>
        <v>-1797377920.8999939</v>
      </c>
      <c r="Q47" s="27">
        <f t="shared" si="1"/>
        <v>4.6997198002399907</v>
      </c>
    </row>
    <row r="48" spans="1:17" ht="21" x14ac:dyDescent="0.25">
      <c r="A48" s="30"/>
      <c r="B48" s="30"/>
      <c r="C48" s="8" t="s">
        <v>49</v>
      </c>
      <c r="D48" s="8" t="s">
        <v>50</v>
      </c>
      <c r="E48" s="8">
        <v>49</v>
      </c>
      <c r="F48" s="8" t="s">
        <v>28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">
        <v>0</v>
      </c>
      <c r="O48" s="4">
        <v>0</v>
      </c>
      <c r="P48" s="26">
        <f t="shared" si="0"/>
        <v>0</v>
      </c>
      <c r="Q48" s="27" t="e">
        <f t="shared" si="1"/>
        <v>#DIV/0!</v>
      </c>
    </row>
    <row r="49" spans="1:17" ht="21" x14ac:dyDescent="0.25">
      <c r="A49" s="30"/>
      <c r="B49" s="30"/>
      <c r="C49" s="8" t="s">
        <v>51</v>
      </c>
      <c r="D49" s="8" t="s">
        <v>52</v>
      </c>
      <c r="E49" s="8">
        <v>49</v>
      </c>
      <c r="F49" s="8" t="s">
        <v>28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4">
        <v>0</v>
      </c>
      <c r="O49" s="4">
        <v>0</v>
      </c>
      <c r="P49" s="26">
        <f t="shared" si="0"/>
        <v>0</v>
      </c>
      <c r="Q49" s="27" t="e">
        <f t="shared" si="1"/>
        <v>#DIV/0!</v>
      </c>
    </row>
    <row r="50" spans="1:17" ht="21" x14ac:dyDescent="0.25">
      <c r="A50" s="30"/>
      <c r="B50" s="30"/>
      <c r="C50" s="8" t="s">
        <v>53</v>
      </c>
      <c r="D50" s="8" t="s">
        <v>54</v>
      </c>
      <c r="E50" s="8">
        <v>49</v>
      </c>
      <c r="F50" s="8" t="s">
        <v>28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4">
        <v>0</v>
      </c>
      <c r="O50" s="4">
        <v>0</v>
      </c>
      <c r="P50" s="26">
        <f t="shared" si="0"/>
        <v>0</v>
      </c>
      <c r="Q50" s="27" t="e">
        <f t="shared" si="1"/>
        <v>#DIV/0!</v>
      </c>
    </row>
    <row r="51" spans="1:17" ht="21" x14ac:dyDescent="0.25">
      <c r="A51" s="30"/>
      <c r="B51" s="30"/>
      <c r="C51" s="8" t="s">
        <v>55</v>
      </c>
      <c r="D51" s="8" t="s">
        <v>56</v>
      </c>
      <c r="E51" s="8">
        <v>49</v>
      </c>
      <c r="F51" s="8" t="s">
        <v>28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4">
        <v>0</v>
      </c>
      <c r="O51" s="4">
        <v>0</v>
      </c>
      <c r="P51" s="26">
        <f t="shared" si="0"/>
        <v>0</v>
      </c>
      <c r="Q51" s="27" t="e">
        <f t="shared" si="1"/>
        <v>#DIV/0!</v>
      </c>
    </row>
    <row r="52" spans="1:17" x14ac:dyDescent="0.25">
      <c r="A52" s="30"/>
      <c r="B52" s="30"/>
      <c r="C52" s="7" t="s">
        <v>57</v>
      </c>
      <c r="D52" s="7" t="s">
        <v>9</v>
      </c>
      <c r="E52" s="8">
        <v>1</v>
      </c>
      <c r="F52" s="8" t="s">
        <v>11</v>
      </c>
      <c r="G52" s="3">
        <v>48391359.710000001</v>
      </c>
      <c r="H52" s="3">
        <v>46218034.299999997</v>
      </c>
      <c r="I52" s="3">
        <v>47116547.869999997</v>
      </c>
      <c r="J52" s="3">
        <v>49496210.020000003</v>
      </c>
      <c r="K52" s="3">
        <v>49370383.049999997</v>
      </c>
      <c r="L52" s="3">
        <v>48502734.32</v>
      </c>
      <c r="M52" s="3">
        <v>47758108.539999999</v>
      </c>
      <c r="N52" s="4">
        <v>191222151.90000001</v>
      </c>
      <c r="O52" s="4">
        <v>145631225.91</v>
      </c>
      <c r="P52" s="26">
        <f t="shared" si="0"/>
        <v>641560.67000000179</v>
      </c>
      <c r="Q52" s="27">
        <f t="shared" si="1"/>
        <v>1.361646171044071</v>
      </c>
    </row>
    <row r="53" spans="1:17" ht="31.5" x14ac:dyDescent="0.25">
      <c r="A53" s="30"/>
      <c r="B53" s="30"/>
      <c r="C53" s="30"/>
      <c r="D53" s="30"/>
      <c r="E53" s="8">
        <v>2</v>
      </c>
      <c r="F53" s="8" t="s">
        <v>12</v>
      </c>
      <c r="G53" s="3">
        <v>22317527.800000001</v>
      </c>
      <c r="H53" s="3">
        <v>20521452.350000001</v>
      </c>
      <c r="I53" s="3">
        <v>21708270.219999999</v>
      </c>
      <c r="J53" s="3">
        <v>21865304.09</v>
      </c>
      <c r="K53" s="3">
        <v>22271135.23</v>
      </c>
      <c r="L53" s="3">
        <v>21644790.57</v>
      </c>
      <c r="M53" s="3">
        <v>21531463.170000002</v>
      </c>
      <c r="N53" s="4">
        <v>86412554.459999993</v>
      </c>
      <c r="O53" s="4">
        <v>65447388.969999999</v>
      </c>
      <c r="P53" s="26">
        <f t="shared" si="0"/>
        <v>-176807.04999999702</v>
      </c>
      <c r="Q53" s="27">
        <f t="shared" si="1"/>
        <v>-0.81446862512842366</v>
      </c>
    </row>
    <row r="54" spans="1:17" x14ac:dyDescent="0.25">
      <c r="A54" s="30"/>
      <c r="B54" s="30"/>
      <c r="C54" s="30"/>
      <c r="D54" s="30"/>
      <c r="E54" s="8">
        <v>3</v>
      </c>
      <c r="F54" s="8" t="s">
        <v>13</v>
      </c>
      <c r="G54" s="3">
        <v>1420362.49</v>
      </c>
      <c r="H54" s="3">
        <v>1667058.99</v>
      </c>
      <c r="I54" s="3">
        <v>939897.07</v>
      </c>
      <c r="J54" s="3">
        <v>2595278.65</v>
      </c>
      <c r="K54" s="3">
        <v>692524.47</v>
      </c>
      <c r="L54" s="3">
        <v>1325881.67</v>
      </c>
      <c r="M54" s="3">
        <v>990575.59</v>
      </c>
      <c r="N54" s="4">
        <v>6622597.2000000002</v>
      </c>
      <c r="O54" s="4">
        <v>3008981.73</v>
      </c>
      <c r="P54" s="26">
        <f t="shared" si="0"/>
        <v>50678.520000000019</v>
      </c>
      <c r="Q54" s="27">
        <f t="shared" si="1"/>
        <v>5.3919223303887964</v>
      </c>
    </row>
    <row r="55" spans="1:17" x14ac:dyDescent="0.25">
      <c r="A55" s="30"/>
      <c r="B55" s="30"/>
      <c r="C55" s="30"/>
      <c r="D55" s="30"/>
      <c r="E55" s="8">
        <v>4</v>
      </c>
      <c r="F55" s="8" t="s">
        <v>14</v>
      </c>
      <c r="G55" s="3">
        <v>111261.27</v>
      </c>
      <c r="H55" s="3">
        <v>59031.55</v>
      </c>
      <c r="I55" s="3">
        <v>22895.8</v>
      </c>
      <c r="J55" s="3">
        <v>85089.06</v>
      </c>
      <c r="K55" s="3">
        <v>45885.440000000002</v>
      </c>
      <c r="L55" s="3">
        <v>73674.509999999995</v>
      </c>
      <c r="M55" s="3">
        <v>38675.279999999999</v>
      </c>
      <c r="N55" s="4">
        <v>278277.68</v>
      </c>
      <c r="O55" s="4">
        <v>158235.23000000001</v>
      </c>
      <c r="P55" s="26">
        <f t="shared" si="0"/>
        <v>15779.48</v>
      </c>
      <c r="Q55" s="27">
        <f t="shared" si="1"/>
        <v>68.918666305610628</v>
      </c>
    </row>
    <row r="56" spans="1:17" x14ac:dyDescent="0.25">
      <c r="A56" s="30"/>
      <c r="B56" s="30"/>
      <c r="C56" s="30"/>
      <c r="D56" s="30"/>
      <c r="E56" s="8">
        <v>5</v>
      </c>
      <c r="F56" s="8" t="s">
        <v>15</v>
      </c>
      <c r="G56" s="3">
        <v>3893467.9</v>
      </c>
      <c r="H56" s="3">
        <v>3651250.94</v>
      </c>
      <c r="I56" s="3">
        <v>3395957.27</v>
      </c>
      <c r="J56" s="3">
        <v>4217545.5</v>
      </c>
      <c r="K56" s="3">
        <v>3550998.1</v>
      </c>
      <c r="L56" s="3">
        <v>3585444</v>
      </c>
      <c r="M56" s="3">
        <v>3644573.92</v>
      </c>
      <c r="N56" s="4">
        <v>15158221.609999999</v>
      </c>
      <c r="O56" s="4">
        <v>10781016.02</v>
      </c>
      <c r="P56" s="26">
        <f t="shared" si="0"/>
        <v>248616.64999999991</v>
      </c>
      <c r="Q56" s="27">
        <f t="shared" si="1"/>
        <v>7.3209593123060674</v>
      </c>
    </row>
    <row r="57" spans="1:17" x14ac:dyDescent="0.25">
      <c r="A57" s="30"/>
      <c r="B57" s="30"/>
      <c r="C57" s="30"/>
      <c r="D57" s="30"/>
      <c r="E57" s="8">
        <v>6</v>
      </c>
      <c r="F57" s="8" t="s">
        <v>16</v>
      </c>
      <c r="G57" s="3">
        <v>0</v>
      </c>
      <c r="H57" s="3">
        <v>2342.3000000000002</v>
      </c>
      <c r="I57" s="3">
        <v>75386.13</v>
      </c>
      <c r="J57" s="3">
        <v>3502.73</v>
      </c>
      <c r="K57" s="3">
        <v>3333.82</v>
      </c>
      <c r="L57" s="3">
        <v>0</v>
      </c>
      <c r="M57" s="3">
        <v>2811.43</v>
      </c>
      <c r="N57" s="4">
        <v>81231.16</v>
      </c>
      <c r="O57" s="4">
        <v>6145.25</v>
      </c>
      <c r="P57" s="26">
        <f t="shared" si="0"/>
        <v>-72574.700000000012</v>
      </c>
      <c r="Q57" s="27">
        <f t="shared" si="1"/>
        <v>-96.270626970770351</v>
      </c>
    </row>
    <row r="58" spans="1:17" ht="21" x14ac:dyDescent="0.25">
      <c r="A58" s="30"/>
      <c r="B58" s="30"/>
      <c r="C58" s="30"/>
      <c r="D58" s="30"/>
      <c r="E58" s="8">
        <v>7</v>
      </c>
      <c r="F58" s="8" t="s">
        <v>17</v>
      </c>
      <c r="G58" s="3">
        <v>24426664.059999999</v>
      </c>
      <c r="H58" s="3">
        <v>30383051.41</v>
      </c>
      <c r="I58" s="3">
        <v>15353386.01</v>
      </c>
      <c r="J58" s="3">
        <v>26376398.170000002</v>
      </c>
      <c r="K58" s="3">
        <v>21427683.18</v>
      </c>
      <c r="L58" s="3">
        <v>24302765.859999999</v>
      </c>
      <c r="M58" s="3">
        <v>10802971.289999999</v>
      </c>
      <c r="N58" s="4">
        <v>96539499.650000006</v>
      </c>
      <c r="O58" s="4">
        <v>56533420.329999998</v>
      </c>
      <c r="P58" s="26">
        <f t="shared" si="0"/>
        <v>-4550414.7200000007</v>
      </c>
      <c r="Q58" s="27">
        <f t="shared" si="1"/>
        <v>-29.637857844753039</v>
      </c>
    </row>
    <row r="59" spans="1:17" ht="21" x14ac:dyDescent="0.25">
      <c r="A59" s="30"/>
      <c r="B59" s="30"/>
      <c r="C59" s="30"/>
      <c r="D59" s="30"/>
      <c r="E59" s="8">
        <v>8</v>
      </c>
      <c r="F59" s="8" t="s">
        <v>18</v>
      </c>
      <c r="G59" s="3">
        <v>34837960.759999998</v>
      </c>
      <c r="H59" s="3">
        <v>35829147.969999999</v>
      </c>
      <c r="I59" s="3">
        <v>32801904.550000001</v>
      </c>
      <c r="J59" s="3">
        <v>34360399.299999997</v>
      </c>
      <c r="K59" s="3">
        <v>33169700.260000002</v>
      </c>
      <c r="L59" s="3">
        <v>34622441.93</v>
      </c>
      <c r="M59" s="3">
        <v>32770474.260000002</v>
      </c>
      <c r="N59" s="4">
        <v>137829412.58000001</v>
      </c>
      <c r="O59" s="4">
        <v>100562616.45</v>
      </c>
      <c r="P59" s="26">
        <f t="shared" si="0"/>
        <v>-31430.289999999106</v>
      </c>
      <c r="Q59" s="27">
        <f t="shared" si="1"/>
        <v>-9.5818491124775571E-2</v>
      </c>
    </row>
    <row r="60" spans="1:17" x14ac:dyDescent="0.25">
      <c r="A60" s="30"/>
      <c r="B60" s="30"/>
      <c r="C60" s="30"/>
      <c r="D60" s="30"/>
      <c r="E60" s="8"/>
      <c r="F60" s="20" t="s">
        <v>72</v>
      </c>
      <c r="G60" s="11">
        <v>34188716.439999998</v>
      </c>
      <c r="H60" s="11">
        <v>25230228.369999997</v>
      </c>
      <c r="I60" s="11">
        <v>32500455.750000007</v>
      </c>
      <c r="J60" s="11">
        <v>22229183.079999983</v>
      </c>
      <c r="K60" s="11">
        <v>32376410.940000001</v>
      </c>
      <c r="L60" s="11">
        <v>33071667.380000003</v>
      </c>
      <c r="M60" s="11">
        <v>23666462.970000003</v>
      </c>
      <c r="N60" s="11">
        <f>SUM(G60:J60)</f>
        <v>114148583.63999999</v>
      </c>
      <c r="O60" s="11">
        <f>SUM(K60:M60)</f>
        <v>89114541.290000007</v>
      </c>
      <c r="P60" s="26">
        <f t="shared" si="0"/>
        <v>-8833992.7800000049</v>
      </c>
      <c r="Q60" s="27">
        <f t="shared" si="1"/>
        <v>-27.181135083005731</v>
      </c>
    </row>
    <row r="61" spans="1:17" x14ac:dyDescent="0.25">
      <c r="A61" s="30"/>
      <c r="B61" s="30"/>
      <c r="C61" s="30"/>
      <c r="D61" s="30"/>
      <c r="E61" s="8"/>
      <c r="F61" s="21" t="s">
        <v>68</v>
      </c>
      <c r="G61" s="13">
        <f>G59-G60</f>
        <v>649244.3200000003</v>
      </c>
      <c r="H61" s="13">
        <f t="shared" ref="H61:M61" si="3">H59-H60</f>
        <v>10598919.600000001</v>
      </c>
      <c r="I61" s="13">
        <f t="shared" si="3"/>
        <v>301448.79999999329</v>
      </c>
      <c r="J61" s="13">
        <f t="shared" si="3"/>
        <v>12131216.220000014</v>
      </c>
      <c r="K61" s="13">
        <f t="shared" si="3"/>
        <v>793289.3200000003</v>
      </c>
      <c r="L61" s="13">
        <f t="shared" si="3"/>
        <v>1550774.549999997</v>
      </c>
      <c r="M61" s="13">
        <f t="shared" si="3"/>
        <v>9104011.2899999991</v>
      </c>
      <c r="N61" s="13">
        <f>SUM(G61:J61)</f>
        <v>23680828.940000009</v>
      </c>
      <c r="O61" s="13">
        <f>SUM(K61:M61)</f>
        <v>11448075.159999996</v>
      </c>
      <c r="P61" s="26">
        <f t="shared" si="0"/>
        <v>8802562.4900000058</v>
      </c>
      <c r="Q61" s="27">
        <f t="shared" si="1"/>
        <v>2920.0854307597847</v>
      </c>
    </row>
    <row r="62" spans="1:17" ht="21" x14ac:dyDescent="0.25">
      <c r="A62" s="30"/>
      <c r="B62" s="30"/>
      <c r="C62" s="30"/>
      <c r="D62" s="30"/>
      <c r="E62" s="8">
        <v>11</v>
      </c>
      <c r="F62" s="8" t="s">
        <v>19</v>
      </c>
      <c r="G62" s="3">
        <v>270904.99</v>
      </c>
      <c r="H62" s="3">
        <v>408293.97</v>
      </c>
      <c r="I62" s="3">
        <v>410052.39</v>
      </c>
      <c r="J62" s="3">
        <v>537020.04</v>
      </c>
      <c r="K62" s="3">
        <v>427058.29</v>
      </c>
      <c r="L62" s="3">
        <v>446404.3</v>
      </c>
      <c r="M62" s="3">
        <v>190816.76</v>
      </c>
      <c r="N62" s="4">
        <v>1626271.39</v>
      </c>
      <c r="O62" s="4">
        <v>1064279.3500000001</v>
      </c>
      <c r="P62" s="26">
        <f t="shared" si="0"/>
        <v>-219235.63</v>
      </c>
      <c r="Q62" s="27">
        <f t="shared" si="1"/>
        <v>-53.465273059376628</v>
      </c>
    </row>
    <row r="63" spans="1:17" x14ac:dyDescent="0.25">
      <c r="A63" s="30"/>
      <c r="B63" s="30"/>
      <c r="C63" s="30"/>
      <c r="D63" s="30"/>
      <c r="E63" s="8">
        <v>18</v>
      </c>
      <c r="F63" s="8" t="s">
        <v>23</v>
      </c>
      <c r="G63" s="3">
        <v>1696.58</v>
      </c>
      <c r="H63" s="3">
        <v>15089.05</v>
      </c>
      <c r="I63" s="3">
        <v>3783.9</v>
      </c>
      <c r="J63" s="3">
        <v>15137.05</v>
      </c>
      <c r="K63" s="3">
        <v>3025.03</v>
      </c>
      <c r="L63" s="3">
        <v>10216.85</v>
      </c>
      <c r="M63" s="3">
        <v>4064.97</v>
      </c>
      <c r="N63" s="4">
        <v>35706.58</v>
      </c>
      <c r="O63" s="4">
        <v>17306.849999999999</v>
      </c>
      <c r="P63" s="26">
        <f t="shared" si="0"/>
        <v>281.06999999999971</v>
      </c>
      <c r="Q63" s="27">
        <f t="shared" si="1"/>
        <v>7.4280504241655363</v>
      </c>
    </row>
    <row r="64" spans="1:17" x14ac:dyDescent="0.25">
      <c r="A64" s="30"/>
      <c r="B64" s="30"/>
      <c r="C64" s="30"/>
      <c r="D64" s="30"/>
      <c r="E64" s="8">
        <v>19</v>
      </c>
      <c r="F64" s="8" t="s">
        <v>24</v>
      </c>
      <c r="G64" s="3">
        <v>6.76</v>
      </c>
      <c r="H64" s="3">
        <v>81597.72</v>
      </c>
      <c r="I64" s="3">
        <v>100917.71</v>
      </c>
      <c r="J64" s="3">
        <v>107863.11</v>
      </c>
      <c r="K64" s="3">
        <v>1.44</v>
      </c>
      <c r="L64" s="3">
        <v>774.9</v>
      </c>
      <c r="M64" s="3">
        <v>40.659999999999997</v>
      </c>
      <c r="N64" s="4">
        <v>290385.3</v>
      </c>
      <c r="O64" s="4">
        <v>817</v>
      </c>
      <c r="P64" s="26">
        <f t="shared" si="0"/>
        <v>-100877.05</v>
      </c>
      <c r="Q64" s="27">
        <f t="shared" si="1"/>
        <v>-99.959709747674609</v>
      </c>
    </row>
    <row r="65" spans="1:17" ht="21" x14ac:dyDescent="0.25">
      <c r="A65" s="30"/>
      <c r="B65" s="30"/>
      <c r="C65" s="30"/>
      <c r="D65" s="30"/>
      <c r="E65" s="8">
        <v>23</v>
      </c>
      <c r="F65" s="8" t="s">
        <v>26</v>
      </c>
      <c r="G65" s="3">
        <v>-83198.22</v>
      </c>
      <c r="H65" s="3">
        <v>1438107.76</v>
      </c>
      <c r="I65" s="3">
        <v>101119.82</v>
      </c>
      <c r="J65" s="3">
        <v>1476178.17</v>
      </c>
      <c r="K65" s="3">
        <v>-86872.17</v>
      </c>
      <c r="L65" s="3">
        <v>1525849.11</v>
      </c>
      <c r="M65" s="3">
        <v>123582.89</v>
      </c>
      <c r="N65" s="4">
        <v>2932207.53</v>
      </c>
      <c r="O65" s="4">
        <v>1562559.83</v>
      </c>
      <c r="P65" s="26">
        <f t="shared" si="0"/>
        <v>22463.069999999992</v>
      </c>
      <c r="Q65" s="27">
        <f t="shared" si="1"/>
        <v>22.21430971692789</v>
      </c>
    </row>
    <row r="66" spans="1:17" x14ac:dyDescent="0.25">
      <c r="A66" s="30"/>
      <c r="B66" s="30"/>
      <c r="C66" s="30"/>
      <c r="D66" s="30"/>
      <c r="E66" s="8">
        <v>63</v>
      </c>
      <c r="F66" s="8" t="s">
        <v>9</v>
      </c>
      <c r="G66" s="3"/>
      <c r="H66" s="3"/>
      <c r="I66" s="3"/>
      <c r="J66" s="3"/>
      <c r="K66" s="3">
        <v>0</v>
      </c>
      <c r="L66" s="3">
        <v>0</v>
      </c>
      <c r="M66" s="3">
        <v>0</v>
      </c>
      <c r="N66" s="4"/>
      <c r="O66" s="4">
        <v>0</v>
      </c>
      <c r="P66" s="26">
        <f t="shared" si="0"/>
        <v>0</v>
      </c>
      <c r="Q66" s="27" t="e">
        <f t="shared" si="1"/>
        <v>#DIV/0!</v>
      </c>
    </row>
    <row r="67" spans="1:17" x14ac:dyDescent="0.25">
      <c r="A67" s="30"/>
      <c r="B67" s="30"/>
      <c r="C67" s="30"/>
      <c r="D67" s="30"/>
      <c r="E67" s="8">
        <v>70</v>
      </c>
      <c r="F67" s="8" t="s">
        <v>33</v>
      </c>
      <c r="G67" s="3">
        <v>4248644.67</v>
      </c>
      <c r="H67" s="3">
        <v>4523317.95</v>
      </c>
      <c r="I67" s="3">
        <v>5014848.41</v>
      </c>
      <c r="J67" s="3">
        <v>6160141.75</v>
      </c>
      <c r="K67" s="3">
        <v>6369008.8300000001</v>
      </c>
      <c r="L67" s="3">
        <v>6885634.5199999996</v>
      </c>
      <c r="M67" s="3">
        <v>6743141.0999999996</v>
      </c>
      <c r="N67" s="4">
        <v>19946952.780000001</v>
      </c>
      <c r="O67" s="4">
        <v>19997784.449999999</v>
      </c>
      <c r="P67" s="26">
        <f t="shared" si="0"/>
        <v>1728292.6899999995</v>
      </c>
      <c r="Q67" s="27">
        <f t="shared" si="1"/>
        <v>34.463508140219126</v>
      </c>
    </row>
    <row r="68" spans="1:17" x14ac:dyDescent="0.25">
      <c r="A68" s="30"/>
      <c r="B68" s="30"/>
      <c r="C68" s="30"/>
      <c r="D68" s="30"/>
      <c r="E68" s="8">
        <v>72</v>
      </c>
      <c r="F68" s="8" t="s">
        <v>35</v>
      </c>
      <c r="G68" s="3">
        <v>2270699.23</v>
      </c>
      <c r="H68" s="3">
        <v>3184103.86</v>
      </c>
      <c r="I68" s="3">
        <v>-8534993.5399999991</v>
      </c>
      <c r="J68" s="3">
        <v>3866330</v>
      </c>
      <c r="K68" s="3">
        <v>2043747.1</v>
      </c>
      <c r="L68" s="3">
        <v>3835677.95</v>
      </c>
      <c r="M68" s="3">
        <v>-9399771.0999999996</v>
      </c>
      <c r="N68" s="4">
        <v>786139.55</v>
      </c>
      <c r="O68" s="4">
        <v>-3520346.05</v>
      </c>
      <c r="P68" s="26">
        <f t="shared" si="0"/>
        <v>-864777.56000000052</v>
      </c>
      <c r="Q68" s="27">
        <f t="shared" si="1"/>
        <v>10.132140767853477</v>
      </c>
    </row>
    <row r="69" spans="1:17" x14ac:dyDescent="0.25">
      <c r="A69" s="30"/>
      <c r="B69" s="30"/>
      <c r="C69" s="30"/>
      <c r="D69" s="30"/>
      <c r="E69" s="8">
        <v>73</v>
      </c>
      <c r="F69" s="8" t="s">
        <v>36</v>
      </c>
      <c r="G69" s="3">
        <v>1043745.73</v>
      </c>
      <c r="H69" s="3">
        <v>1702023.31</v>
      </c>
      <c r="I69" s="3">
        <v>-3927198.03</v>
      </c>
      <c r="J69" s="3">
        <v>1866043.61</v>
      </c>
      <c r="K69" s="3">
        <v>919709.68</v>
      </c>
      <c r="L69" s="3">
        <v>1980217.37</v>
      </c>
      <c r="M69" s="3">
        <v>-4361528.71</v>
      </c>
      <c r="N69" s="4">
        <v>684614.62</v>
      </c>
      <c r="O69" s="4">
        <v>-1461601.66</v>
      </c>
      <c r="P69" s="26">
        <f t="shared" ref="P69:P96" si="4">M69-I69</f>
        <v>-434330.68000000017</v>
      </c>
      <c r="Q69" s="27">
        <f t="shared" ref="Q69:Q96" si="5">P69/I69*100</f>
        <v>11.059556372816784</v>
      </c>
    </row>
    <row r="70" spans="1:17" x14ac:dyDescent="0.25">
      <c r="A70" s="30"/>
      <c r="B70" s="30"/>
      <c r="C70" s="30"/>
      <c r="D70" s="30"/>
      <c r="E70" s="8">
        <v>107</v>
      </c>
      <c r="F70" s="8" t="s">
        <v>38</v>
      </c>
      <c r="G70" s="3">
        <v>-369.86</v>
      </c>
      <c r="H70" s="3">
        <v>-1369.39</v>
      </c>
      <c r="I70" s="3">
        <v>-38644.57</v>
      </c>
      <c r="J70" s="3">
        <v>-270627.81</v>
      </c>
      <c r="K70" s="3">
        <v>-186244.94</v>
      </c>
      <c r="L70" s="3">
        <v>-33537.03</v>
      </c>
      <c r="M70" s="3">
        <v>-23790.84</v>
      </c>
      <c r="N70" s="4">
        <v>-311011.63</v>
      </c>
      <c r="O70" s="4">
        <v>-243572.81</v>
      </c>
      <c r="P70" s="26">
        <f t="shared" si="4"/>
        <v>14853.73</v>
      </c>
      <c r="Q70" s="27">
        <f t="shared" si="5"/>
        <v>-38.436784262316806</v>
      </c>
    </row>
    <row r="71" spans="1:17" x14ac:dyDescent="0.25">
      <c r="A71" s="30"/>
      <c r="B71" s="30"/>
      <c r="C71" s="30"/>
      <c r="D71" s="30"/>
      <c r="E71" s="8">
        <v>108</v>
      </c>
      <c r="F71" s="8" t="s">
        <v>39</v>
      </c>
      <c r="G71" s="3">
        <v>-3531.85</v>
      </c>
      <c r="H71" s="3">
        <v>-857990.41</v>
      </c>
      <c r="I71" s="3">
        <v>-251252.24</v>
      </c>
      <c r="J71" s="3">
        <v>-2407808.38</v>
      </c>
      <c r="K71" s="3">
        <v>-1705824.51</v>
      </c>
      <c r="L71" s="3">
        <v>-422564.93</v>
      </c>
      <c r="M71" s="3">
        <v>-96055.17</v>
      </c>
      <c r="N71" s="4">
        <v>-3520582.88</v>
      </c>
      <c r="O71" s="4">
        <v>-2224444.61</v>
      </c>
      <c r="P71" s="26">
        <f t="shared" si="4"/>
        <v>155197.07</v>
      </c>
      <c r="Q71" s="27">
        <f t="shared" si="5"/>
        <v>-61.769427408885988</v>
      </c>
    </row>
    <row r="72" spans="1:17" x14ac:dyDescent="0.25">
      <c r="A72" s="30"/>
      <c r="B72" s="30"/>
      <c r="C72" s="30"/>
      <c r="D72" s="30"/>
      <c r="E72" s="8">
        <v>118</v>
      </c>
      <c r="F72" s="8" t="s">
        <v>40</v>
      </c>
      <c r="G72" s="3">
        <v>0</v>
      </c>
      <c r="H72" s="3">
        <v>0</v>
      </c>
      <c r="I72" s="3">
        <v>0</v>
      </c>
      <c r="J72" s="3"/>
      <c r="K72" s="3">
        <v>0</v>
      </c>
      <c r="L72" s="3">
        <v>0</v>
      </c>
      <c r="M72" s="3">
        <v>4.24</v>
      </c>
      <c r="N72" s="4">
        <v>0</v>
      </c>
      <c r="O72" s="4">
        <v>4.24</v>
      </c>
      <c r="P72" s="26">
        <f t="shared" si="4"/>
        <v>4.24</v>
      </c>
      <c r="Q72" s="27" t="e">
        <f t="shared" si="5"/>
        <v>#DIV/0!</v>
      </c>
    </row>
    <row r="73" spans="1:17" x14ac:dyDescent="0.25">
      <c r="A73" s="30"/>
      <c r="B73" s="30"/>
      <c r="C73" s="30"/>
      <c r="D73" s="30"/>
      <c r="E73" s="8">
        <v>119</v>
      </c>
      <c r="F73" s="8" t="s">
        <v>41</v>
      </c>
      <c r="G73" s="3">
        <v>-47619.68</v>
      </c>
      <c r="H73" s="3">
        <v>-16775.23</v>
      </c>
      <c r="I73" s="3">
        <v>-81242.7</v>
      </c>
      <c r="J73" s="3">
        <v>-84746.79</v>
      </c>
      <c r="K73" s="3">
        <v>-275691.81</v>
      </c>
      <c r="L73" s="3">
        <v>303755.28000000003</v>
      </c>
      <c r="M73" s="3">
        <v>6131.25</v>
      </c>
      <c r="N73" s="4">
        <v>-230384.4</v>
      </c>
      <c r="O73" s="4">
        <v>34194.720000000001</v>
      </c>
      <c r="P73" s="26">
        <f t="shared" si="4"/>
        <v>87373.95</v>
      </c>
      <c r="Q73" s="27">
        <f t="shared" si="5"/>
        <v>-107.54683189997378</v>
      </c>
    </row>
    <row r="74" spans="1:17" x14ac:dyDescent="0.25">
      <c r="A74" s="30"/>
      <c r="B74" s="30"/>
      <c r="C74" s="30"/>
      <c r="D74" s="30"/>
      <c r="E74" s="8">
        <v>162</v>
      </c>
      <c r="F74" s="8" t="s">
        <v>44</v>
      </c>
      <c r="G74" s="3">
        <v>-81430.67</v>
      </c>
      <c r="H74" s="3">
        <v>-993506.05</v>
      </c>
      <c r="I74" s="3">
        <v>-550594.48</v>
      </c>
      <c r="J74" s="3">
        <v>-342411.33</v>
      </c>
      <c r="K74" s="3">
        <v>-30093.56</v>
      </c>
      <c r="L74" s="3">
        <v>-35479.870000000003</v>
      </c>
      <c r="M74" s="3">
        <v>-66657.36</v>
      </c>
      <c r="N74" s="4">
        <v>-1967942.53</v>
      </c>
      <c r="O74" s="4">
        <v>-132230.79</v>
      </c>
      <c r="P74" s="26">
        <f t="shared" si="4"/>
        <v>483937.12</v>
      </c>
      <c r="Q74" s="27">
        <f t="shared" si="5"/>
        <v>-87.893565514859503</v>
      </c>
    </row>
    <row r="75" spans="1:17" x14ac:dyDescent="0.25">
      <c r="A75" s="30"/>
      <c r="B75" s="30"/>
      <c r="C75" s="30"/>
      <c r="D75" s="30"/>
      <c r="E75" s="8">
        <v>172</v>
      </c>
      <c r="F75" s="8" t="s">
        <v>45</v>
      </c>
      <c r="G75" s="3">
        <v>-9.7799999999999994</v>
      </c>
      <c r="H75" s="3">
        <v>-42950.92</v>
      </c>
      <c r="I75" s="3">
        <v>0</v>
      </c>
      <c r="J75" s="3">
        <v>-59.97</v>
      </c>
      <c r="K75" s="3">
        <v>-415.58</v>
      </c>
      <c r="L75" s="3">
        <v>0</v>
      </c>
      <c r="M75" s="3">
        <v>0</v>
      </c>
      <c r="N75" s="4">
        <v>-43020.67</v>
      </c>
      <c r="O75" s="4">
        <v>-415.58</v>
      </c>
      <c r="P75" s="26">
        <f t="shared" si="4"/>
        <v>0</v>
      </c>
      <c r="Q75" s="27" t="e">
        <f t="shared" si="5"/>
        <v>#DIV/0!</v>
      </c>
    </row>
    <row r="76" spans="1:17" x14ac:dyDescent="0.25">
      <c r="A76" s="30"/>
      <c r="B76" s="30"/>
      <c r="C76" s="30"/>
      <c r="D76" s="30"/>
      <c r="E76" s="8">
        <v>999</v>
      </c>
      <c r="F76" s="8" t="s">
        <v>47</v>
      </c>
      <c r="G76" s="3">
        <v>697111</v>
      </c>
      <c r="H76" s="3">
        <v>527736.14</v>
      </c>
      <c r="I76" s="3">
        <v>377997.89</v>
      </c>
      <c r="J76" s="3">
        <v>-866785.22</v>
      </c>
      <c r="K76" s="3">
        <v>-138009051.37</v>
      </c>
      <c r="L76" s="3">
        <v>-148554681.53999999</v>
      </c>
      <c r="M76" s="3">
        <v>-110659631.79000001</v>
      </c>
      <c r="N76" s="4">
        <v>736059.81</v>
      </c>
      <c r="O76" s="4">
        <v>-397223364.69999999</v>
      </c>
      <c r="P76" s="26">
        <f t="shared" si="4"/>
        <v>-111037629.68000001</v>
      </c>
      <c r="Q76" s="27">
        <f t="shared" si="5"/>
        <v>-29375.198279545952</v>
      </c>
    </row>
    <row r="77" spans="1:17" x14ac:dyDescent="0.25">
      <c r="A77" s="30"/>
      <c r="B77" s="30"/>
      <c r="C77" s="30"/>
      <c r="D77" s="31" t="s">
        <v>58</v>
      </c>
      <c r="E77" s="31"/>
      <c r="F77" s="31"/>
      <c r="G77" s="4">
        <v>-0.11</v>
      </c>
      <c r="H77" s="4">
        <v>7.0000000000000007E-2</v>
      </c>
      <c r="I77" s="4">
        <v>0</v>
      </c>
      <c r="J77" s="4">
        <v>5423.75</v>
      </c>
      <c r="K77" s="4">
        <v>-0.02</v>
      </c>
      <c r="L77" s="4">
        <v>-0.23</v>
      </c>
      <c r="M77" s="4">
        <v>0.38</v>
      </c>
      <c r="N77" s="4">
        <v>5423.71</v>
      </c>
      <c r="O77" s="4">
        <v>0.13</v>
      </c>
      <c r="P77" s="26">
        <f t="shared" si="4"/>
        <v>0.38</v>
      </c>
      <c r="Q77" s="27" t="e">
        <f t="shared" si="5"/>
        <v>#DIV/0!</v>
      </c>
    </row>
    <row r="78" spans="1:17" ht="21" x14ac:dyDescent="0.25">
      <c r="A78" s="30"/>
      <c r="B78" s="30"/>
      <c r="C78" s="8" t="s">
        <v>59</v>
      </c>
      <c r="D78" s="8" t="s">
        <v>60</v>
      </c>
      <c r="E78" s="8">
        <v>49</v>
      </c>
      <c r="F78" s="8" t="s">
        <v>28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4">
        <v>0</v>
      </c>
      <c r="O78" s="4">
        <v>0</v>
      </c>
      <c r="P78" s="26">
        <f t="shared" si="4"/>
        <v>0</v>
      </c>
      <c r="Q78" s="27" t="e">
        <f t="shared" si="5"/>
        <v>#DIV/0!</v>
      </c>
    </row>
    <row r="79" spans="1:17" x14ac:dyDescent="0.25">
      <c r="A79" s="30"/>
      <c r="B79" s="30"/>
      <c r="C79" s="7" t="s">
        <v>61</v>
      </c>
      <c r="D79" s="7" t="s">
        <v>62</v>
      </c>
      <c r="E79" s="8">
        <v>60</v>
      </c>
      <c r="F79" s="8" t="s">
        <v>29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4">
        <v>0</v>
      </c>
      <c r="O79" s="4">
        <v>0</v>
      </c>
      <c r="P79" s="26">
        <f t="shared" si="4"/>
        <v>0</v>
      </c>
      <c r="Q79" s="27" t="e">
        <f t="shared" si="5"/>
        <v>#DIV/0!</v>
      </c>
    </row>
    <row r="80" spans="1:17" x14ac:dyDescent="0.25">
      <c r="A80" s="30"/>
      <c r="B80" s="30"/>
      <c r="C80" s="30"/>
      <c r="D80" s="9"/>
      <c r="E80" s="8">
        <v>69</v>
      </c>
      <c r="F80" s="8" t="s">
        <v>32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4">
        <v>0</v>
      </c>
      <c r="O80" s="4">
        <v>0</v>
      </c>
      <c r="P80" s="26">
        <f t="shared" si="4"/>
        <v>0</v>
      </c>
      <c r="Q80" s="27" t="e">
        <f t="shared" si="5"/>
        <v>#DIV/0!</v>
      </c>
    </row>
    <row r="81" spans="1:17" x14ac:dyDescent="0.25">
      <c r="A81" s="30"/>
      <c r="B81" s="30"/>
      <c r="C81" s="30"/>
      <c r="D81" s="31" t="s">
        <v>63</v>
      </c>
      <c r="E81" s="31"/>
      <c r="F81" s="31"/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26">
        <f t="shared" si="4"/>
        <v>0</v>
      </c>
      <c r="Q81" s="27" t="e">
        <f t="shared" si="5"/>
        <v>#DIV/0!</v>
      </c>
    </row>
    <row r="82" spans="1:17" x14ac:dyDescent="0.25">
      <c r="A82" s="30"/>
      <c r="B82" s="31" t="s">
        <v>64</v>
      </c>
      <c r="C82" s="31"/>
      <c r="D82" s="31"/>
      <c r="E82" s="31"/>
      <c r="F82" s="31"/>
      <c r="G82" s="4">
        <v>-37734105890</v>
      </c>
      <c r="H82" s="4">
        <v>-39696180201.480003</v>
      </c>
      <c r="I82" s="4">
        <v>-38244363436.480003</v>
      </c>
      <c r="J82" s="4">
        <v>-38594737294.419998</v>
      </c>
      <c r="K82" s="4">
        <v>-38451580728</v>
      </c>
      <c r="L82" s="4">
        <v>-40154707093.940002</v>
      </c>
      <c r="M82" s="4">
        <v>-40041741357</v>
      </c>
      <c r="N82" s="4">
        <v>-154269386822.38</v>
      </c>
      <c r="O82" s="4">
        <v>-118648029178.94</v>
      </c>
      <c r="P82" s="26">
        <f t="shared" si="4"/>
        <v>-1797377920.5199966</v>
      </c>
      <c r="Q82" s="27">
        <f t="shared" si="5"/>
        <v>4.6997197992463873</v>
      </c>
    </row>
    <row r="83" spans="1:17" ht="21" x14ac:dyDescent="0.25">
      <c r="A83" s="30"/>
      <c r="B83" s="7" t="s">
        <v>65</v>
      </c>
      <c r="C83" s="7"/>
      <c r="D83" s="7"/>
      <c r="E83" s="8">
        <v>0</v>
      </c>
      <c r="F83" s="8"/>
      <c r="G83" s="3">
        <v>26651707639.060001</v>
      </c>
      <c r="H83" s="3">
        <v>27162563661.939999</v>
      </c>
      <c r="I83" s="3">
        <v>27149029081.099998</v>
      </c>
      <c r="J83" s="3">
        <v>27176089701.900002</v>
      </c>
      <c r="K83" s="3">
        <v>27163500823</v>
      </c>
      <c r="L83" s="3">
        <v>28331589371</v>
      </c>
      <c r="M83" s="3">
        <v>28334105215</v>
      </c>
      <c r="N83" s="4">
        <v>108139390084</v>
      </c>
      <c r="O83" s="4">
        <v>83829195409</v>
      </c>
      <c r="P83" s="26">
        <f t="shared" si="4"/>
        <v>1185076133.9000015</v>
      </c>
      <c r="Q83" s="27">
        <f t="shared" si="5"/>
        <v>4.3650774042781562</v>
      </c>
    </row>
    <row r="84" spans="1:17" x14ac:dyDescent="0.25">
      <c r="A84" s="30"/>
      <c r="B84" s="30"/>
      <c r="C84" s="30"/>
      <c r="D84" s="9"/>
      <c r="E84" s="8">
        <v>63</v>
      </c>
      <c r="F84" s="8" t="s">
        <v>9</v>
      </c>
      <c r="G84" s="3">
        <v>26176000000</v>
      </c>
      <c r="H84" s="3">
        <v>28175000000</v>
      </c>
      <c r="I84" s="3">
        <v>26832000000</v>
      </c>
      <c r="J84" s="3">
        <v>27130000000</v>
      </c>
      <c r="K84" s="3">
        <v>27333000000</v>
      </c>
      <c r="L84" s="3">
        <v>29093000000</v>
      </c>
      <c r="M84" s="3">
        <v>27857000000</v>
      </c>
      <c r="N84" s="4">
        <v>108313000000</v>
      </c>
      <c r="O84" s="4">
        <v>84283000000</v>
      </c>
      <c r="P84" s="26">
        <f t="shared" si="4"/>
        <v>1025000000</v>
      </c>
      <c r="Q84" s="27">
        <f t="shared" si="5"/>
        <v>3.8200655933214076</v>
      </c>
    </row>
    <row r="85" spans="1:17" x14ac:dyDescent="0.25">
      <c r="A85" s="30"/>
      <c r="B85" s="30"/>
      <c r="C85" s="30"/>
      <c r="D85" s="31" t="s">
        <v>48</v>
      </c>
      <c r="E85" s="31"/>
      <c r="F85" s="31"/>
      <c r="G85" s="4">
        <v>52837707639.059998</v>
      </c>
      <c r="H85" s="4">
        <v>55348563661.940002</v>
      </c>
      <c r="I85" s="4">
        <v>53990029081.099998</v>
      </c>
      <c r="J85" s="4">
        <v>54316089701.900002</v>
      </c>
      <c r="K85" s="4">
        <v>54498500823</v>
      </c>
      <c r="L85" s="4">
        <v>57426589371</v>
      </c>
      <c r="M85" s="4">
        <v>57429105215</v>
      </c>
      <c r="N85" s="4">
        <v>216492390084</v>
      </c>
      <c r="O85" s="4">
        <v>169354195409</v>
      </c>
      <c r="P85" s="26">
        <f t="shared" si="4"/>
        <v>3439076133.9000015</v>
      </c>
      <c r="Q85" s="27">
        <f t="shared" si="5"/>
        <v>6.3698356760172601</v>
      </c>
    </row>
    <row r="86" spans="1:17" ht="21" x14ac:dyDescent="0.25">
      <c r="A86" s="30"/>
      <c r="B86" s="30"/>
      <c r="C86" s="8" t="s">
        <v>49</v>
      </c>
      <c r="D86" s="8" t="s">
        <v>50</v>
      </c>
      <c r="E86" s="8">
        <v>49</v>
      </c>
      <c r="F86" s="8" t="s">
        <v>28</v>
      </c>
      <c r="G86" s="3">
        <v>3979021465</v>
      </c>
      <c r="H86" s="3">
        <v>3949776301.0999999</v>
      </c>
      <c r="I86" s="3">
        <v>3908526311</v>
      </c>
      <c r="J86" s="3">
        <v>3923641556.52</v>
      </c>
      <c r="K86" s="3">
        <v>3575332662</v>
      </c>
      <c r="L86" s="3">
        <v>3541741893.2399998</v>
      </c>
      <c r="M86" s="3">
        <v>3507574817</v>
      </c>
      <c r="N86" s="4">
        <v>15760965633.620001</v>
      </c>
      <c r="O86" s="4">
        <v>10624649372.24</v>
      </c>
      <c r="P86" s="26">
        <f t="shared" si="4"/>
        <v>-400951494</v>
      </c>
      <c r="Q86" s="27">
        <f t="shared" si="5"/>
        <v>-10.258380322823417</v>
      </c>
    </row>
    <row r="87" spans="1:17" ht="21" x14ac:dyDescent="0.25">
      <c r="A87" s="30"/>
      <c r="B87" s="30"/>
      <c r="C87" s="8" t="s">
        <v>51</v>
      </c>
      <c r="D87" s="8" t="s">
        <v>52</v>
      </c>
      <c r="E87" s="8">
        <v>49</v>
      </c>
      <c r="F87" s="8" t="s">
        <v>28</v>
      </c>
      <c r="G87" s="3">
        <v>3164485896</v>
      </c>
      <c r="H87" s="3">
        <v>3127991873.8800001</v>
      </c>
      <c r="I87" s="3">
        <v>3082799173</v>
      </c>
      <c r="J87" s="3">
        <v>3052213239.9000001</v>
      </c>
      <c r="K87" s="3">
        <v>3039099011</v>
      </c>
      <c r="L87" s="3">
        <v>2999137716.73</v>
      </c>
      <c r="M87" s="3">
        <v>2956380143</v>
      </c>
      <c r="N87" s="4">
        <v>12427490182.780001</v>
      </c>
      <c r="O87" s="4">
        <v>8994616870.7299995</v>
      </c>
      <c r="P87" s="26">
        <f t="shared" si="4"/>
        <v>-126419030</v>
      </c>
      <c r="Q87" s="27">
        <f t="shared" si="5"/>
        <v>-4.1007870738779388</v>
      </c>
    </row>
    <row r="88" spans="1:17" ht="21" x14ac:dyDescent="0.25">
      <c r="A88" s="30"/>
      <c r="B88" s="30"/>
      <c r="C88" s="8" t="s">
        <v>53</v>
      </c>
      <c r="D88" s="8" t="s">
        <v>54</v>
      </c>
      <c r="E88" s="8">
        <v>49</v>
      </c>
      <c r="F88" s="8" t="s">
        <v>28</v>
      </c>
      <c r="G88" s="3">
        <v>2115315716</v>
      </c>
      <c r="H88" s="3">
        <v>2132684441</v>
      </c>
      <c r="I88" s="3">
        <v>2162451380</v>
      </c>
      <c r="J88" s="3">
        <v>2178485470</v>
      </c>
      <c r="K88" s="3">
        <v>2107279284</v>
      </c>
      <c r="L88" s="3">
        <v>2106577917</v>
      </c>
      <c r="M88" s="3">
        <v>2120913082</v>
      </c>
      <c r="N88" s="4">
        <v>8588937007</v>
      </c>
      <c r="O88" s="4">
        <v>6334770283</v>
      </c>
      <c r="P88" s="26">
        <f t="shared" si="4"/>
        <v>-41538298</v>
      </c>
      <c r="Q88" s="27">
        <f t="shared" si="5"/>
        <v>-1.9208893380992453</v>
      </c>
    </row>
    <row r="89" spans="1:17" ht="21" x14ac:dyDescent="0.25">
      <c r="A89" s="30"/>
      <c r="B89" s="30"/>
      <c r="C89" s="8" t="s">
        <v>55</v>
      </c>
      <c r="D89" s="8" t="s">
        <v>56</v>
      </c>
      <c r="E89" s="8">
        <v>49</v>
      </c>
      <c r="F89" s="8" t="s">
        <v>28</v>
      </c>
      <c r="G89" s="3">
        <v>192054512</v>
      </c>
      <c r="H89" s="3">
        <v>197069921</v>
      </c>
      <c r="I89" s="3">
        <v>203525676</v>
      </c>
      <c r="J89" s="3">
        <v>210766273</v>
      </c>
      <c r="K89" s="3">
        <v>212039371</v>
      </c>
      <c r="L89" s="3">
        <v>218332106</v>
      </c>
      <c r="M89" s="3">
        <v>227800434</v>
      </c>
      <c r="N89" s="4">
        <v>803416382</v>
      </c>
      <c r="O89" s="4">
        <v>658171911</v>
      </c>
      <c r="P89" s="26">
        <f t="shared" si="4"/>
        <v>24274758</v>
      </c>
      <c r="Q89" s="27">
        <f t="shared" si="5"/>
        <v>11.927123140964287</v>
      </c>
    </row>
    <row r="90" spans="1:17" x14ac:dyDescent="0.25">
      <c r="A90" s="30"/>
      <c r="B90" s="30"/>
      <c r="C90" s="8" t="s">
        <v>57</v>
      </c>
      <c r="D90" s="8" t="s">
        <v>9</v>
      </c>
      <c r="E90" s="8">
        <v>63</v>
      </c>
      <c r="F90" s="8" t="s">
        <v>9</v>
      </c>
      <c r="G90" s="3">
        <v>143715253</v>
      </c>
      <c r="H90" s="3">
        <v>148299047.5</v>
      </c>
      <c r="I90" s="3">
        <v>114039039.48</v>
      </c>
      <c r="J90" s="3">
        <v>149050578</v>
      </c>
      <c r="K90" s="3">
        <v>138857402</v>
      </c>
      <c r="L90" s="3">
        <v>147484660</v>
      </c>
      <c r="M90" s="3">
        <v>111061114</v>
      </c>
      <c r="N90" s="4">
        <v>555103917.98000002</v>
      </c>
      <c r="O90" s="4">
        <v>397403176</v>
      </c>
      <c r="P90" s="26">
        <f t="shared" si="4"/>
        <v>-2977925.4800000042</v>
      </c>
      <c r="Q90" s="27">
        <f t="shared" si="5"/>
        <v>-2.611321082305563</v>
      </c>
    </row>
    <row r="91" spans="1:17" ht="21" x14ac:dyDescent="0.25">
      <c r="A91" s="30"/>
      <c r="B91" s="30"/>
      <c r="C91" s="8" t="s">
        <v>59</v>
      </c>
      <c r="D91" s="8" t="s">
        <v>60</v>
      </c>
      <c r="E91" s="8">
        <v>49</v>
      </c>
      <c r="F91" s="8" t="s">
        <v>28</v>
      </c>
      <c r="G91" s="3">
        <v>234623547</v>
      </c>
      <c r="H91" s="3">
        <v>235469116</v>
      </c>
      <c r="I91" s="3">
        <v>213132356</v>
      </c>
      <c r="J91" s="3">
        <v>221690680</v>
      </c>
      <c r="K91" s="3">
        <v>234507497</v>
      </c>
      <c r="L91" s="3">
        <v>236967299.97</v>
      </c>
      <c r="M91" s="3">
        <v>213546266</v>
      </c>
      <c r="N91" s="4">
        <v>904915699</v>
      </c>
      <c r="O91" s="4">
        <v>685021062.97000003</v>
      </c>
      <c r="P91" s="26">
        <f t="shared" si="4"/>
        <v>413910</v>
      </c>
      <c r="Q91" s="27">
        <f t="shared" si="5"/>
        <v>0.19420326775724284</v>
      </c>
    </row>
    <row r="92" spans="1:17" x14ac:dyDescent="0.25">
      <c r="A92" s="30"/>
      <c r="B92" s="30"/>
      <c r="C92" s="7" t="s">
        <v>61</v>
      </c>
      <c r="D92" s="7" t="s">
        <v>62</v>
      </c>
      <c r="E92" s="8">
        <v>60</v>
      </c>
      <c r="F92" s="8" t="s">
        <v>29</v>
      </c>
      <c r="G92" s="3">
        <v>1478244971</v>
      </c>
      <c r="H92" s="3">
        <v>1478244971</v>
      </c>
      <c r="I92" s="3">
        <v>1478244971</v>
      </c>
      <c r="J92" s="3">
        <v>1478244967</v>
      </c>
      <c r="K92" s="3">
        <v>1566997124</v>
      </c>
      <c r="L92" s="3">
        <v>1566997124</v>
      </c>
      <c r="M92" s="3">
        <v>1566997124</v>
      </c>
      <c r="N92" s="4">
        <v>5912979880</v>
      </c>
      <c r="O92" s="4">
        <v>4700991372</v>
      </c>
      <c r="P92" s="26">
        <f t="shared" si="4"/>
        <v>88752153</v>
      </c>
      <c r="Q92" s="27">
        <f t="shared" si="5"/>
        <v>6.0038866859774354</v>
      </c>
    </row>
    <row r="93" spans="1:17" x14ac:dyDescent="0.25">
      <c r="A93" s="30"/>
      <c r="B93" s="30"/>
      <c r="C93" s="30"/>
      <c r="D93" s="9"/>
      <c r="E93" s="8">
        <v>69</v>
      </c>
      <c r="F93" s="8" t="s">
        <v>32</v>
      </c>
      <c r="G93" s="3">
        <v>240644530</v>
      </c>
      <c r="H93" s="3">
        <v>240644530</v>
      </c>
      <c r="I93" s="3">
        <v>240644530</v>
      </c>
      <c r="J93" s="3">
        <v>240644530</v>
      </c>
      <c r="K93" s="3">
        <v>242468377</v>
      </c>
      <c r="L93" s="3">
        <v>242468377</v>
      </c>
      <c r="M93" s="3">
        <v>242468377</v>
      </c>
      <c r="N93" s="4">
        <v>962578120</v>
      </c>
      <c r="O93" s="4">
        <v>727405131</v>
      </c>
      <c r="P93" s="26">
        <f t="shared" si="4"/>
        <v>1823847</v>
      </c>
      <c r="Q93" s="27">
        <f t="shared" si="5"/>
        <v>0.75790087561932118</v>
      </c>
    </row>
    <row r="94" spans="1:17" x14ac:dyDescent="0.25">
      <c r="A94" s="30"/>
      <c r="B94" s="30"/>
      <c r="C94" s="30"/>
      <c r="D94" s="31" t="s">
        <v>63</v>
      </c>
      <c r="E94" s="31"/>
      <c r="F94" s="31"/>
      <c r="G94" s="4">
        <v>1718889501</v>
      </c>
      <c r="H94" s="4">
        <v>1718889501</v>
      </c>
      <c r="I94" s="4">
        <v>1718889501</v>
      </c>
      <c r="J94" s="4">
        <v>1718889497</v>
      </c>
      <c r="K94" s="4">
        <v>1809465501</v>
      </c>
      <c r="L94" s="4">
        <v>1809465501</v>
      </c>
      <c r="M94" s="4">
        <v>1809465501</v>
      </c>
      <c r="N94" s="4">
        <v>6875558000</v>
      </c>
      <c r="O94" s="4">
        <v>5428396503</v>
      </c>
      <c r="P94" s="26">
        <f t="shared" si="4"/>
        <v>90576000</v>
      </c>
      <c r="Q94" s="27">
        <f t="shared" si="5"/>
        <v>5.2694486729545744</v>
      </c>
    </row>
    <row r="95" spans="1:17" x14ac:dyDescent="0.25">
      <c r="A95" s="30"/>
      <c r="B95" s="31" t="s">
        <v>66</v>
      </c>
      <c r="C95" s="31"/>
      <c r="D95" s="31"/>
      <c r="E95" s="31"/>
      <c r="F95" s="31"/>
      <c r="G95" s="4">
        <v>64385813529.059998</v>
      </c>
      <c r="H95" s="4">
        <v>66858743863.419998</v>
      </c>
      <c r="I95" s="4">
        <v>65393392517.580002</v>
      </c>
      <c r="J95" s="4">
        <v>65770826996.32</v>
      </c>
      <c r="K95" s="4">
        <v>65615081551</v>
      </c>
      <c r="L95" s="4">
        <v>68486296464.940002</v>
      </c>
      <c r="M95" s="4">
        <v>68375846572</v>
      </c>
      <c r="N95" s="4">
        <v>262408776906.38</v>
      </c>
      <c r="O95" s="4">
        <v>202477224587.94</v>
      </c>
      <c r="P95" s="26">
        <f t="shared" si="4"/>
        <v>2982454054.4199982</v>
      </c>
      <c r="Q95" s="27">
        <f t="shared" si="5"/>
        <v>4.5607880851543392</v>
      </c>
    </row>
    <row r="96" spans="1:17" x14ac:dyDescent="0.25">
      <c r="A96" s="31" t="s">
        <v>58</v>
      </c>
      <c r="B96" s="31"/>
      <c r="C96" s="31"/>
      <c r="D96" s="31"/>
      <c r="E96" s="31"/>
      <c r="F96" s="31"/>
      <c r="G96" s="4">
        <v>26651707639.060001</v>
      </c>
      <c r="H96" s="4">
        <v>27162563661.939999</v>
      </c>
      <c r="I96" s="4">
        <v>27149029081.099998</v>
      </c>
      <c r="J96" s="4">
        <v>27176089701.900002</v>
      </c>
      <c r="K96" s="4">
        <v>27163500823</v>
      </c>
      <c r="L96" s="4">
        <v>28331589371</v>
      </c>
      <c r="M96" s="4">
        <v>28334105215</v>
      </c>
      <c r="N96" s="4">
        <v>108139390084</v>
      </c>
      <c r="O96" s="4">
        <v>83829195409</v>
      </c>
      <c r="P96" s="26">
        <f t="shared" si="4"/>
        <v>1185076133.9000015</v>
      </c>
      <c r="Q96" s="27">
        <f t="shared" si="5"/>
        <v>4.3650774042781562</v>
      </c>
    </row>
  </sheetData>
  <mergeCells count="21">
    <mergeCell ref="D85:F85"/>
    <mergeCell ref="C93:C94"/>
    <mergeCell ref="D94:F94"/>
    <mergeCell ref="B95:F95"/>
    <mergeCell ref="A96:F96"/>
    <mergeCell ref="G2:J2"/>
    <mergeCell ref="K2:M2"/>
    <mergeCell ref="N2:O2"/>
    <mergeCell ref="A5:A95"/>
    <mergeCell ref="B5:B81"/>
    <mergeCell ref="C5:C47"/>
    <mergeCell ref="D5:D46"/>
    <mergeCell ref="D47:F47"/>
    <mergeCell ref="C53:C77"/>
    <mergeCell ref="D53:D76"/>
    <mergeCell ref="D77:F77"/>
    <mergeCell ref="C80:C81"/>
    <mergeCell ref="D81:F81"/>
    <mergeCell ref="B82:F82"/>
    <mergeCell ref="B84:B94"/>
    <mergeCell ref="C84:C85"/>
  </mergeCells>
  <pageMargins left="0.98425196850393704" right="0.98425196850393704" top="0.98425196850393704" bottom="0.98425196850393704" header="0.31496062992125984" footer="0.31496062992125984"/>
  <pageSetup paperSize="9" scale="54" fitToHeight="2" orientation="landscape" r:id="rId1"/>
  <ignoredErrors>
    <ignoredError sqref="A62:M65 N62:O65 N2:O11 A2:M11 N14:O23 A14:M23 N38:O59 A38:M59 A25:M27 A24:F24 K24:M24 A29:M34 A28:F28 K28:M28 N29:O34 O28 N25:O27 O24 A67:M83 A66:F66 K66:M66 N67:O83 O66 A85:M96 A84:F84 N85:O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Margareta Söderhult</cp:lastModifiedBy>
  <cp:lastPrinted>2016-10-26T13:25:09Z</cp:lastPrinted>
  <dcterms:created xsi:type="dcterms:W3CDTF">2016-10-26T13:14:09Z</dcterms:created>
  <dcterms:modified xsi:type="dcterms:W3CDTF">2016-11-09T12:59:11Z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16.1.5.0</vt:lpwstr>
  </property>
</Properties>
</file>