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7495" windowHeight="13995"/>
  </bookViews>
  <sheets>
    <sheet name="She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S60" i="1" l="1"/>
  <c r="T60" i="1" s="1"/>
  <c r="S61" i="1"/>
  <c r="T61" i="1"/>
  <c r="P61" i="1"/>
  <c r="Q61" i="1"/>
  <c r="Q60" i="1"/>
  <c r="P60" i="1"/>
  <c r="R61" i="1"/>
  <c r="O61" i="1"/>
  <c r="N61" i="1"/>
  <c r="M61" i="1"/>
  <c r="L61" i="1"/>
  <c r="K61" i="1"/>
  <c r="J61" i="1"/>
  <c r="I61" i="1"/>
  <c r="H61" i="1"/>
  <c r="G61" i="1"/>
  <c r="R13" i="1"/>
  <c r="O13" i="1"/>
  <c r="S5" i="1"/>
  <c r="T5" i="1"/>
  <c r="S6" i="1"/>
  <c r="T6" i="1" s="1"/>
  <c r="S7" i="1"/>
  <c r="T7" i="1"/>
  <c r="S8" i="1"/>
  <c r="T8" i="1" s="1"/>
  <c r="S9" i="1"/>
  <c r="T9" i="1"/>
  <c r="S10" i="1"/>
  <c r="T10" i="1" s="1"/>
  <c r="S11" i="1"/>
  <c r="T11" i="1"/>
  <c r="S12" i="1"/>
  <c r="T12" i="1" s="1"/>
  <c r="S13" i="1"/>
  <c r="T13" i="1"/>
  <c r="S14" i="1"/>
  <c r="T14" i="1" s="1"/>
  <c r="S15" i="1"/>
  <c r="T15" i="1"/>
  <c r="S16" i="1"/>
  <c r="T16" i="1" s="1"/>
  <c r="S17" i="1"/>
  <c r="T17" i="1"/>
  <c r="S18" i="1"/>
  <c r="T18" i="1" s="1"/>
  <c r="S19" i="1"/>
  <c r="T19" i="1"/>
  <c r="S20" i="1"/>
  <c r="T20" i="1" s="1"/>
  <c r="S21" i="1"/>
  <c r="T21" i="1"/>
  <c r="S22" i="1"/>
  <c r="T22" i="1" s="1"/>
  <c r="S23" i="1"/>
  <c r="T23" i="1"/>
  <c r="S24" i="1"/>
  <c r="T24" i="1" s="1"/>
  <c r="S25" i="1"/>
  <c r="T25" i="1"/>
  <c r="S26" i="1"/>
  <c r="T26" i="1" s="1"/>
  <c r="S27" i="1"/>
  <c r="T27" i="1"/>
  <c r="S28" i="1"/>
  <c r="T28" i="1" s="1"/>
  <c r="S29" i="1"/>
  <c r="T29" i="1"/>
  <c r="S30" i="1"/>
  <c r="T30" i="1" s="1"/>
  <c r="S31" i="1"/>
  <c r="T31" i="1"/>
  <c r="S32" i="1"/>
  <c r="T32" i="1" s="1"/>
  <c r="S33" i="1"/>
  <c r="T33" i="1"/>
  <c r="S34" i="1"/>
  <c r="T34" i="1" s="1"/>
  <c r="S35" i="1"/>
  <c r="T35" i="1"/>
  <c r="S36" i="1"/>
  <c r="T36" i="1" s="1"/>
  <c r="S37" i="1"/>
  <c r="T37" i="1"/>
  <c r="S38" i="1"/>
  <c r="T38" i="1" s="1"/>
  <c r="S39" i="1"/>
  <c r="T39" i="1"/>
  <c r="S40" i="1"/>
  <c r="T40" i="1" s="1"/>
  <c r="S41" i="1"/>
  <c r="T41" i="1"/>
  <c r="S42" i="1"/>
  <c r="T42" i="1" s="1"/>
  <c r="S43" i="1"/>
  <c r="T43" i="1"/>
  <c r="S44" i="1"/>
  <c r="T44" i="1" s="1"/>
  <c r="S45" i="1"/>
  <c r="T45" i="1"/>
  <c r="S46" i="1"/>
  <c r="T46" i="1" s="1"/>
  <c r="S47" i="1"/>
  <c r="T47" i="1"/>
  <c r="S48" i="1"/>
  <c r="T48" i="1" s="1"/>
  <c r="S49" i="1"/>
  <c r="T49" i="1"/>
  <c r="S50" i="1"/>
  <c r="T50" i="1" s="1"/>
  <c r="S51" i="1"/>
  <c r="T51" i="1"/>
  <c r="S52" i="1"/>
  <c r="T52" i="1" s="1"/>
  <c r="S53" i="1"/>
  <c r="T53" i="1"/>
  <c r="S54" i="1"/>
  <c r="T54" i="1" s="1"/>
  <c r="S55" i="1"/>
  <c r="T55" i="1"/>
  <c r="S56" i="1"/>
  <c r="T56" i="1" s="1"/>
  <c r="S57" i="1"/>
  <c r="T57" i="1"/>
  <c r="S58" i="1"/>
  <c r="T58" i="1" s="1"/>
  <c r="S59" i="1"/>
  <c r="T59" i="1"/>
  <c r="S62" i="1"/>
  <c r="T62" i="1" s="1"/>
  <c r="S63" i="1"/>
  <c r="T63" i="1"/>
  <c r="S64" i="1"/>
  <c r="T64" i="1" s="1"/>
  <c r="S65" i="1"/>
  <c r="T65" i="1"/>
  <c r="S66" i="1"/>
  <c r="T66" i="1" s="1"/>
  <c r="S67" i="1"/>
  <c r="T67" i="1"/>
  <c r="S68" i="1"/>
  <c r="T68" i="1" s="1"/>
  <c r="S69" i="1"/>
  <c r="T69" i="1"/>
  <c r="S70" i="1"/>
  <c r="T70" i="1" s="1"/>
  <c r="S71" i="1"/>
  <c r="T71" i="1"/>
  <c r="S72" i="1"/>
  <c r="T72" i="1" s="1"/>
  <c r="S73" i="1"/>
  <c r="T73" i="1"/>
  <c r="S74" i="1"/>
  <c r="T74" i="1" s="1"/>
  <c r="S75" i="1"/>
  <c r="T75" i="1"/>
  <c r="S76" i="1"/>
  <c r="T76" i="1" s="1"/>
  <c r="S77" i="1"/>
  <c r="T77" i="1"/>
  <c r="S78" i="1"/>
  <c r="T78" i="1" s="1"/>
  <c r="S79" i="1"/>
  <c r="T79" i="1"/>
  <c r="S80" i="1"/>
  <c r="T80" i="1" s="1"/>
  <c r="S81" i="1"/>
  <c r="T81" i="1"/>
  <c r="S82" i="1"/>
  <c r="T82" i="1" s="1"/>
  <c r="S83" i="1"/>
  <c r="T83" i="1"/>
  <c r="S84" i="1"/>
  <c r="T84" i="1" s="1"/>
  <c r="S85" i="1"/>
  <c r="T85" i="1"/>
  <c r="S86" i="1"/>
  <c r="T86" i="1" s="1"/>
  <c r="S87" i="1"/>
  <c r="T87" i="1"/>
  <c r="S88" i="1"/>
  <c r="T88" i="1" s="1"/>
  <c r="S89" i="1"/>
  <c r="T89" i="1"/>
  <c r="S90" i="1"/>
  <c r="T90" i="1" s="1"/>
  <c r="S91" i="1"/>
  <c r="T91" i="1"/>
  <c r="S92" i="1"/>
  <c r="T92" i="1" s="1"/>
  <c r="S93" i="1"/>
  <c r="T93" i="1"/>
  <c r="S94" i="1"/>
  <c r="T94" i="1" s="1"/>
  <c r="S95" i="1"/>
  <c r="T95" i="1"/>
  <c r="S96" i="1"/>
  <c r="T96" i="1" s="1"/>
  <c r="T4" i="1"/>
  <c r="S4" i="1"/>
  <c r="P13" i="1"/>
  <c r="Q13" i="1"/>
  <c r="Q12" i="1"/>
  <c r="P12" i="1"/>
  <c r="N13" i="1"/>
  <c r="M13" i="1"/>
  <c r="L13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<sst xmlns="http://schemas.openxmlformats.org/spreadsheetml/2006/main" count="139" uniqueCount="77">
  <si>
    <t>2015</t>
  </si>
  <si>
    <t>2016</t>
  </si>
  <si>
    <t>2017</t>
  </si>
  <si>
    <t>Total summa</t>
  </si>
  <si>
    <t>Myndighet</t>
  </si>
  <si>
    <t>Sektor namn</t>
  </si>
  <si>
    <t>Anslag</t>
  </si>
  <si>
    <t>Anslag namn</t>
  </si>
  <si>
    <t>Art</t>
  </si>
  <si>
    <t>Art namn</t>
  </si>
  <si>
    <t>Pensionsmyndigheten</t>
  </si>
  <si>
    <t>Sociala trygghetsfonder, PM</t>
  </si>
  <si>
    <t>Löner</t>
  </si>
  <si>
    <t>Lagstadgade arbetsgivaravgifter, premier för avtalsförsäkringar, pensionskostnader inkl. KÅPAN</t>
  </si>
  <si>
    <t>Omkostnader - personal - utomstatliga</t>
  </si>
  <si>
    <t>Omkostnader - personal -inomstatliga</t>
  </si>
  <si>
    <t>Lokalhyror</t>
  </si>
  <si>
    <t>Reparationer - hyrd lokal, byggnad</t>
  </si>
  <si>
    <t>Omkostnader - konsumtion, övriga utgifter för hyrda lokaler- utomstatliga</t>
  </si>
  <si>
    <t>Omkostnader - konsumtion, övriga utgifter för hyrda lokaler- inomstatliga</t>
  </si>
  <si>
    <t>Övriga lokalkostnader för hyrda lokaler, utomstatliga</t>
  </si>
  <si>
    <t>Aktivering - utveckling av anläggningstillgångar - löner</t>
  </si>
  <si>
    <t>Aktivering - utveckling av anläggningstillgångar - lokaler</t>
  </si>
  <si>
    <t>Aktivering - utveckling av anläggningstillgångar - varor, tjänster</t>
  </si>
  <si>
    <t>Ränteutgifter - utomstatliga</t>
  </si>
  <si>
    <t>Ränteutgifter - inomstatliga</t>
  </si>
  <si>
    <t>Investeringar - om- och tillbyggnad - anläggningar</t>
  </si>
  <si>
    <t>Investeringar - maskiner, inventarier, installationer</t>
  </si>
  <si>
    <t>Investeringar - FoU, immateriella anläggningstillgångar</t>
  </si>
  <si>
    <t>Lämnade bidrag - konsumtion - enskilda personer</t>
  </si>
  <si>
    <t>Lämnade bidrag - ålderspensionssystemet</t>
  </si>
  <si>
    <t>Pensionsutbetalningar premiepensionssystemet</t>
  </si>
  <si>
    <t>Pensionsutbetalningar inkomstpensionssystemet</t>
  </si>
  <si>
    <t>Pps-del av STÅP</t>
  </si>
  <si>
    <t>Amorteringar - utomstatliga</t>
  </si>
  <si>
    <t>Amorteringar - inomstatliga</t>
  </si>
  <si>
    <t>Övriga finansiella utgifter - utomstatliga</t>
  </si>
  <si>
    <t>Övriga finansiella utgifter - inomstatliga</t>
  </si>
  <si>
    <t>Minskning av semesterlöneskuld enligt övergångsbestämmelse</t>
  </si>
  <si>
    <t>Försäljning - varor, tjänster - utomstatliga</t>
  </si>
  <si>
    <t>Försäljning - varor, tjänster - inomstatliga</t>
  </si>
  <si>
    <t>Ränteinkomster - utomstatliga</t>
  </si>
  <si>
    <t>Ränteinkomster - inomstatliga</t>
  </si>
  <si>
    <t>Avyttring av tillgångar - materiella, immateriella</t>
  </si>
  <si>
    <t>Mottagna bidrag - enskilda personer</t>
  </si>
  <si>
    <t>Mottagna bidrag - statliga myndigheter</t>
  </si>
  <si>
    <t>Övriga finansiella inkomster - utomstatliga</t>
  </si>
  <si>
    <t>Övriga finansiella inkomster - inomstatliga</t>
  </si>
  <si>
    <t>Fiktiv art</t>
  </si>
  <si>
    <t xml:space="preserve"> Total</t>
  </si>
  <si>
    <t>1101001</t>
  </si>
  <si>
    <t>Garantipension till ålderspension</t>
  </si>
  <si>
    <t>1101002</t>
  </si>
  <si>
    <t>Efterlevandepensioner till vuxna</t>
  </si>
  <si>
    <t>1101003</t>
  </si>
  <si>
    <t>Bostadstillägg till pensionärer</t>
  </si>
  <si>
    <t>1101004</t>
  </si>
  <si>
    <t>Äldreförsörjningsstöd</t>
  </si>
  <si>
    <t>1102001</t>
  </si>
  <si>
    <t>Pensionsmyndigheten Total</t>
  </si>
  <si>
    <t>1201005</t>
  </si>
  <si>
    <t>Barnpension och efterlevandestöd</t>
  </si>
  <si>
    <t>1201007</t>
  </si>
  <si>
    <t>Pensionsrätt för barnår</t>
  </si>
  <si>
    <t>Pensionsrätt för barnår Total</t>
  </si>
  <si>
    <t>Sociala trygghetsfonder, PM Total</t>
  </si>
  <si>
    <t>Statliga myndigheter</t>
  </si>
  <si>
    <t>Statliga myndigheter Total</t>
  </si>
  <si>
    <t>Kompletterande inf  för Pensionsmyndigheten art 8, varav FK, och art 107, fond- och traditionell försäkring,  lämnas med denna fil till NR. 17q1</t>
  </si>
  <si>
    <t>varav FK</t>
  </si>
  <si>
    <t>Art 8 exkl FK</t>
  </si>
  <si>
    <t>varav:</t>
  </si>
  <si>
    <t>Premiepensionsavgift från fondförsäkring s317240</t>
  </si>
  <si>
    <t>Premiepensionsavgift från traditionell försäkring s317241</t>
  </si>
  <si>
    <t>UTV q1</t>
  </si>
  <si>
    <t>%</t>
  </si>
  <si>
    <t>Varav 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</si>
</sst>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11"/>
      <color rgb="FF000000"/>
      <name val="Calibri"/>
      <family val="2"/>
    </font>
    <font>
      <sz val="12"/>
      <name val="Times New Roman"/>
      <family val="1"/>
    </font>
    <font>
      <i/>
      <sz val="8"/>
      <name val="Tahoma"/>
      <family val="2"/>
    </font>
    <font>
      <i/>
      <sz val="8.25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EBF5FA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49" fontId="1" fillId="2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NumberFormat="1" applyFont="1" applyFill="1" applyBorder="1" applyAlignment="1">
      <alignment horizontal="right" vertical="center" readingOrder="1"/>
    </xf>
    <xf numFmtId="3" fontId="1" fillId="3" borderId="1" xfId="0" applyNumberFormat="1" applyFont="1" applyFill="1" applyBorder="1" applyAlignment="1">
      <alignment horizontal="right" vertical="center" readingOrder="1"/>
    </xf>
    <xf numFmtId="3" fontId="1" fillId="4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3" fillId="6" borderId="0" xfId="1" applyFont="1" applyFill="1" applyAlignment="1">
      <alignment vertical="center"/>
    </xf>
    <xf numFmtId="0" fontId="0" fillId="6" borderId="0" xfId="0" applyFill="1"/>
    <xf numFmtId="49" fontId="1" fillId="2" borderId="2" xfId="0" applyNumberFormat="1" applyFont="1" applyFill="1" applyBorder="1" applyAlignment="1">
      <alignment horizontal="left" vertical="center" wrapText="1" readingOrder="1"/>
    </xf>
    <xf numFmtId="0" fontId="1" fillId="2" borderId="1" xfId="0" applyNumberFormat="1" applyFont="1" applyFill="1" applyBorder="1" applyAlignment="1">
      <alignment horizontal="left" vertical="center" wrapText="1" readingOrder="1"/>
    </xf>
    <xf numFmtId="0" fontId="1" fillId="2" borderId="3" xfId="0" applyNumberFormat="1" applyFont="1" applyFill="1" applyBorder="1" applyAlignment="1">
      <alignment horizontal="left" vertical="center" wrapText="1" readingOrder="1"/>
    </xf>
    <xf numFmtId="49" fontId="1" fillId="2" borderId="1" xfId="0" applyNumberFormat="1" applyFont="1" applyFill="1" applyBorder="1" applyAlignment="1">
      <alignment horizontal="left" vertical="center" wrapText="1" readingOrder="1"/>
    </xf>
    <xf numFmtId="0" fontId="1" fillId="2" borderId="3" xfId="0" applyNumberFormat="1" applyFont="1" applyFill="1" applyBorder="1" applyAlignment="1">
      <alignment horizontal="left" vertical="center" wrapText="1" readingOrder="1"/>
    </xf>
    <xf numFmtId="49" fontId="4" fillId="7" borderId="4" xfId="0" applyNumberFormat="1" applyFont="1" applyFill="1" applyBorder="1" applyAlignment="1" applyProtection="1">
      <alignment horizontal="left" vertical="top" wrapText="1"/>
    </xf>
    <xf numFmtId="3" fontId="5" fillId="7" borderId="1" xfId="0" applyNumberFormat="1" applyFont="1" applyFill="1" applyBorder="1" applyAlignment="1">
      <alignment horizontal="right" vertical="center" wrapText="1"/>
    </xf>
    <xf numFmtId="49" fontId="4" fillId="8" borderId="4" xfId="0" applyNumberFormat="1" applyFont="1" applyFill="1" applyBorder="1" applyAlignment="1" applyProtection="1">
      <alignment horizontal="left" vertical="top" wrapText="1"/>
    </xf>
    <xf numFmtId="3" fontId="6" fillId="8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 readingOrder="1"/>
    </xf>
    <xf numFmtId="3" fontId="8" fillId="4" borderId="1" xfId="0" applyNumberFormat="1" applyFont="1" applyFill="1" applyBorder="1" applyAlignment="1">
      <alignment horizontal="right" vertical="center" readingOrder="1"/>
    </xf>
    <xf numFmtId="49" fontId="6" fillId="5" borderId="4" xfId="0" applyNumberFormat="1" applyFont="1" applyFill="1" applyBorder="1" applyAlignment="1" applyProtection="1">
      <alignment horizontal="left" vertical="top" wrapText="1"/>
    </xf>
    <xf numFmtId="3" fontId="8" fillId="5" borderId="1" xfId="0" applyNumberFormat="1" applyFont="1" applyFill="1" applyBorder="1" applyAlignment="1">
      <alignment horizontal="right" vertical="center" wrapText="1"/>
    </xf>
    <xf numFmtId="49" fontId="1" fillId="8" borderId="5" xfId="0" applyNumberFormat="1" applyFont="1" applyFill="1" applyBorder="1" applyAlignment="1">
      <alignment horizontal="center" vertical="center" readingOrder="1"/>
    </xf>
    <xf numFmtId="3" fontId="5" fillId="7" borderId="1" xfId="0" applyNumberFormat="1" applyFont="1" applyFill="1" applyBorder="1" applyAlignment="1">
      <alignment horizontal="left" vertical="center" wrapText="1"/>
    </xf>
    <xf numFmtId="3" fontId="6" fillId="8" borderId="4" xfId="0" applyNumberFormat="1" applyFont="1" applyFill="1" applyBorder="1" applyAlignment="1" applyProtection="1">
      <alignment horizontal="left" vertical="center" wrapText="1"/>
    </xf>
    <xf numFmtId="3" fontId="0" fillId="9" borderId="0" xfId="0" applyNumberFormat="1" applyFill="1"/>
    <xf numFmtId="2" fontId="0" fillId="9" borderId="0" xfId="0" applyNumberFormat="1" applyFill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Produktion/2016/Kvartal%204/Klart/pensionsmyndigheten-kompl-2016-q4%20PR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 refreshError="1">
        <row r="59">
          <cell r="G59">
            <v>34837960.759999998</v>
          </cell>
          <cell r="H59">
            <v>35829147.969999999</v>
          </cell>
          <cell r="I59">
            <v>32801904.550000001</v>
          </cell>
          <cell r="J59">
            <v>34360399.299999997</v>
          </cell>
          <cell r="K59">
            <v>33169700.260000002</v>
          </cell>
          <cell r="L59">
            <v>34622441.93</v>
          </cell>
          <cell r="M59">
            <v>32770474.260000002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96"/>
  <sheetViews>
    <sheetView tabSelected="1" topLeftCell="A70" workbookViewId="0">
      <selection activeCell="Y8" sqref="Y8"/>
    </sheetView>
  </sheetViews>
  <sheetFormatPr defaultRowHeight="15" x14ac:dyDescent="0.25"/>
  <cols>
    <col min="1" max="1" width="8.7109375" customWidth="1"/>
    <col min="2" max="2" width="10.28515625" customWidth="1"/>
    <col min="3" max="3" width="9.85546875" customWidth="1"/>
    <col min="4" max="4" width="20.28515625" customWidth="1"/>
    <col min="5" max="5" width="4.5703125" customWidth="1"/>
    <col min="6" max="6" width="28" customWidth="1"/>
    <col min="7" max="10" width="14.28515625" hidden="1" customWidth="1"/>
    <col min="11" max="15" width="12.28515625" bestFit="1" customWidth="1"/>
    <col min="16" max="17" width="13.28515625" bestFit="1" customWidth="1"/>
    <col min="18" max="18" width="12.28515625" bestFit="1" customWidth="1"/>
    <col min="19" max="19" width="13.140625" bestFit="1" customWidth="1"/>
    <col min="20" max="20" width="12.7109375" bestFit="1" customWidth="1"/>
  </cols>
  <sheetData>
    <row r="1" spans="1:20" ht="15.75" x14ac:dyDescent="0.25">
      <c r="A1" s="9" t="s">
        <v>68</v>
      </c>
      <c r="B1" s="10"/>
      <c r="C1" s="10"/>
      <c r="D1" s="10"/>
      <c r="E1" s="10"/>
      <c r="F1" s="10"/>
      <c r="K1" s="10"/>
      <c r="L1" s="10"/>
      <c r="M1" s="10"/>
      <c r="N1" s="10"/>
    </row>
    <row r="2" spans="1:20" ht="15" customHeight="1" x14ac:dyDescent="0.25">
      <c r="G2" s="6" t="s">
        <v>0</v>
      </c>
      <c r="H2" s="6"/>
      <c r="I2" s="6"/>
      <c r="J2" s="6"/>
      <c r="K2" s="6" t="s">
        <v>1</v>
      </c>
      <c r="L2" s="6"/>
      <c r="M2" s="6"/>
      <c r="N2" s="6"/>
      <c r="O2" s="1" t="s">
        <v>2</v>
      </c>
      <c r="P2" s="7" t="s">
        <v>3</v>
      </c>
      <c r="Q2" s="7"/>
      <c r="R2" s="7"/>
    </row>
    <row r="3" spans="1:20" ht="15" customHeight="1" x14ac:dyDescent="0.25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3">
        <v>1</v>
      </c>
      <c r="H3" s="3">
        <v>2</v>
      </c>
      <c r="I3" s="3">
        <v>3</v>
      </c>
      <c r="J3" s="3">
        <v>4</v>
      </c>
      <c r="K3" s="3">
        <v>1</v>
      </c>
      <c r="L3" s="3">
        <v>2</v>
      </c>
      <c r="M3" s="3">
        <v>3</v>
      </c>
      <c r="N3" s="3">
        <v>4</v>
      </c>
      <c r="O3" s="3">
        <v>1</v>
      </c>
      <c r="P3" s="1" t="s">
        <v>0</v>
      </c>
      <c r="Q3" s="1" t="s">
        <v>1</v>
      </c>
      <c r="R3" s="1" t="s">
        <v>2</v>
      </c>
      <c r="S3" s="27" t="s">
        <v>74</v>
      </c>
      <c r="T3" s="27" t="s">
        <v>75</v>
      </c>
    </row>
    <row r="4" spans="1:20" ht="31.5" x14ac:dyDescent="0.25">
      <c r="A4" s="11" t="s">
        <v>10</v>
      </c>
      <c r="B4" s="11" t="s">
        <v>11</v>
      </c>
      <c r="C4" s="11"/>
      <c r="D4" s="11"/>
      <c r="E4" s="12">
        <v>1</v>
      </c>
      <c r="F4" s="12" t="s">
        <v>12</v>
      </c>
      <c r="G4" s="4">
        <v>50810515.07</v>
      </c>
      <c r="H4" s="4">
        <v>53399030.979999997</v>
      </c>
      <c r="I4" s="4">
        <v>55227965.039999999</v>
      </c>
      <c r="J4" s="4">
        <v>58264926.640000001</v>
      </c>
      <c r="K4" s="4">
        <v>59709154.460000001</v>
      </c>
      <c r="L4" s="4">
        <v>59206461.850000001</v>
      </c>
      <c r="M4" s="4">
        <v>60319951.619999997</v>
      </c>
      <c r="N4" s="4">
        <v>63603740.420000002</v>
      </c>
      <c r="O4" s="4">
        <v>59194929.600000001</v>
      </c>
      <c r="P4" s="5">
        <v>217702437.72999999</v>
      </c>
      <c r="Q4" s="5">
        <v>242839308.34999999</v>
      </c>
      <c r="R4" s="5">
        <v>59194929.600000001</v>
      </c>
      <c r="S4" s="30">
        <f>O4-K4</f>
        <v>-514224.8599999994</v>
      </c>
      <c r="T4" s="31">
        <f>S4/K4*100</f>
        <v>-0.8612161144309719</v>
      </c>
    </row>
    <row r="5" spans="1:20" ht="31.5" x14ac:dyDescent="0.25">
      <c r="A5" s="13"/>
      <c r="B5" s="13"/>
      <c r="C5" s="13"/>
      <c r="D5" s="13"/>
      <c r="E5" s="12">
        <v>2</v>
      </c>
      <c r="F5" s="12" t="s">
        <v>13</v>
      </c>
      <c r="G5" s="4">
        <v>22943971.27</v>
      </c>
      <c r="H5" s="4">
        <v>23224758.789999999</v>
      </c>
      <c r="I5" s="4">
        <v>25912557.77</v>
      </c>
      <c r="J5" s="4">
        <v>25862484.760000002</v>
      </c>
      <c r="K5" s="4">
        <v>28654147.030000001</v>
      </c>
      <c r="L5" s="4">
        <v>28212919.59</v>
      </c>
      <c r="M5" s="4">
        <v>29149421.98</v>
      </c>
      <c r="N5" s="4">
        <v>30027093.77</v>
      </c>
      <c r="O5" s="4">
        <v>29271753.350000001</v>
      </c>
      <c r="P5" s="5">
        <v>97943772.590000004</v>
      </c>
      <c r="Q5" s="5">
        <v>116043582.37</v>
      </c>
      <c r="R5" s="5">
        <v>29271753.350000001</v>
      </c>
      <c r="S5" s="30">
        <f t="shared" ref="S5:S70" si="0">O5-K5</f>
        <v>617606.3200000003</v>
      </c>
      <c r="T5" s="31">
        <f t="shared" ref="T5:T70" si="1">S5/K5*100</f>
        <v>2.1553819743906031</v>
      </c>
    </row>
    <row r="6" spans="1:20" x14ac:dyDescent="0.25">
      <c r="A6" s="13"/>
      <c r="B6" s="13"/>
      <c r="C6" s="13"/>
      <c r="D6" s="13"/>
      <c r="E6" s="12">
        <v>3</v>
      </c>
      <c r="F6" s="12" t="s">
        <v>14</v>
      </c>
      <c r="G6" s="4">
        <v>2337580.41</v>
      </c>
      <c r="H6" s="4">
        <v>2850656.98</v>
      </c>
      <c r="I6" s="4">
        <v>1989021</v>
      </c>
      <c r="J6" s="4">
        <v>3992797.05</v>
      </c>
      <c r="K6" s="4">
        <v>1383721.47</v>
      </c>
      <c r="L6" s="4">
        <v>2428231.9500000002</v>
      </c>
      <c r="M6" s="4">
        <v>1854203.56</v>
      </c>
      <c r="N6" s="4">
        <v>3649040.05</v>
      </c>
      <c r="O6" s="4">
        <v>1832263.49</v>
      </c>
      <c r="P6" s="5">
        <v>11170055.439999999</v>
      </c>
      <c r="Q6" s="5">
        <v>9315197.0299999993</v>
      </c>
      <c r="R6" s="5">
        <v>1832263.49</v>
      </c>
      <c r="S6" s="30">
        <f t="shared" si="0"/>
        <v>448542.02</v>
      </c>
      <c r="T6" s="31">
        <f t="shared" si="1"/>
        <v>32.415629136693241</v>
      </c>
    </row>
    <row r="7" spans="1:20" x14ac:dyDescent="0.25">
      <c r="A7" s="13"/>
      <c r="B7" s="13"/>
      <c r="C7" s="13"/>
      <c r="D7" s="13"/>
      <c r="E7" s="12">
        <v>4</v>
      </c>
      <c r="F7" s="12" t="s">
        <v>15</v>
      </c>
      <c r="G7" s="4">
        <v>168993.77</v>
      </c>
      <c r="H7" s="4">
        <v>89662.49</v>
      </c>
      <c r="I7" s="4">
        <v>34776.22</v>
      </c>
      <c r="J7" s="4">
        <v>133731.98000000001</v>
      </c>
      <c r="K7" s="4">
        <v>71769.55</v>
      </c>
      <c r="L7" s="4">
        <v>115234.49</v>
      </c>
      <c r="M7" s="4">
        <v>63101.74</v>
      </c>
      <c r="N7" s="4">
        <v>191841.33</v>
      </c>
      <c r="O7" s="4">
        <v>91515.7</v>
      </c>
      <c r="P7" s="5">
        <v>427164.46</v>
      </c>
      <c r="Q7" s="5">
        <v>441947.11</v>
      </c>
      <c r="R7" s="5">
        <v>91515.7</v>
      </c>
      <c r="S7" s="30">
        <f t="shared" si="0"/>
        <v>19746.149999999994</v>
      </c>
      <c r="T7" s="31">
        <f t="shared" si="1"/>
        <v>27.513269903461833</v>
      </c>
    </row>
    <row r="8" spans="1:20" x14ac:dyDescent="0.25">
      <c r="A8" s="13"/>
      <c r="B8" s="13"/>
      <c r="C8" s="13"/>
      <c r="D8" s="13"/>
      <c r="E8" s="12">
        <v>5</v>
      </c>
      <c r="F8" s="12" t="s">
        <v>16</v>
      </c>
      <c r="G8" s="4">
        <v>5913755.8799999999</v>
      </c>
      <c r="H8" s="4">
        <v>5630728.25</v>
      </c>
      <c r="I8" s="4">
        <v>5170783.58</v>
      </c>
      <c r="J8" s="4">
        <v>6404437.0599999996</v>
      </c>
      <c r="K8" s="4">
        <v>5577006.0999999996</v>
      </c>
      <c r="L8" s="4">
        <v>5748816.0800000001</v>
      </c>
      <c r="M8" s="4">
        <v>5946409.6699999999</v>
      </c>
      <c r="N8" s="4">
        <v>5929383.1399999997</v>
      </c>
      <c r="O8" s="4">
        <v>5546054.8300000001</v>
      </c>
      <c r="P8" s="5">
        <v>23119704.77</v>
      </c>
      <c r="Q8" s="5">
        <v>23201614.989999998</v>
      </c>
      <c r="R8" s="5">
        <v>5546054.8300000001</v>
      </c>
      <c r="S8" s="30">
        <f t="shared" si="0"/>
        <v>-30951.269999999553</v>
      </c>
      <c r="T8" s="31">
        <f t="shared" si="1"/>
        <v>-0.5549800277249034</v>
      </c>
    </row>
    <row r="9" spans="1:20" x14ac:dyDescent="0.25">
      <c r="A9" s="13"/>
      <c r="B9" s="13"/>
      <c r="C9" s="13"/>
      <c r="D9" s="13"/>
      <c r="E9" s="12">
        <v>6</v>
      </c>
      <c r="F9" s="12" t="s">
        <v>17</v>
      </c>
      <c r="G9" s="4">
        <v>0</v>
      </c>
      <c r="H9" s="4">
        <v>3557.7</v>
      </c>
      <c r="I9" s="4">
        <v>114503.37</v>
      </c>
      <c r="J9" s="4">
        <v>5320.27</v>
      </c>
      <c r="K9" s="4">
        <v>5214.42</v>
      </c>
      <c r="L9" s="4">
        <v>0</v>
      </c>
      <c r="M9" s="4">
        <v>4587.07</v>
      </c>
      <c r="N9" s="4">
        <v>3474.01</v>
      </c>
      <c r="O9" s="4">
        <v>15625.3</v>
      </c>
      <c r="P9" s="5">
        <v>123381.34</v>
      </c>
      <c r="Q9" s="5">
        <v>13275.5</v>
      </c>
      <c r="R9" s="5">
        <v>15625.3</v>
      </c>
      <c r="S9" s="30">
        <f t="shared" si="0"/>
        <v>10410.879999999999</v>
      </c>
      <c r="T9" s="31">
        <f t="shared" si="1"/>
        <v>199.65557051407441</v>
      </c>
    </row>
    <row r="10" spans="1:20" ht="21" x14ac:dyDescent="0.25">
      <c r="A10" s="13"/>
      <c r="B10" s="13"/>
      <c r="C10" s="13"/>
      <c r="D10" s="13"/>
      <c r="E10" s="12">
        <v>7</v>
      </c>
      <c r="F10" s="12" t="s">
        <v>18</v>
      </c>
      <c r="G10" s="4">
        <v>93247831.420000002</v>
      </c>
      <c r="H10" s="4">
        <v>80527505.069999993</v>
      </c>
      <c r="I10" s="4">
        <v>50670134.030000001</v>
      </c>
      <c r="J10" s="4">
        <v>80609924.829999998</v>
      </c>
      <c r="K10" s="4">
        <v>93385351.719999999</v>
      </c>
      <c r="L10" s="4">
        <v>79835693.129999995</v>
      </c>
      <c r="M10" s="4">
        <v>50916785.759999998</v>
      </c>
      <c r="N10" s="4">
        <v>78543122.519999996</v>
      </c>
      <c r="O10" s="4">
        <v>96049401.609999999</v>
      </c>
      <c r="P10" s="5">
        <v>305055395.35000002</v>
      </c>
      <c r="Q10" s="5">
        <v>302680953.13</v>
      </c>
      <c r="R10" s="5">
        <v>96049401.609999999</v>
      </c>
      <c r="S10" s="30">
        <f t="shared" si="0"/>
        <v>2664049.8900000006</v>
      </c>
      <c r="T10" s="31">
        <f t="shared" si="1"/>
        <v>2.8527492170160675</v>
      </c>
    </row>
    <row r="11" spans="1:20" ht="21" x14ac:dyDescent="0.25">
      <c r="A11" s="13"/>
      <c r="B11" s="13"/>
      <c r="C11" s="13"/>
      <c r="D11" s="13"/>
      <c r="E11" s="12">
        <v>8</v>
      </c>
      <c r="F11" s="12" t="s">
        <v>19</v>
      </c>
      <c r="G11" s="4">
        <v>63174803.619999997</v>
      </c>
      <c r="H11" s="4">
        <v>65316898.439999998</v>
      </c>
      <c r="I11" s="4">
        <v>60767383.490000002</v>
      </c>
      <c r="J11" s="4">
        <v>62495737.270000003</v>
      </c>
      <c r="K11" s="4">
        <v>59203718.640000001</v>
      </c>
      <c r="L11" s="4">
        <v>62740582.700000003</v>
      </c>
      <c r="M11" s="4">
        <v>60579615.899999999</v>
      </c>
      <c r="N11" s="4">
        <v>66625775.310000002</v>
      </c>
      <c r="O11" s="4">
        <v>62454435.829999998</v>
      </c>
      <c r="P11" s="5">
        <v>251754822.81999999</v>
      </c>
      <c r="Q11" s="5">
        <v>249149692.55000001</v>
      </c>
      <c r="R11" s="5">
        <v>62454435.829999998</v>
      </c>
      <c r="S11" s="30">
        <f t="shared" si="0"/>
        <v>3250717.1899999976</v>
      </c>
      <c r="T11" s="31">
        <f t="shared" si="1"/>
        <v>5.4907314349063627</v>
      </c>
    </row>
    <row r="12" spans="1:20" x14ac:dyDescent="0.25">
      <c r="A12" s="13"/>
      <c r="B12" s="13"/>
      <c r="C12" s="13"/>
      <c r="D12" s="13"/>
      <c r="E12" s="12"/>
      <c r="F12" s="16" t="s">
        <v>69</v>
      </c>
      <c r="G12" s="17">
        <v>46333923.890000001</v>
      </c>
      <c r="H12" s="17">
        <v>42668843.530000001</v>
      </c>
      <c r="I12" s="17">
        <v>46399624.180000022</v>
      </c>
      <c r="J12" s="17">
        <v>35917104.029999971</v>
      </c>
      <c r="K12" s="17">
        <v>42101071.82</v>
      </c>
      <c r="L12" s="17">
        <v>44279535.510000005</v>
      </c>
      <c r="M12" s="17">
        <v>38119362.550000004</v>
      </c>
      <c r="N12" s="17">
        <v>34326422.380000003</v>
      </c>
      <c r="O12" s="17">
        <v>43761096.389999993</v>
      </c>
      <c r="P12" s="17">
        <f>SUM(G12:J12)</f>
        <v>171319495.63</v>
      </c>
      <c r="Q12" s="17">
        <f>SUM(K12:N12)</f>
        <v>158826392.26000002</v>
      </c>
      <c r="R12" s="17">
        <v>43761096.389999993</v>
      </c>
      <c r="S12" s="30">
        <f t="shared" si="0"/>
        <v>1660024.5699999928</v>
      </c>
      <c r="T12" s="31">
        <f t="shared" si="1"/>
        <v>3.9429508519338992</v>
      </c>
    </row>
    <row r="13" spans="1:20" x14ac:dyDescent="0.25">
      <c r="A13" s="13"/>
      <c r="B13" s="13"/>
      <c r="C13" s="13"/>
      <c r="D13" s="13"/>
      <c r="E13" s="12"/>
      <c r="F13" s="18" t="s">
        <v>70</v>
      </c>
      <c r="G13" s="19">
        <f>G11-G12</f>
        <v>16840879.729999997</v>
      </c>
      <c r="H13" s="19">
        <f t="shared" ref="H13:M13" si="2">H11-H12</f>
        <v>22648054.909999996</v>
      </c>
      <c r="I13" s="19">
        <f t="shared" si="2"/>
        <v>14367759.30999998</v>
      </c>
      <c r="J13" s="19">
        <f t="shared" si="2"/>
        <v>26578633.240000032</v>
      </c>
      <c r="K13" s="19">
        <f t="shared" si="2"/>
        <v>17102646.82</v>
      </c>
      <c r="L13" s="19">
        <f t="shared" si="2"/>
        <v>18461047.189999998</v>
      </c>
      <c r="M13" s="19">
        <f t="shared" si="2"/>
        <v>22460253.349999994</v>
      </c>
      <c r="N13" s="19">
        <f>N11-N12</f>
        <v>32299352.93</v>
      </c>
      <c r="O13" s="19">
        <f>O11-O12</f>
        <v>18693339.440000005</v>
      </c>
      <c r="P13" s="19">
        <f>SUM(G13:J13)</f>
        <v>80435327.189999998</v>
      </c>
      <c r="Q13" s="19">
        <f>SUM(K13:N13)</f>
        <v>90323300.289999992</v>
      </c>
      <c r="R13" s="19">
        <f>R11-R12</f>
        <v>18693339.440000005</v>
      </c>
      <c r="S13" s="30">
        <f t="shared" si="0"/>
        <v>1590692.6200000048</v>
      </c>
      <c r="T13" s="31">
        <f t="shared" si="1"/>
        <v>9.3008563922388507</v>
      </c>
    </row>
    <row r="14" spans="1:20" ht="21" x14ac:dyDescent="0.25">
      <c r="A14" s="13"/>
      <c r="B14" s="13"/>
      <c r="C14" s="13"/>
      <c r="D14" s="13"/>
      <c r="E14" s="12">
        <v>11</v>
      </c>
      <c r="F14" s="12" t="s">
        <v>20</v>
      </c>
      <c r="G14" s="4">
        <v>409298.91</v>
      </c>
      <c r="H14" s="4">
        <v>620154.06999999995</v>
      </c>
      <c r="I14" s="4">
        <v>622824.95999999996</v>
      </c>
      <c r="J14" s="4">
        <v>815675.06</v>
      </c>
      <c r="K14" s="4">
        <v>667962.96</v>
      </c>
      <c r="L14" s="4">
        <v>698221.9</v>
      </c>
      <c r="M14" s="4">
        <v>311292.90999999997</v>
      </c>
      <c r="N14" s="4">
        <v>1231684.57</v>
      </c>
      <c r="O14" s="4">
        <v>724291.78</v>
      </c>
      <c r="P14" s="5">
        <v>2467953</v>
      </c>
      <c r="Q14" s="5">
        <v>2909162.34</v>
      </c>
      <c r="R14" s="5">
        <v>724291.78</v>
      </c>
      <c r="S14" s="30">
        <f t="shared" si="0"/>
        <v>56328.820000000065</v>
      </c>
      <c r="T14" s="31">
        <f t="shared" si="1"/>
        <v>8.4329256819869283</v>
      </c>
    </row>
    <row r="15" spans="1:20" ht="21" x14ac:dyDescent="0.25">
      <c r="A15" s="13"/>
      <c r="B15" s="13"/>
      <c r="C15" s="13"/>
      <c r="D15" s="13"/>
      <c r="E15" s="12">
        <v>13</v>
      </c>
      <c r="F15" s="12" t="s">
        <v>21</v>
      </c>
      <c r="G15" s="4">
        <v>-3846612.02</v>
      </c>
      <c r="H15" s="4">
        <v>-7114076.8399999999</v>
      </c>
      <c r="I15" s="4">
        <v>-3072001.69</v>
      </c>
      <c r="J15" s="4">
        <v>-8901585.1300000008</v>
      </c>
      <c r="K15" s="4">
        <v>-5031965.42</v>
      </c>
      <c r="L15" s="4">
        <v>-7314840.3200000003</v>
      </c>
      <c r="M15" s="4">
        <v>-6066947.9299999997</v>
      </c>
      <c r="N15" s="4">
        <v>-10222150.07</v>
      </c>
      <c r="O15" s="4">
        <v>-8217841.1299999999</v>
      </c>
      <c r="P15" s="5">
        <v>-22934275.68</v>
      </c>
      <c r="Q15" s="5">
        <v>-28635903.739999998</v>
      </c>
      <c r="R15" s="5">
        <v>-8217841.1299999999</v>
      </c>
      <c r="S15" s="30">
        <f t="shared" si="0"/>
        <v>-3185875.71</v>
      </c>
      <c r="T15" s="31">
        <f t="shared" si="1"/>
        <v>63.312750467987122</v>
      </c>
    </row>
    <row r="16" spans="1:20" ht="21" x14ac:dyDescent="0.25">
      <c r="A16" s="13"/>
      <c r="B16" s="13"/>
      <c r="C16" s="13"/>
      <c r="D16" s="13"/>
      <c r="E16" s="12">
        <v>14</v>
      </c>
      <c r="F16" s="12" t="s">
        <v>22</v>
      </c>
      <c r="G16" s="4">
        <v>0</v>
      </c>
      <c r="H16" s="4">
        <v>0</v>
      </c>
      <c r="I16" s="4">
        <v>0</v>
      </c>
      <c r="J16" s="4">
        <v>-11456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5">
        <v>-11456</v>
      </c>
      <c r="Q16" s="5">
        <v>0</v>
      </c>
      <c r="R16" s="5">
        <v>0</v>
      </c>
      <c r="S16" s="30">
        <f t="shared" si="0"/>
        <v>0</v>
      </c>
      <c r="T16" s="31" t="e">
        <f t="shared" si="1"/>
        <v>#DIV/0!</v>
      </c>
    </row>
    <row r="17" spans="1:20" ht="21" x14ac:dyDescent="0.25">
      <c r="A17" s="13"/>
      <c r="B17" s="13"/>
      <c r="C17" s="13"/>
      <c r="D17" s="13"/>
      <c r="E17" s="12">
        <v>15</v>
      </c>
      <c r="F17" s="12" t="s">
        <v>23</v>
      </c>
      <c r="G17" s="4">
        <v>-12797767.439999999</v>
      </c>
      <c r="H17" s="4">
        <v>-14168977.949999999</v>
      </c>
      <c r="I17" s="4">
        <v>-8280678.4699999997</v>
      </c>
      <c r="J17" s="4">
        <v>-17211461.91</v>
      </c>
      <c r="K17" s="4">
        <v>-14710377.66</v>
      </c>
      <c r="L17" s="4">
        <v>-16167183.82</v>
      </c>
      <c r="M17" s="4">
        <v>-12925553.529999999</v>
      </c>
      <c r="N17" s="4">
        <v>-22388681.210000001</v>
      </c>
      <c r="O17" s="4">
        <v>-15984470.32</v>
      </c>
      <c r="P17" s="5">
        <v>-52458885.770000003</v>
      </c>
      <c r="Q17" s="5">
        <v>-66191796.219999999</v>
      </c>
      <c r="R17" s="5">
        <v>-15984470.32</v>
      </c>
      <c r="S17" s="30">
        <f t="shared" si="0"/>
        <v>-1274092.6600000001</v>
      </c>
      <c r="T17" s="31">
        <f t="shared" si="1"/>
        <v>8.6611825301023586</v>
      </c>
    </row>
    <row r="18" spans="1:20" x14ac:dyDescent="0.25">
      <c r="A18" s="13"/>
      <c r="B18" s="13"/>
      <c r="C18" s="13"/>
      <c r="D18" s="13"/>
      <c r="E18" s="12">
        <v>18</v>
      </c>
      <c r="F18" s="12" t="s">
        <v>24</v>
      </c>
      <c r="G18" s="4">
        <v>2576.9299999999998</v>
      </c>
      <c r="H18" s="4">
        <v>22918.6</v>
      </c>
      <c r="I18" s="4">
        <v>6564.77</v>
      </c>
      <c r="J18" s="4">
        <v>22991.49</v>
      </c>
      <c r="K18" s="4">
        <v>-606484.39</v>
      </c>
      <c r="L18" s="4">
        <v>627105.66</v>
      </c>
      <c r="M18" s="4">
        <v>6632.28</v>
      </c>
      <c r="N18" s="4">
        <v>279418.78000000003</v>
      </c>
      <c r="O18" s="4">
        <v>2622.16</v>
      </c>
      <c r="P18" s="5">
        <v>55051.79</v>
      </c>
      <c r="Q18" s="5">
        <v>306672.33</v>
      </c>
      <c r="R18" s="5">
        <v>2622.16</v>
      </c>
      <c r="S18" s="30">
        <f t="shared" si="0"/>
        <v>609106.55000000005</v>
      </c>
      <c r="T18" s="31">
        <f t="shared" si="1"/>
        <v>-100.43235407922042</v>
      </c>
    </row>
    <row r="19" spans="1:20" x14ac:dyDescent="0.25">
      <c r="A19" s="13"/>
      <c r="B19" s="13"/>
      <c r="C19" s="13"/>
      <c r="D19" s="13"/>
      <c r="E19" s="12">
        <v>19</v>
      </c>
      <c r="F19" s="12" t="s">
        <v>25</v>
      </c>
      <c r="G19" s="4">
        <v>10.25</v>
      </c>
      <c r="H19" s="4">
        <v>107712.95</v>
      </c>
      <c r="I19" s="4">
        <v>82113.87</v>
      </c>
      <c r="J19" s="4">
        <v>56957.18</v>
      </c>
      <c r="K19" s="4">
        <v>2.23</v>
      </c>
      <c r="L19" s="4">
        <v>3351.69</v>
      </c>
      <c r="M19" s="4">
        <v>66.349999999999994</v>
      </c>
      <c r="N19" s="4">
        <v>486763.67</v>
      </c>
      <c r="O19" s="4">
        <v>206.95</v>
      </c>
      <c r="P19" s="5">
        <v>246794.25</v>
      </c>
      <c r="Q19" s="5">
        <v>490183.94</v>
      </c>
      <c r="R19" s="5">
        <v>206.95</v>
      </c>
      <c r="S19" s="30">
        <f t="shared" si="0"/>
        <v>204.72</v>
      </c>
      <c r="T19" s="31">
        <f t="shared" si="1"/>
        <v>9180.269058295964</v>
      </c>
    </row>
    <row r="20" spans="1:20" ht="21" x14ac:dyDescent="0.25">
      <c r="A20" s="13"/>
      <c r="B20" s="13"/>
      <c r="C20" s="13"/>
      <c r="D20" s="13"/>
      <c r="E20" s="12">
        <v>22</v>
      </c>
      <c r="F20" s="12" t="s">
        <v>26</v>
      </c>
      <c r="G20" s="4">
        <v>1006491.25</v>
      </c>
      <c r="H20" s="4">
        <v>1293631.6100000001</v>
      </c>
      <c r="I20" s="4">
        <v>0</v>
      </c>
      <c r="J20" s="4">
        <v>973775.2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5">
        <v>3273898.06</v>
      </c>
      <c r="Q20" s="5">
        <v>0</v>
      </c>
      <c r="R20" s="5">
        <v>0</v>
      </c>
      <c r="S20" s="30">
        <f t="shared" si="0"/>
        <v>0</v>
      </c>
      <c r="T20" s="31" t="e">
        <f t="shared" si="1"/>
        <v>#DIV/0!</v>
      </c>
    </row>
    <row r="21" spans="1:20" ht="21" x14ac:dyDescent="0.25">
      <c r="A21" s="13"/>
      <c r="B21" s="13"/>
      <c r="C21" s="13"/>
      <c r="D21" s="13"/>
      <c r="E21" s="12">
        <v>23</v>
      </c>
      <c r="F21" s="12" t="s">
        <v>27</v>
      </c>
      <c r="G21" s="4">
        <v>9314497.9800000004</v>
      </c>
      <c r="H21" s="4">
        <v>6256737.4500000002</v>
      </c>
      <c r="I21" s="4">
        <v>6293904.5099999998</v>
      </c>
      <c r="J21" s="4">
        <v>10596391.529999999</v>
      </c>
      <c r="K21" s="4">
        <v>1414045.05</v>
      </c>
      <c r="L21" s="4">
        <v>6618481.6500000004</v>
      </c>
      <c r="M21" s="4">
        <v>779866.09</v>
      </c>
      <c r="N21" s="4">
        <v>2475010.61</v>
      </c>
      <c r="O21" s="4">
        <v>2796371.32</v>
      </c>
      <c r="P21" s="5">
        <v>32461531.469999999</v>
      </c>
      <c r="Q21" s="5">
        <v>11287403.4</v>
      </c>
      <c r="R21" s="5">
        <v>2796371.32</v>
      </c>
      <c r="S21" s="30">
        <f t="shared" si="0"/>
        <v>1382326.2699999998</v>
      </c>
      <c r="T21" s="31">
        <f t="shared" si="1"/>
        <v>97.756876274910738</v>
      </c>
    </row>
    <row r="22" spans="1:20" ht="21" x14ac:dyDescent="0.25">
      <c r="A22" s="13"/>
      <c r="B22" s="13"/>
      <c r="C22" s="13"/>
      <c r="D22" s="13"/>
      <c r="E22" s="12">
        <v>24</v>
      </c>
      <c r="F22" s="12" t="s">
        <v>28</v>
      </c>
      <c r="G22" s="4">
        <v>20902074.710000001</v>
      </c>
      <c r="H22" s="4">
        <v>28641951.800000001</v>
      </c>
      <c r="I22" s="4">
        <v>13218526.66</v>
      </c>
      <c r="J22" s="4">
        <v>32523466.289999999</v>
      </c>
      <c r="K22" s="4">
        <v>19940068.699999999</v>
      </c>
      <c r="L22" s="4">
        <v>28125629.23</v>
      </c>
      <c r="M22" s="4">
        <v>18992501.460000001</v>
      </c>
      <c r="N22" s="4">
        <v>29187036.100000001</v>
      </c>
      <c r="O22" s="4">
        <v>24202311.449999999</v>
      </c>
      <c r="P22" s="5">
        <v>95286019.459999993</v>
      </c>
      <c r="Q22" s="5">
        <v>96245235.489999995</v>
      </c>
      <c r="R22" s="5">
        <v>24202311.449999999</v>
      </c>
      <c r="S22" s="30">
        <f t="shared" si="0"/>
        <v>4262242.75</v>
      </c>
      <c r="T22" s="31">
        <f t="shared" si="1"/>
        <v>21.375266124333866</v>
      </c>
    </row>
    <row r="23" spans="1:20" ht="21" x14ac:dyDescent="0.25">
      <c r="A23" s="13"/>
      <c r="B23" s="13"/>
      <c r="C23" s="13"/>
      <c r="D23" s="13"/>
      <c r="E23" s="12">
        <v>49</v>
      </c>
      <c r="F23" s="12" t="s">
        <v>29</v>
      </c>
      <c r="G23" s="4">
        <v>20917382.219999999</v>
      </c>
      <c r="H23" s="4">
        <v>21576354.699999999</v>
      </c>
      <c r="I23" s="4">
        <v>18677277</v>
      </c>
      <c r="J23" s="4">
        <v>56838898.079999998</v>
      </c>
      <c r="K23" s="4">
        <v>20021296</v>
      </c>
      <c r="L23" s="4">
        <v>36793365.68</v>
      </c>
      <c r="M23" s="4">
        <v>26297266.16</v>
      </c>
      <c r="N23" s="4">
        <v>30399170.390000001</v>
      </c>
      <c r="O23" s="4">
        <v>26865727</v>
      </c>
      <c r="P23" s="5">
        <v>118009912</v>
      </c>
      <c r="Q23" s="5">
        <v>113511098.23</v>
      </c>
      <c r="R23" s="5">
        <v>26865727</v>
      </c>
      <c r="S23" s="30">
        <f t="shared" si="0"/>
        <v>6844431</v>
      </c>
      <c r="T23" s="31">
        <f t="shared" si="1"/>
        <v>34.185754009131074</v>
      </c>
    </row>
    <row r="24" spans="1:20" ht="21" x14ac:dyDescent="0.25">
      <c r="A24" s="13"/>
      <c r="B24" s="13"/>
      <c r="C24" s="13"/>
      <c r="D24" s="13"/>
      <c r="E24" s="12">
        <v>60</v>
      </c>
      <c r="F24" s="12" t="s">
        <v>30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5">
        <v>0</v>
      </c>
      <c r="Q24" s="5">
        <v>0</v>
      </c>
      <c r="R24" s="5">
        <v>0</v>
      </c>
      <c r="S24" s="30">
        <f t="shared" si="0"/>
        <v>0</v>
      </c>
      <c r="T24" s="31" t="e">
        <f t="shared" si="1"/>
        <v>#DIV/0!</v>
      </c>
    </row>
    <row r="25" spans="1:20" x14ac:dyDescent="0.25">
      <c r="A25" s="13"/>
      <c r="B25" s="13"/>
      <c r="C25" s="13"/>
      <c r="D25" s="13"/>
      <c r="E25" s="12">
        <v>63</v>
      </c>
      <c r="F25" s="12" t="s">
        <v>10</v>
      </c>
      <c r="G25" s="4">
        <v>10000000</v>
      </c>
      <c r="H25" s="4">
        <v>11000000</v>
      </c>
      <c r="I25" s="4">
        <v>10000000</v>
      </c>
      <c r="J25" s="4">
        <v>-9000000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5">
        <v>22000000</v>
      </c>
      <c r="Q25" s="5">
        <v>0</v>
      </c>
      <c r="R25" s="5">
        <v>0</v>
      </c>
      <c r="S25" s="30">
        <f t="shared" si="0"/>
        <v>0</v>
      </c>
      <c r="T25" s="31" t="e">
        <f t="shared" si="1"/>
        <v>#DIV/0!</v>
      </c>
    </row>
    <row r="26" spans="1:20" ht="21" x14ac:dyDescent="0.25">
      <c r="A26" s="13"/>
      <c r="B26" s="13"/>
      <c r="C26" s="13"/>
      <c r="D26" s="13"/>
      <c r="E26" s="12">
        <v>64</v>
      </c>
      <c r="F26" s="12" t="s">
        <v>31</v>
      </c>
      <c r="G26" s="4">
        <v>1391724462.9000001</v>
      </c>
      <c r="H26" s="4">
        <v>1467448735.5799999</v>
      </c>
      <c r="I26" s="4">
        <v>1542341747</v>
      </c>
      <c r="J26" s="4">
        <v>1606770018.77</v>
      </c>
      <c r="K26" s="4">
        <v>1791629626.28</v>
      </c>
      <c r="L26" s="4">
        <v>1862362381.21</v>
      </c>
      <c r="M26" s="4">
        <v>1938584254</v>
      </c>
      <c r="N26" s="4">
        <v>2005974481.3800001</v>
      </c>
      <c r="O26" s="4">
        <v>2145139478.1400001</v>
      </c>
      <c r="P26" s="5">
        <v>6008284964.25</v>
      </c>
      <c r="Q26" s="5">
        <v>7598550742.8699999</v>
      </c>
      <c r="R26" s="5">
        <v>2145139478.1400001</v>
      </c>
      <c r="S26" s="30">
        <f t="shared" si="0"/>
        <v>353509851.86000013</v>
      </c>
      <c r="T26" s="31">
        <f t="shared" si="1"/>
        <v>19.731190346187812</v>
      </c>
    </row>
    <row r="27" spans="1:20" ht="21" x14ac:dyDescent="0.25">
      <c r="A27" s="13"/>
      <c r="B27" s="13"/>
      <c r="C27" s="13"/>
      <c r="D27" s="13"/>
      <c r="E27" s="12">
        <v>65</v>
      </c>
      <c r="F27" s="12" t="s">
        <v>32</v>
      </c>
      <c r="G27" s="4">
        <v>65567361865</v>
      </c>
      <c r="H27" s="4">
        <v>65931420180.639999</v>
      </c>
      <c r="I27" s="4">
        <v>66383629664</v>
      </c>
      <c r="J27" s="4">
        <v>66699449423.730003</v>
      </c>
      <c r="K27" s="4">
        <v>70053152471</v>
      </c>
      <c r="L27" s="4">
        <v>70400531121.789993</v>
      </c>
      <c r="M27" s="4">
        <v>70831261216.509995</v>
      </c>
      <c r="N27" s="4">
        <v>71120239752.380005</v>
      </c>
      <c r="O27" s="4">
        <v>73534042532</v>
      </c>
      <c r="P27" s="5">
        <v>264581861133.37</v>
      </c>
      <c r="Q27" s="5">
        <v>282405184561.67999</v>
      </c>
      <c r="R27" s="5">
        <v>73534042532</v>
      </c>
      <c r="S27" s="30">
        <f t="shared" si="0"/>
        <v>3480890061</v>
      </c>
      <c r="T27" s="31">
        <f t="shared" si="1"/>
        <v>4.9689270763952971</v>
      </c>
    </row>
    <row r="28" spans="1:20" x14ac:dyDescent="0.25">
      <c r="A28" s="13"/>
      <c r="B28" s="13"/>
      <c r="C28" s="13"/>
      <c r="D28" s="13"/>
      <c r="E28" s="12">
        <v>69</v>
      </c>
      <c r="F28" s="12" t="s">
        <v>33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5">
        <v>0</v>
      </c>
      <c r="Q28" s="5">
        <v>0</v>
      </c>
      <c r="R28" s="5">
        <v>0</v>
      </c>
      <c r="S28" s="30">
        <f t="shared" si="0"/>
        <v>0</v>
      </c>
      <c r="T28" s="31" t="e">
        <f t="shared" si="1"/>
        <v>#DIV/0!</v>
      </c>
    </row>
    <row r="29" spans="1:20" x14ac:dyDescent="0.25">
      <c r="A29" s="13"/>
      <c r="B29" s="13"/>
      <c r="C29" s="13"/>
      <c r="D29" s="13"/>
      <c r="E29" s="12">
        <v>70</v>
      </c>
      <c r="F29" s="12" t="s">
        <v>34</v>
      </c>
      <c r="G29" s="4">
        <v>8454120.7599999998</v>
      </c>
      <c r="H29" s="4">
        <v>8750469.2100000009</v>
      </c>
      <c r="I29" s="4">
        <v>9255350.1600000001</v>
      </c>
      <c r="J29" s="4">
        <v>10952884.57</v>
      </c>
      <c r="K29" s="4">
        <v>11516474.85</v>
      </c>
      <c r="L29" s="4">
        <v>12324530.76</v>
      </c>
      <c r="M29" s="4">
        <v>12494073.890000001</v>
      </c>
      <c r="N29" s="4">
        <v>12815865.41</v>
      </c>
      <c r="O29" s="4">
        <v>12248585.1</v>
      </c>
      <c r="P29" s="5">
        <v>37412824.700000003</v>
      </c>
      <c r="Q29" s="5">
        <v>49150944.909999996</v>
      </c>
      <c r="R29" s="5">
        <v>12248585.1</v>
      </c>
      <c r="S29" s="30">
        <f t="shared" si="0"/>
        <v>732110.25</v>
      </c>
      <c r="T29" s="31">
        <f t="shared" si="1"/>
        <v>6.3570689775786722</v>
      </c>
    </row>
    <row r="30" spans="1:20" x14ac:dyDescent="0.25">
      <c r="A30" s="13"/>
      <c r="B30" s="13"/>
      <c r="C30" s="13"/>
      <c r="D30" s="13"/>
      <c r="E30" s="12">
        <v>71</v>
      </c>
      <c r="F30" s="12" t="s">
        <v>35</v>
      </c>
      <c r="G30" s="4">
        <v>0</v>
      </c>
      <c r="H30" s="4">
        <v>26411429.199999999</v>
      </c>
      <c r="I30" s="4">
        <v>0</v>
      </c>
      <c r="J30" s="4">
        <v>29994868.23</v>
      </c>
      <c r="K30" s="4">
        <v>0</v>
      </c>
      <c r="L30" s="4">
        <v>36900246.719999999</v>
      </c>
      <c r="M30" s="4">
        <v>0</v>
      </c>
      <c r="N30" s="4">
        <v>39020236.630000003</v>
      </c>
      <c r="O30" s="4">
        <v>0</v>
      </c>
      <c r="P30" s="5">
        <v>56406297.43</v>
      </c>
      <c r="Q30" s="5">
        <v>75920483.349999994</v>
      </c>
      <c r="R30" s="5">
        <v>0</v>
      </c>
      <c r="S30" s="30">
        <f t="shared" si="0"/>
        <v>0</v>
      </c>
      <c r="T30" s="31" t="e">
        <f t="shared" si="1"/>
        <v>#DIV/0!</v>
      </c>
    </row>
    <row r="31" spans="1:20" ht="21" x14ac:dyDescent="0.25">
      <c r="A31" s="13"/>
      <c r="B31" s="13"/>
      <c r="C31" s="13"/>
      <c r="D31" s="13"/>
      <c r="E31" s="12">
        <v>72</v>
      </c>
      <c r="F31" s="12" t="s">
        <v>36</v>
      </c>
      <c r="G31" s="4">
        <v>1081493539.9200001</v>
      </c>
      <c r="H31" s="4">
        <v>170365165.56999999</v>
      </c>
      <c r="I31" s="4">
        <v>867506505.16999996</v>
      </c>
      <c r="J31" s="4">
        <v>730438412.60000002</v>
      </c>
      <c r="K31" s="4">
        <v>1124589265</v>
      </c>
      <c r="L31" s="4">
        <v>1433253761.05</v>
      </c>
      <c r="M31" s="4">
        <v>961398607.77999997</v>
      </c>
      <c r="N31" s="4">
        <v>456972820.31</v>
      </c>
      <c r="O31" s="4">
        <v>853234209.47000003</v>
      </c>
      <c r="P31" s="5">
        <v>2849803623.2600002</v>
      </c>
      <c r="Q31" s="5">
        <v>3976214454.1399999</v>
      </c>
      <c r="R31" s="5">
        <v>853234209.47000003</v>
      </c>
      <c r="S31" s="30">
        <f t="shared" si="0"/>
        <v>-271355055.52999997</v>
      </c>
      <c r="T31" s="31">
        <f t="shared" si="1"/>
        <v>-24.129258919255285</v>
      </c>
    </row>
    <row r="32" spans="1:20" ht="21" x14ac:dyDescent="0.25">
      <c r="A32" s="13"/>
      <c r="B32" s="13"/>
      <c r="C32" s="13"/>
      <c r="D32" s="13"/>
      <c r="E32" s="12">
        <v>73</v>
      </c>
      <c r="F32" s="12" t="s">
        <v>37</v>
      </c>
      <c r="G32" s="4">
        <v>12634623.199999999</v>
      </c>
      <c r="H32" s="4">
        <v>3384218.25</v>
      </c>
      <c r="I32" s="4">
        <v>-6034520.5800000001</v>
      </c>
      <c r="J32" s="4">
        <v>6512012.7699999996</v>
      </c>
      <c r="K32" s="4">
        <v>3830179.66</v>
      </c>
      <c r="L32" s="4">
        <v>2691037.17</v>
      </c>
      <c r="M32" s="4">
        <v>-6779022.4400000004</v>
      </c>
      <c r="N32" s="4">
        <v>377114.7</v>
      </c>
      <c r="O32" s="4">
        <v>1433709.24</v>
      </c>
      <c r="P32" s="5">
        <v>16496333.640000001</v>
      </c>
      <c r="Q32" s="5">
        <v>119309.09</v>
      </c>
      <c r="R32" s="5">
        <v>1433709.24</v>
      </c>
      <c r="S32" s="30">
        <f t="shared" si="0"/>
        <v>-2396470.42</v>
      </c>
      <c r="T32" s="31">
        <f t="shared" si="1"/>
        <v>-62.56809426010058</v>
      </c>
    </row>
    <row r="33" spans="1:20" ht="21" x14ac:dyDescent="0.25">
      <c r="A33" s="13"/>
      <c r="B33" s="13"/>
      <c r="C33" s="13"/>
      <c r="D33" s="13"/>
      <c r="E33" s="12">
        <v>77</v>
      </c>
      <c r="F33" s="12" t="s">
        <v>38</v>
      </c>
      <c r="G33" s="4">
        <v>0</v>
      </c>
      <c r="H33" s="4">
        <v>-160096.74</v>
      </c>
      <c r="I33" s="4">
        <v>0</v>
      </c>
      <c r="J33" s="4">
        <v>-373400.7</v>
      </c>
      <c r="K33" s="4">
        <v>0</v>
      </c>
      <c r="L33" s="4">
        <v>-105110.08</v>
      </c>
      <c r="M33" s="4">
        <v>0</v>
      </c>
      <c r="N33" s="4">
        <v>-284184.83</v>
      </c>
      <c r="O33" s="4">
        <v>0</v>
      </c>
      <c r="P33" s="5">
        <v>-533497.43999999994</v>
      </c>
      <c r="Q33" s="5">
        <v>-389294.91</v>
      </c>
      <c r="R33" s="5">
        <v>0</v>
      </c>
      <c r="S33" s="30">
        <f t="shared" si="0"/>
        <v>0</v>
      </c>
      <c r="T33" s="31" t="e">
        <f t="shared" si="1"/>
        <v>#DIV/0!</v>
      </c>
    </row>
    <row r="34" spans="1:20" ht="21" x14ac:dyDescent="0.25">
      <c r="A34" s="13"/>
      <c r="B34" s="13"/>
      <c r="C34" s="13"/>
      <c r="D34" s="13"/>
      <c r="E34" s="12">
        <v>107</v>
      </c>
      <c r="F34" s="12" t="s">
        <v>39</v>
      </c>
      <c r="G34" s="4">
        <v>-140603469.97999999</v>
      </c>
      <c r="H34" s="4">
        <v>-196638658.62</v>
      </c>
      <c r="I34" s="4">
        <v>-119510187.53</v>
      </c>
      <c r="J34" s="4">
        <v>-194158541.84</v>
      </c>
      <c r="K34" s="4">
        <v>-216893822.16</v>
      </c>
      <c r="L34" s="4">
        <v>-214477796.66</v>
      </c>
      <c r="M34" s="4">
        <v>-191289742.40000001</v>
      </c>
      <c r="N34" s="4">
        <v>-223071992.80000001</v>
      </c>
      <c r="O34" s="4">
        <v>-226574429.37</v>
      </c>
      <c r="P34" s="5">
        <v>-650910857.97000003</v>
      </c>
      <c r="Q34" s="5">
        <v>-845733354.01999998</v>
      </c>
      <c r="R34" s="5">
        <v>-226574429.37</v>
      </c>
      <c r="S34" s="30">
        <f t="shared" si="0"/>
        <v>-9680607.2100000083</v>
      </c>
      <c r="T34" s="31">
        <f t="shared" si="1"/>
        <v>4.4632931973778112</v>
      </c>
    </row>
    <row r="35" spans="1:20" x14ac:dyDescent="0.25">
      <c r="A35" s="13"/>
      <c r="B35" s="13"/>
      <c r="C35" s="13"/>
      <c r="D35" s="13"/>
      <c r="E35" s="12"/>
      <c r="F35" s="20" t="s">
        <v>71</v>
      </c>
      <c r="G35" s="21"/>
      <c r="H35" s="21"/>
      <c r="I35" s="21"/>
      <c r="J35" s="21"/>
      <c r="K35" s="21"/>
      <c r="L35" s="22"/>
      <c r="N35" s="23"/>
      <c r="O35" s="24"/>
      <c r="P35" s="24"/>
      <c r="Q35" s="5"/>
      <c r="R35" s="5"/>
      <c r="S35" s="30">
        <f t="shared" si="0"/>
        <v>0</v>
      </c>
      <c r="T35" s="31" t="e">
        <f t="shared" si="1"/>
        <v>#DIV/0!</v>
      </c>
    </row>
    <row r="36" spans="1:20" ht="21" x14ac:dyDescent="0.25">
      <c r="A36" s="13"/>
      <c r="B36" s="13"/>
      <c r="C36" s="13"/>
      <c r="D36" s="13"/>
      <c r="E36" s="12"/>
      <c r="F36" s="25" t="s">
        <v>72</v>
      </c>
      <c r="G36" s="26">
        <v>-60738296.109999999</v>
      </c>
      <c r="H36" s="26">
        <v>-115883935.58</v>
      </c>
      <c r="I36" s="26">
        <v>-42802723.299999997</v>
      </c>
      <c r="J36" s="26">
        <v>-111586494.94</v>
      </c>
      <c r="K36" s="26">
        <v>-95805724.629999995</v>
      </c>
      <c r="L36" s="26">
        <v>-96015291.430000007</v>
      </c>
      <c r="M36" s="26">
        <v>-74482969.329999998</v>
      </c>
      <c r="N36" s="26">
        <v>-98533379.950000003</v>
      </c>
      <c r="O36" s="26">
        <v>-103327956.48</v>
      </c>
      <c r="P36" s="26">
        <v>-331011449.93000001</v>
      </c>
      <c r="Q36" s="26">
        <v>-364837365.33999997</v>
      </c>
      <c r="R36" s="26">
        <v>-103327956.48</v>
      </c>
      <c r="S36" s="30">
        <f t="shared" si="0"/>
        <v>-7522231.8500000089</v>
      </c>
      <c r="T36" s="31">
        <f t="shared" si="1"/>
        <v>7.8515473673945211</v>
      </c>
    </row>
    <row r="37" spans="1:20" ht="21" x14ac:dyDescent="0.25">
      <c r="A37" s="13"/>
      <c r="B37" s="13"/>
      <c r="C37" s="13"/>
      <c r="D37" s="13"/>
      <c r="E37" s="12"/>
      <c r="F37" s="25" t="s">
        <v>73</v>
      </c>
      <c r="G37" s="26">
        <v>-1207808.8700000001</v>
      </c>
      <c r="H37" s="26">
        <v>-2938143.04</v>
      </c>
      <c r="I37" s="26">
        <v>-832755.23</v>
      </c>
      <c r="J37" s="26">
        <v>-2972865.9</v>
      </c>
      <c r="K37" s="26">
        <v>-2219749.5299999998</v>
      </c>
      <c r="L37" s="26">
        <v>-2100156.23</v>
      </c>
      <c r="M37" s="26">
        <v>-1515154.07</v>
      </c>
      <c r="N37" s="26">
        <v>-2548797.85</v>
      </c>
      <c r="O37" s="26">
        <v>-2157119.89</v>
      </c>
      <c r="P37" s="26">
        <v>-7951573.04</v>
      </c>
      <c r="Q37" s="26">
        <v>-8383857.6799999997</v>
      </c>
      <c r="R37" s="26">
        <v>-2157119.89</v>
      </c>
      <c r="S37" s="30">
        <f t="shared" si="0"/>
        <v>62629.639999999665</v>
      </c>
      <c r="T37" s="31">
        <f t="shared" si="1"/>
        <v>-2.8214732857720066</v>
      </c>
    </row>
    <row r="38" spans="1:20" ht="21" x14ac:dyDescent="0.25">
      <c r="A38" s="13"/>
      <c r="B38" s="13"/>
      <c r="C38" s="13"/>
      <c r="D38" s="13"/>
      <c r="E38" s="12">
        <v>108</v>
      </c>
      <c r="F38" s="12" t="s">
        <v>40</v>
      </c>
      <c r="G38" s="4">
        <v>0</v>
      </c>
      <c r="H38" s="4">
        <v>1249414</v>
      </c>
      <c r="I38" s="4">
        <v>2331.5500000000002</v>
      </c>
      <c r="J38" s="4">
        <v>1978234</v>
      </c>
      <c r="K38" s="4">
        <v>0</v>
      </c>
      <c r="L38" s="4">
        <v>1249414</v>
      </c>
      <c r="M38" s="4">
        <v>0</v>
      </c>
      <c r="N38" s="4">
        <v>2848404</v>
      </c>
      <c r="O38" s="4">
        <v>0</v>
      </c>
      <c r="P38" s="5">
        <v>3229979.55</v>
      </c>
      <c r="Q38" s="5">
        <v>4097818</v>
      </c>
      <c r="R38" s="5">
        <v>0</v>
      </c>
      <c r="S38" s="30">
        <f t="shared" si="0"/>
        <v>0</v>
      </c>
      <c r="T38" s="31" t="e">
        <f t="shared" si="1"/>
        <v>#DIV/0!</v>
      </c>
    </row>
    <row r="39" spans="1:20" x14ac:dyDescent="0.25">
      <c r="A39" s="13"/>
      <c r="B39" s="13"/>
      <c r="C39" s="13"/>
      <c r="D39" s="13"/>
      <c r="E39" s="12">
        <v>118</v>
      </c>
      <c r="F39" s="12" t="s">
        <v>41</v>
      </c>
      <c r="G39" s="4">
        <v>3214951.3</v>
      </c>
      <c r="H39" s="4">
        <v>-4814058.3</v>
      </c>
      <c r="I39" s="4">
        <v>-366231</v>
      </c>
      <c r="J39" s="4">
        <v>-216051.65</v>
      </c>
      <c r="K39" s="4">
        <v>-577232</v>
      </c>
      <c r="L39" s="4">
        <v>0</v>
      </c>
      <c r="M39" s="4">
        <v>6.93</v>
      </c>
      <c r="N39" s="4">
        <v>272986</v>
      </c>
      <c r="O39" s="4">
        <v>0</v>
      </c>
      <c r="P39" s="5">
        <v>-2181389.65</v>
      </c>
      <c r="Q39" s="5">
        <v>-304239.07</v>
      </c>
      <c r="R39" s="5">
        <v>0</v>
      </c>
      <c r="S39" s="30">
        <f t="shared" si="0"/>
        <v>577232</v>
      </c>
      <c r="T39" s="31">
        <f t="shared" si="1"/>
        <v>-100</v>
      </c>
    </row>
    <row r="40" spans="1:20" x14ac:dyDescent="0.25">
      <c r="A40" s="13"/>
      <c r="B40" s="13"/>
      <c r="C40" s="13"/>
      <c r="D40" s="13"/>
      <c r="E40" s="12">
        <v>119</v>
      </c>
      <c r="F40" s="12" t="s">
        <v>42</v>
      </c>
      <c r="G40" s="4">
        <v>1124665.92</v>
      </c>
      <c r="H40" s="4">
        <v>-874759.48</v>
      </c>
      <c r="I40" s="4">
        <v>-226005.83</v>
      </c>
      <c r="J40" s="4">
        <v>-230431.34</v>
      </c>
      <c r="K40" s="4">
        <v>448162.32</v>
      </c>
      <c r="L40" s="4">
        <v>-145990.46</v>
      </c>
      <c r="M40" s="4">
        <v>-152547.54999999999</v>
      </c>
      <c r="N40" s="4">
        <v>-1156536.74</v>
      </c>
      <c r="O40" s="4">
        <v>26669.39</v>
      </c>
      <c r="P40" s="5">
        <v>-206530.73</v>
      </c>
      <c r="Q40" s="5">
        <v>-1006912.43</v>
      </c>
      <c r="R40" s="5">
        <v>26669.39</v>
      </c>
      <c r="S40" s="30">
        <f t="shared" si="0"/>
        <v>-421492.93</v>
      </c>
      <c r="T40" s="31">
        <f t="shared" si="1"/>
        <v>-94.049167274928422</v>
      </c>
    </row>
    <row r="41" spans="1:20" ht="21" x14ac:dyDescent="0.25">
      <c r="A41" s="13"/>
      <c r="B41" s="13"/>
      <c r="C41" s="13"/>
      <c r="D41" s="13"/>
      <c r="E41" s="12">
        <v>123</v>
      </c>
      <c r="F41" s="12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5">
        <v>0</v>
      </c>
      <c r="Q41" s="5">
        <v>0</v>
      </c>
      <c r="R41" s="5">
        <v>0</v>
      </c>
      <c r="S41" s="30">
        <f t="shared" si="0"/>
        <v>0</v>
      </c>
      <c r="T41" s="31" t="e">
        <f t="shared" si="1"/>
        <v>#DIV/0!</v>
      </c>
    </row>
    <row r="42" spans="1:20" x14ac:dyDescent="0.25">
      <c r="A42" s="13"/>
      <c r="B42" s="13"/>
      <c r="C42" s="13"/>
      <c r="D42" s="13"/>
      <c r="E42" s="12">
        <v>149</v>
      </c>
      <c r="F42" s="12" t="s">
        <v>44</v>
      </c>
      <c r="G42" s="4">
        <v>-67863471046.129997</v>
      </c>
      <c r="H42" s="4">
        <v>-68399525836.449997</v>
      </c>
      <c r="I42" s="4">
        <v>-68842730734.710007</v>
      </c>
      <c r="J42" s="4">
        <v>-69546739051.039993</v>
      </c>
      <c r="K42" s="4">
        <v>-72818533011.399994</v>
      </c>
      <c r="L42" s="4">
        <v>-73388055154.759995</v>
      </c>
      <c r="M42" s="4">
        <v>-73816292533.149994</v>
      </c>
      <c r="N42" s="4">
        <v>-74430060937.220001</v>
      </c>
      <c r="O42" s="4">
        <v>-76723847387.789993</v>
      </c>
      <c r="P42" s="5">
        <v>-274652466668.32999</v>
      </c>
      <c r="Q42" s="5">
        <v>-294452941636.53003</v>
      </c>
      <c r="R42" s="5">
        <v>-76723847387.789993</v>
      </c>
      <c r="S42" s="30">
        <f t="shared" si="0"/>
        <v>-3905314376.3899994</v>
      </c>
      <c r="T42" s="31">
        <f t="shared" si="1"/>
        <v>5.3630775228314596</v>
      </c>
    </row>
    <row r="43" spans="1:20" ht="21" x14ac:dyDescent="0.25">
      <c r="A43" s="13"/>
      <c r="B43" s="13"/>
      <c r="C43" s="13"/>
      <c r="D43" s="13"/>
      <c r="E43" s="12">
        <v>162</v>
      </c>
      <c r="F43" s="12" t="s">
        <v>45</v>
      </c>
      <c r="G43" s="4">
        <v>-19050369.390000001</v>
      </c>
      <c r="H43" s="4">
        <v>-11282099</v>
      </c>
      <c r="I43" s="4">
        <v>-12734543.52</v>
      </c>
      <c r="J43" s="4">
        <v>-47261053.130000003</v>
      </c>
      <c r="K43" s="4">
        <v>-26842690.98</v>
      </c>
      <c r="L43" s="4">
        <v>-17476417.16</v>
      </c>
      <c r="M43" s="4">
        <v>-23063914.379999999</v>
      </c>
      <c r="N43" s="4">
        <v>-18986804.800000001</v>
      </c>
      <c r="O43" s="4">
        <v>-23300482.879999999</v>
      </c>
      <c r="P43" s="5">
        <v>-90328065.040000007</v>
      </c>
      <c r="Q43" s="5">
        <v>-86369827.319999993</v>
      </c>
      <c r="R43" s="5">
        <v>-23300482.879999999</v>
      </c>
      <c r="S43" s="30">
        <f t="shared" si="0"/>
        <v>3542208.1000000015</v>
      </c>
      <c r="T43" s="31">
        <f t="shared" si="1"/>
        <v>-13.196173597644275</v>
      </c>
    </row>
    <row r="44" spans="1:20" ht="21" x14ac:dyDescent="0.25">
      <c r="A44" s="13"/>
      <c r="B44" s="13"/>
      <c r="C44" s="13"/>
      <c r="D44" s="13"/>
      <c r="E44" s="12">
        <v>172</v>
      </c>
      <c r="F44" s="12" t="s">
        <v>46</v>
      </c>
      <c r="G44" s="4">
        <v>-1661903063.6900001</v>
      </c>
      <c r="H44" s="4">
        <v>1262700563.5799999</v>
      </c>
      <c r="I44" s="4">
        <v>543953560.25999999</v>
      </c>
      <c r="J44" s="4">
        <v>-11356947.85</v>
      </c>
      <c r="K44" s="4">
        <v>-366479441.56999999</v>
      </c>
      <c r="L44" s="4">
        <v>-1145429958.6700001</v>
      </c>
      <c r="M44" s="4">
        <v>-926801900.17999995</v>
      </c>
      <c r="N44" s="4">
        <v>126695799.06999999</v>
      </c>
      <c r="O44" s="4">
        <v>-599488800.13999999</v>
      </c>
      <c r="P44" s="5">
        <v>133394112.3</v>
      </c>
      <c r="Q44" s="5">
        <v>-2312015501.3499999</v>
      </c>
      <c r="R44" s="5">
        <v>-599488800.13999999</v>
      </c>
      <c r="S44" s="30">
        <f t="shared" si="0"/>
        <v>-233009358.56999999</v>
      </c>
      <c r="T44" s="31">
        <f t="shared" si="1"/>
        <v>63.580471955476305</v>
      </c>
    </row>
    <row r="45" spans="1:20" ht="21" x14ac:dyDescent="0.25">
      <c r="A45" s="13"/>
      <c r="B45" s="13"/>
      <c r="C45" s="13"/>
      <c r="D45" s="13"/>
      <c r="E45" s="12">
        <v>173</v>
      </c>
      <c r="F45" s="12" t="s">
        <v>47</v>
      </c>
      <c r="G45" s="4">
        <v>1222</v>
      </c>
      <c r="H45" s="4">
        <v>64042</v>
      </c>
      <c r="I45" s="4">
        <v>61904</v>
      </c>
      <c r="J45" s="4">
        <v>-3460387.29</v>
      </c>
      <c r="K45" s="4">
        <v>94185</v>
      </c>
      <c r="L45" s="4">
        <v>133572</v>
      </c>
      <c r="M45" s="4">
        <v>128877</v>
      </c>
      <c r="N45" s="4">
        <v>2517725.41</v>
      </c>
      <c r="O45" s="4">
        <v>107178</v>
      </c>
      <c r="P45" s="5">
        <v>-3333219.29</v>
      </c>
      <c r="Q45" s="5">
        <v>2874359.41</v>
      </c>
      <c r="R45" s="5">
        <v>107178</v>
      </c>
      <c r="S45" s="30">
        <f t="shared" si="0"/>
        <v>12993</v>
      </c>
      <c r="T45" s="31">
        <f t="shared" si="1"/>
        <v>13.795190316929448</v>
      </c>
    </row>
    <row r="46" spans="1:20" x14ac:dyDescent="0.25">
      <c r="A46" s="13"/>
      <c r="B46" s="13"/>
      <c r="C46" s="13"/>
      <c r="D46" s="13"/>
      <c r="E46" s="12">
        <v>999</v>
      </c>
      <c r="F46" s="12" t="s">
        <v>48</v>
      </c>
      <c r="G46" s="4">
        <v>-36389592795.93</v>
      </c>
      <c r="H46" s="4">
        <v>-40222958116.080002</v>
      </c>
      <c r="I46" s="4">
        <v>-38837947931.559998</v>
      </c>
      <c r="J46" s="4">
        <v>-38171515719.650002</v>
      </c>
      <c r="K46" s="4">
        <v>-37993199524.839996</v>
      </c>
      <c r="L46" s="4">
        <v>-39602134802.080002</v>
      </c>
      <c r="M46" s="4">
        <v>-38047457934.480003</v>
      </c>
      <c r="N46" s="4">
        <v>-38883615815.360001</v>
      </c>
      <c r="O46" s="4">
        <v>-38665654466.220001</v>
      </c>
      <c r="P46" s="5">
        <v>-153622014563.22</v>
      </c>
      <c r="Q46" s="5">
        <v>-154526408076.76001</v>
      </c>
      <c r="R46" s="5">
        <v>-38665654466.220001</v>
      </c>
      <c r="S46" s="30">
        <f t="shared" si="0"/>
        <v>-672454941.38000488</v>
      </c>
      <c r="T46" s="31">
        <f t="shared" si="1"/>
        <v>1.7699350141341823</v>
      </c>
    </row>
    <row r="47" spans="1:20" x14ac:dyDescent="0.25">
      <c r="A47" s="13"/>
      <c r="B47" s="13"/>
      <c r="C47" s="13"/>
      <c r="D47" s="14" t="s">
        <v>49</v>
      </c>
      <c r="E47" s="14"/>
      <c r="F47" s="14"/>
      <c r="G47" s="5">
        <v>-37724105889.889999</v>
      </c>
      <c r="H47" s="5">
        <v>-39685180201.550003</v>
      </c>
      <c r="I47" s="5">
        <v>-38235363436.480003</v>
      </c>
      <c r="J47" s="5">
        <v>-38584742718.169998</v>
      </c>
      <c r="K47" s="5">
        <v>-38167580727.980003</v>
      </c>
      <c r="L47" s="5">
        <v>-40330707093.709999</v>
      </c>
      <c r="M47" s="5">
        <v>-39031741357.379997</v>
      </c>
      <c r="N47" s="5">
        <v>-39509419363.07</v>
      </c>
      <c r="O47" s="5">
        <v>-39407788006.139999</v>
      </c>
      <c r="P47" s="5">
        <v>-154229392246.09</v>
      </c>
      <c r="Q47" s="5">
        <v>-157039448542.14001</v>
      </c>
      <c r="R47" s="5">
        <v>-39407788006.139999</v>
      </c>
      <c r="S47" s="30">
        <f t="shared" si="0"/>
        <v>-1240207278.159996</v>
      </c>
      <c r="T47" s="31">
        <f t="shared" si="1"/>
        <v>3.2493735639126351</v>
      </c>
    </row>
    <row r="48" spans="1:20" ht="21" x14ac:dyDescent="0.25">
      <c r="A48" s="13"/>
      <c r="B48" s="13"/>
      <c r="C48" s="12" t="s">
        <v>50</v>
      </c>
      <c r="D48" s="12" t="s">
        <v>51</v>
      </c>
      <c r="E48" s="12">
        <v>49</v>
      </c>
      <c r="F48" s="12" t="s">
        <v>29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5">
        <v>0</v>
      </c>
      <c r="Q48" s="5">
        <v>0</v>
      </c>
      <c r="R48" s="5">
        <v>0</v>
      </c>
      <c r="S48" s="30">
        <f t="shared" si="0"/>
        <v>0</v>
      </c>
      <c r="T48" s="31" t="e">
        <f t="shared" si="1"/>
        <v>#DIV/0!</v>
      </c>
    </row>
    <row r="49" spans="1:20" ht="21" x14ac:dyDescent="0.25">
      <c r="A49" s="13"/>
      <c r="B49" s="13"/>
      <c r="C49" s="12" t="s">
        <v>52</v>
      </c>
      <c r="D49" s="12" t="s">
        <v>53</v>
      </c>
      <c r="E49" s="12">
        <v>49</v>
      </c>
      <c r="F49" s="12" t="s">
        <v>29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5">
        <v>0</v>
      </c>
      <c r="Q49" s="5">
        <v>0</v>
      </c>
      <c r="R49" s="5">
        <v>0</v>
      </c>
      <c r="S49" s="30">
        <f t="shared" si="0"/>
        <v>0</v>
      </c>
      <c r="T49" s="31" t="e">
        <f t="shared" si="1"/>
        <v>#DIV/0!</v>
      </c>
    </row>
    <row r="50" spans="1:20" ht="21" x14ac:dyDescent="0.25">
      <c r="A50" s="13"/>
      <c r="B50" s="13"/>
      <c r="C50" s="12" t="s">
        <v>54</v>
      </c>
      <c r="D50" s="12" t="s">
        <v>55</v>
      </c>
      <c r="E50" s="12">
        <v>49</v>
      </c>
      <c r="F50" s="12" t="s">
        <v>29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5">
        <v>0</v>
      </c>
      <c r="Q50" s="5">
        <v>0</v>
      </c>
      <c r="R50" s="5">
        <v>0</v>
      </c>
      <c r="S50" s="30">
        <f t="shared" si="0"/>
        <v>0</v>
      </c>
      <c r="T50" s="31" t="e">
        <f t="shared" si="1"/>
        <v>#DIV/0!</v>
      </c>
    </row>
    <row r="51" spans="1:20" ht="21" x14ac:dyDescent="0.25">
      <c r="A51" s="13"/>
      <c r="B51" s="13"/>
      <c r="C51" s="12" t="s">
        <v>56</v>
      </c>
      <c r="D51" s="12" t="s">
        <v>57</v>
      </c>
      <c r="E51" s="12">
        <v>49</v>
      </c>
      <c r="F51" s="12" t="s">
        <v>29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5">
        <v>0</v>
      </c>
      <c r="Q51" s="5">
        <v>0</v>
      </c>
      <c r="R51" s="5">
        <v>0</v>
      </c>
      <c r="S51" s="30">
        <f t="shared" si="0"/>
        <v>0</v>
      </c>
      <c r="T51" s="31" t="e">
        <f t="shared" si="1"/>
        <v>#DIV/0!</v>
      </c>
    </row>
    <row r="52" spans="1:20" x14ac:dyDescent="0.25">
      <c r="A52" s="13"/>
      <c r="B52" s="13"/>
      <c r="C52" s="11" t="s">
        <v>58</v>
      </c>
      <c r="D52" s="11" t="s">
        <v>10</v>
      </c>
      <c r="E52" s="12">
        <v>1</v>
      </c>
      <c r="F52" s="12" t="s">
        <v>12</v>
      </c>
      <c r="G52" s="4">
        <v>48391359.710000001</v>
      </c>
      <c r="H52" s="4">
        <v>46218034.299999997</v>
      </c>
      <c r="I52" s="4">
        <v>47116547.869999997</v>
      </c>
      <c r="J52" s="4">
        <v>49496210.020000003</v>
      </c>
      <c r="K52" s="4">
        <v>49370383.049999997</v>
      </c>
      <c r="L52" s="4">
        <v>48502734.32</v>
      </c>
      <c r="M52" s="4">
        <v>47758108.539999999</v>
      </c>
      <c r="N52" s="4">
        <v>45256468.82</v>
      </c>
      <c r="O52" s="4">
        <v>51059410.090000004</v>
      </c>
      <c r="P52" s="5">
        <v>191222151.90000001</v>
      </c>
      <c r="Q52" s="5">
        <v>190887694.72999999</v>
      </c>
      <c r="R52" s="5">
        <v>51059410.090000004</v>
      </c>
      <c r="S52" s="30">
        <f t="shared" si="0"/>
        <v>1689027.0400000066</v>
      </c>
      <c r="T52" s="31">
        <f t="shared" si="1"/>
        <v>3.4211341611213335</v>
      </c>
    </row>
    <row r="53" spans="1:20" ht="31.5" x14ac:dyDescent="0.25">
      <c r="A53" s="13"/>
      <c r="B53" s="13"/>
      <c r="C53" s="13"/>
      <c r="D53" s="13"/>
      <c r="E53" s="12">
        <v>2</v>
      </c>
      <c r="F53" s="12" t="s">
        <v>13</v>
      </c>
      <c r="G53" s="4">
        <v>22317527.800000001</v>
      </c>
      <c r="H53" s="4">
        <v>20521452.350000001</v>
      </c>
      <c r="I53" s="4">
        <v>21708270.219999999</v>
      </c>
      <c r="J53" s="4">
        <v>21865304.09</v>
      </c>
      <c r="K53" s="4">
        <v>22271135.23</v>
      </c>
      <c r="L53" s="4">
        <v>21644790.57</v>
      </c>
      <c r="M53" s="4">
        <v>21531463.170000002</v>
      </c>
      <c r="N53" s="4">
        <v>21561803.039999999</v>
      </c>
      <c r="O53" s="4">
        <v>23273806.699999999</v>
      </c>
      <c r="P53" s="5">
        <v>86412554.459999993</v>
      </c>
      <c r="Q53" s="5">
        <v>87009192.010000005</v>
      </c>
      <c r="R53" s="5">
        <v>23273806.699999999</v>
      </c>
      <c r="S53" s="30">
        <f t="shared" si="0"/>
        <v>1002671.4699999988</v>
      </c>
      <c r="T53" s="31">
        <f t="shared" si="1"/>
        <v>4.5021120820521316</v>
      </c>
    </row>
    <row r="54" spans="1:20" x14ac:dyDescent="0.25">
      <c r="A54" s="13"/>
      <c r="B54" s="13"/>
      <c r="C54" s="13"/>
      <c r="D54" s="13"/>
      <c r="E54" s="12">
        <v>3</v>
      </c>
      <c r="F54" s="12" t="s">
        <v>14</v>
      </c>
      <c r="G54" s="4">
        <v>1420362.49</v>
      </c>
      <c r="H54" s="4">
        <v>1667058.99</v>
      </c>
      <c r="I54" s="4">
        <v>939897.07</v>
      </c>
      <c r="J54" s="4">
        <v>2595278.65</v>
      </c>
      <c r="K54" s="4">
        <v>692524.47</v>
      </c>
      <c r="L54" s="4">
        <v>1325881.67</v>
      </c>
      <c r="M54" s="4">
        <v>990575.59</v>
      </c>
      <c r="N54" s="4">
        <v>2136914.61</v>
      </c>
      <c r="O54" s="4">
        <v>865014.42</v>
      </c>
      <c r="P54" s="5">
        <v>6622597.2000000002</v>
      </c>
      <c r="Q54" s="5">
        <v>5145896.34</v>
      </c>
      <c r="R54" s="5">
        <v>865014.42</v>
      </c>
      <c r="S54" s="30">
        <f t="shared" si="0"/>
        <v>172489.95000000007</v>
      </c>
      <c r="T54" s="31">
        <f t="shared" si="1"/>
        <v>24.907415906906522</v>
      </c>
    </row>
    <row r="55" spans="1:20" x14ac:dyDescent="0.25">
      <c r="A55" s="13"/>
      <c r="B55" s="13"/>
      <c r="C55" s="13"/>
      <c r="D55" s="13"/>
      <c r="E55" s="12">
        <v>4</v>
      </c>
      <c r="F55" s="12" t="s">
        <v>15</v>
      </c>
      <c r="G55" s="4">
        <v>111261.27</v>
      </c>
      <c r="H55" s="4">
        <v>59031.55</v>
      </c>
      <c r="I55" s="4">
        <v>22895.8</v>
      </c>
      <c r="J55" s="4">
        <v>85089.06</v>
      </c>
      <c r="K55" s="4">
        <v>45885.440000000002</v>
      </c>
      <c r="L55" s="4">
        <v>73674.509999999995</v>
      </c>
      <c r="M55" s="4">
        <v>38675.279999999999</v>
      </c>
      <c r="N55" s="4">
        <v>119338.07</v>
      </c>
      <c r="O55" s="4">
        <v>60762.3</v>
      </c>
      <c r="P55" s="5">
        <v>278277.68</v>
      </c>
      <c r="Q55" s="5">
        <v>277573.3</v>
      </c>
      <c r="R55" s="5">
        <v>60762.3</v>
      </c>
      <c r="S55" s="30">
        <f t="shared" si="0"/>
        <v>14876.86</v>
      </c>
      <c r="T55" s="31">
        <f t="shared" si="1"/>
        <v>32.421744239567062</v>
      </c>
    </row>
    <row r="56" spans="1:20" x14ac:dyDescent="0.25">
      <c r="A56" s="13"/>
      <c r="B56" s="13"/>
      <c r="C56" s="13"/>
      <c r="D56" s="13"/>
      <c r="E56" s="12">
        <v>5</v>
      </c>
      <c r="F56" s="12" t="s">
        <v>16</v>
      </c>
      <c r="G56" s="4">
        <v>3893467.9</v>
      </c>
      <c r="H56" s="4">
        <v>3651250.94</v>
      </c>
      <c r="I56" s="4">
        <v>3395957.27</v>
      </c>
      <c r="J56" s="4">
        <v>4217545.5</v>
      </c>
      <c r="K56" s="4">
        <v>3550998.1</v>
      </c>
      <c r="L56" s="4">
        <v>3585444</v>
      </c>
      <c r="M56" s="4">
        <v>3644573.92</v>
      </c>
      <c r="N56" s="4">
        <v>3631968.65</v>
      </c>
      <c r="O56" s="4">
        <v>3512354.06</v>
      </c>
      <c r="P56" s="5">
        <v>15158221.609999999</v>
      </c>
      <c r="Q56" s="5">
        <v>14412984.67</v>
      </c>
      <c r="R56" s="5">
        <v>3512354.06</v>
      </c>
      <c r="S56" s="30">
        <f t="shared" si="0"/>
        <v>-38644.040000000037</v>
      </c>
      <c r="T56" s="31">
        <f t="shared" si="1"/>
        <v>-1.0882585377897003</v>
      </c>
    </row>
    <row r="57" spans="1:20" x14ac:dyDescent="0.25">
      <c r="A57" s="13"/>
      <c r="B57" s="13"/>
      <c r="C57" s="13"/>
      <c r="D57" s="13"/>
      <c r="E57" s="12">
        <v>6</v>
      </c>
      <c r="F57" s="12" t="s">
        <v>17</v>
      </c>
      <c r="G57" s="4">
        <v>0</v>
      </c>
      <c r="H57" s="4">
        <v>2342.3000000000002</v>
      </c>
      <c r="I57" s="4">
        <v>75386.13</v>
      </c>
      <c r="J57" s="4">
        <v>3502.73</v>
      </c>
      <c r="K57" s="4">
        <v>3333.82</v>
      </c>
      <c r="L57" s="4">
        <v>0</v>
      </c>
      <c r="M57" s="4">
        <v>2811.43</v>
      </c>
      <c r="N57" s="4">
        <v>2129.2199999999998</v>
      </c>
      <c r="O57" s="4">
        <v>9989.9599999999991</v>
      </c>
      <c r="P57" s="5">
        <v>81231.16</v>
      </c>
      <c r="Q57" s="5">
        <v>8274.4699999999993</v>
      </c>
      <c r="R57" s="5">
        <v>9989.9599999999991</v>
      </c>
      <c r="S57" s="30">
        <f t="shared" si="0"/>
        <v>6656.1399999999994</v>
      </c>
      <c r="T57" s="31">
        <f t="shared" si="1"/>
        <v>199.65505036264705</v>
      </c>
    </row>
    <row r="58" spans="1:20" ht="21" x14ac:dyDescent="0.25">
      <c r="A58" s="13"/>
      <c r="B58" s="13"/>
      <c r="C58" s="13"/>
      <c r="D58" s="13"/>
      <c r="E58" s="12">
        <v>7</v>
      </c>
      <c r="F58" s="12" t="s">
        <v>18</v>
      </c>
      <c r="G58" s="4">
        <v>24426664.059999999</v>
      </c>
      <c r="H58" s="4">
        <v>30383051.41</v>
      </c>
      <c r="I58" s="4">
        <v>15353386.01</v>
      </c>
      <c r="J58" s="4">
        <v>26376398.170000002</v>
      </c>
      <c r="K58" s="4">
        <v>21427683.18</v>
      </c>
      <c r="L58" s="4">
        <v>24302765.859999999</v>
      </c>
      <c r="M58" s="4">
        <v>10802971.289999999</v>
      </c>
      <c r="N58" s="4">
        <v>18547424.989999998</v>
      </c>
      <c r="O58" s="4">
        <v>19136887.100000001</v>
      </c>
      <c r="P58" s="5">
        <v>96539499.650000006</v>
      </c>
      <c r="Q58" s="5">
        <v>75080845.319999993</v>
      </c>
      <c r="R58" s="5">
        <v>19136887.100000001</v>
      </c>
      <c r="S58" s="30">
        <f t="shared" si="0"/>
        <v>-2290796.0799999982</v>
      </c>
      <c r="T58" s="31">
        <f t="shared" si="1"/>
        <v>-10.690824858462362</v>
      </c>
    </row>
    <row r="59" spans="1:20" ht="21" x14ac:dyDescent="0.25">
      <c r="A59" s="13"/>
      <c r="B59" s="13"/>
      <c r="C59" s="13"/>
      <c r="D59" s="13"/>
      <c r="E59" s="12">
        <v>8</v>
      </c>
      <c r="F59" s="12" t="s">
        <v>19</v>
      </c>
      <c r="G59" s="4">
        <v>34837960.759999998</v>
      </c>
      <c r="H59" s="4">
        <v>35829147.969999999</v>
      </c>
      <c r="I59" s="4">
        <v>32801904.550000001</v>
      </c>
      <c r="J59" s="4">
        <v>34360399.299999997</v>
      </c>
      <c r="K59" s="4">
        <v>33169700.260000002</v>
      </c>
      <c r="L59" s="4">
        <v>34622441.93</v>
      </c>
      <c r="M59" s="4">
        <v>32770474.260000002</v>
      </c>
      <c r="N59" s="4">
        <v>35945638.939999998</v>
      </c>
      <c r="O59" s="4">
        <v>32358050.899999999</v>
      </c>
      <c r="P59" s="5">
        <v>137829412.58000001</v>
      </c>
      <c r="Q59" s="5">
        <v>136508255.38999999</v>
      </c>
      <c r="R59" s="5">
        <v>32358050.899999999</v>
      </c>
      <c r="S59" s="30">
        <f t="shared" si="0"/>
        <v>-811649.36000000313</v>
      </c>
      <c r="T59" s="31">
        <f t="shared" si="1"/>
        <v>-2.4469601884789629</v>
      </c>
    </row>
    <row r="60" spans="1:20" x14ac:dyDescent="0.25">
      <c r="A60" s="13"/>
      <c r="B60" s="13"/>
      <c r="C60" s="13"/>
      <c r="D60" s="13"/>
      <c r="E60" s="12"/>
      <c r="F60" s="28" t="s">
        <v>76</v>
      </c>
      <c r="G60" s="17">
        <v>34188716.439999998</v>
      </c>
      <c r="H60" s="17">
        <v>25230228.369999997</v>
      </c>
      <c r="I60" s="17">
        <v>32500455.750000007</v>
      </c>
      <c r="J60" s="17">
        <v>22229183.079999983</v>
      </c>
      <c r="K60" s="17">
        <v>32376410.940000001</v>
      </c>
      <c r="L60" s="17">
        <v>33071667.380000003</v>
      </c>
      <c r="M60" s="17">
        <v>23666462.970000003</v>
      </c>
      <c r="N60" s="17">
        <v>24520677.43</v>
      </c>
      <c r="O60" s="17">
        <v>31184651.209999997</v>
      </c>
      <c r="P60" s="17">
        <f>SUM(G60:J60)</f>
        <v>114148583.63999999</v>
      </c>
      <c r="Q60" s="17">
        <f>SUM(K60:N60)</f>
        <v>113635218.72</v>
      </c>
      <c r="R60" s="17">
        <v>31184651.209999997</v>
      </c>
      <c r="S60" s="30">
        <f t="shared" ref="S60:S61" si="3">O60-K60</f>
        <v>-1191759.7300000042</v>
      </c>
      <c r="T60" s="31">
        <f t="shared" ref="T60:T61" si="4">S60/K60*100</f>
        <v>-3.6809507150393368</v>
      </c>
    </row>
    <row r="61" spans="1:20" x14ac:dyDescent="0.25">
      <c r="A61" s="13"/>
      <c r="B61" s="13"/>
      <c r="C61" s="13"/>
      <c r="D61" s="13"/>
      <c r="E61" s="12"/>
      <c r="F61" s="29" t="s">
        <v>70</v>
      </c>
      <c r="G61" s="19">
        <f>[1]Sheet!G59-G60</f>
        <v>649244.3200000003</v>
      </c>
      <c r="H61" s="19">
        <f>[1]Sheet!H59-H60</f>
        <v>10598919.600000001</v>
      </c>
      <c r="I61" s="19">
        <f>[1]Sheet!I59-I60</f>
        <v>301448.79999999329</v>
      </c>
      <c r="J61" s="19">
        <f>[1]Sheet!J59-J60</f>
        <v>12131216.220000014</v>
      </c>
      <c r="K61" s="19">
        <f>[1]Sheet!K59-K60</f>
        <v>793289.3200000003</v>
      </c>
      <c r="L61" s="19">
        <f>[1]Sheet!L59-L60</f>
        <v>1550774.549999997</v>
      </c>
      <c r="M61" s="19">
        <f>[1]Sheet!M59-M60</f>
        <v>9104011.2899999991</v>
      </c>
      <c r="N61" s="19">
        <f>N59-N60</f>
        <v>11424961.509999998</v>
      </c>
      <c r="O61" s="19">
        <f>O59-O60</f>
        <v>1173399.6900000013</v>
      </c>
      <c r="P61" s="19">
        <f>SUM(G61:J61)</f>
        <v>23680828.940000009</v>
      </c>
      <c r="Q61" s="19">
        <f>SUM(K61:N61)</f>
        <v>22873036.669999994</v>
      </c>
      <c r="R61" s="19">
        <f>R59-R60</f>
        <v>1173399.6900000013</v>
      </c>
      <c r="S61" s="30">
        <f t="shared" si="3"/>
        <v>380110.37000000104</v>
      </c>
      <c r="T61" s="31">
        <f t="shared" si="4"/>
        <v>47.915730165130789</v>
      </c>
    </row>
    <row r="62" spans="1:20" ht="21" x14ac:dyDescent="0.25">
      <c r="A62" s="13"/>
      <c r="B62" s="13"/>
      <c r="C62" s="13"/>
      <c r="D62" s="13"/>
      <c r="E62" s="12">
        <v>11</v>
      </c>
      <c r="F62" s="12" t="s">
        <v>20</v>
      </c>
      <c r="G62" s="4">
        <v>270904.99</v>
      </c>
      <c r="H62" s="4">
        <v>408293.97</v>
      </c>
      <c r="I62" s="4">
        <v>410052.39</v>
      </c>
      <c r="J62" s="4">
        <v>537020.04</v>
      </c>
      <c r="K62" s="4">
        <v>427058.29</v>
      </c>
      <c r="L62" s="4">
        <v>446404.3</v>
      </c>
      <c r="M62" s="4">
        <v>190816.76</v>
      </c>
      <c r="N62" s="4">
        <v>754903.58</v>
      </c>
      <c r="O62" s="4">
        <v>466712.39</v>
      </c>
      <c r="P62" s="5">
        <v>1626271.39</v>
      </c>
      <c r="Q62" s="5">
        <v>1819182.93</v>
      </c>
      <c r="R62" s="5">
        <v>466712.39</v>
      </c>
      <c r="S62" s="30">
        <f t="shared" si="0"/>
        <v>39654.100000000035</v>
      </c>
      <c r="T62" s="31">
        <f t="shared" si="1"/>
        <v>9.2854069171681548</v>
      </c>
    </row>
    <row r="63" spans="1:20" x14ac:dyDescent="0.25">
      <c r="A63" s="13"/>
      <c r="B63" s="13"/>
      <c r="C63" s="13"/>
      <c r="D63" s="13"/>
      <c r="E63" s="12">
        <v>18</v>
      </c>
      <c r="F63" s="12" t="s">
        <v>24</v>
      </c>
      <c r="G63" s="4">
        <v>1696.58</v>
      </c>
      <c r="H63" s="4">
        <v>15089.05</v>
      </c>
      <c r="I63" s="4">
        <v>3783.9</v>
      </c>
      <c r="J63" s="4">
        <v>15137.05</v>
      </c>
      <c r="K63" s="4">
        <v>3025.03</v>
      </c>
      <c r="L63" s="4">
        <v>10216.85</v>
      </c>
      <c r="M63" s="4">
        <v>4064.97</v>
      </c>
      <c r="N63" s="4">
        <v>9799.26</v>
      </c>
      <c r="O63" s="4">
        <v>1676.45</v>
      </c>
      <c r="P63" s="5">
        <v>35706.58</v>
      </c>
      <c r="Q63" s="5">
        <v>27106.11</v>
      </c>
      <c r="R63" s="5">
        <v>1676.45</v>
      </c>
      <c r="S63" s="30">
        <f t="shared" si="0"/>
        <v>-1348.5800000000002</v>
      </c>
      <c r="T63" s="31">
        <f t="shared" si="1"/>
        <v>-44.58071490200097</v>
      </c>
    </row>
    <row r="64" spans="1:20" x14ac:dyDescent="0.25">
      <c r="A64" s="13"/>
      <c r="B64" s="13"/>
      <c r="C64" s="13"/>
      <c r="D64" s="13"/>
      <c r="E64" s="12">
        <v>19</v>
      </c>
      <c r="F64" s="12" t="s">
        <v>25</v>
      </c>
      <c r="G64" s="4">
        <v>6.76</v>
      </c>
      <c r="H64" s="4">
        <v>81597.72</v>
      </c>
      <c r="I64" s="4">
        <v>100917.71</v>
      </c>
      <c r="J64" s="4">
        <v>107863.11</v>
      </c>
      <c r="K64" s="4">
        <v>1.44</v>
      </c>
      <c r="L64" s="4">
        <v>774.9</v>
      </c>
      <c r="M64" s="4">
        <v>40.659999999999997</v>
      </c>
      <c r="N64" s="4">
        <v>-28.54</v>
      </c>
      <c r="O64" s="4">
        <v>132.31</v>
      </c>
      <c r="P64" s="5">
        <v>290385.3</v>
      </c>
      <c r="Q64" s="5">
        <v>788.46</v>
      </c>
      <c r="R64" s="5">
        <v>132.31</v>
      </c>
      <c r="S64" s="30">
        <f t="shared" si="0"/>
        <v>130.87</v>
      </c>
      <c r="T64" s="31">
        <f t="shared" si="1"/>
        <v>9088.1944444444453</v>
      </c>
    </row>
    <row r="65" spans="1:20" ht="21" x14ac:dyDescent="0.25">
      <c r="A65" s="13"/>
      <c r="B65" s="13"/>
      <c r="C65" s="13"/>
      <c r="D65" s="13"/>
      <c r="E65" s="12">
        <v>23</v>
      </c>
      <c r="F65" s="12" t="s">
        <v>27</v>
      </c>
      <c r="G65" s="4">
        <v>-83198.22</v>
      </c>
      <c r="H65" s="4">
        <v>1438107.76</v>
      </c>
      <c r="I65" s="4">
        <v>101119.82</v>
      </c>
      <c r="J65" s="4">
        <v>1476178.17</v>
      </c>
      <c r="K65" s="4">
        <v>-86872.17</v>
      </c>
      <c r="L65" s="4">
        <v>1525849.11</v>
      </c>
      <c r="M65" s="4">
        <v>123582.89</v>
      </c>
      <c r="N65" s="4">
        <v>582626.93000000005</v>
      </c>
      <c r="O65" s="4">
        <v>693288.57</v>
      </c>
      <c r="P65" s="5">
        <v>2932207.53</v>
      </c>
      <c r="Q65" s="5">
        <v>2145186.7599999998</v>
      </c>
      <c r="R65" s="5">
        <v>693288.57</v>
      </c>
      <c r="S65" s="30">
        <f t="shared" si="0"/>
        <v>780160.74</v>
      </c>
      <c r="T65" s="31">
        <f t="shared" si="1"/>
        <v>-898.05600573808613</v>
      </c>
    </row>
    <row r="66" spans="1:20" x14ac:dyDescent="0.25">
      <c r="A66" s="13"/>
      <c r="B66" s="13"/>
      <c r="C66" s="13"/>
      <c r="D66" s="13"/>
      <c r="E66" s="12">
        <v>63</v>
      </c>
      <c r="F66" s="12" t="s">
        <v>10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5">
        <v>0</v>
      </c>
      <c r="Q66" s="5">
        <v>0</v>
      </c>
      <c r="R66" s="5">
        <v>0</v>
      </c>
      <c r="S66" s="30">
        <f t="shared" si="0"/>
        <v>0</v>
      </c>
      <c r="T66" s="31" t="e">
        <f t="shared" si="1"/>
        <v>#DIV/0!</v>
      </c>
    </row>
    <row r="67" spans="1:20" x14ac:dyDescent="0.25">
      <c r="A67" s="13"/>
      <c r="B67" s="13"/>
      <c r="C67" s="13"/>
      <c r="D67" s="13"/>
      <c r="E67" s="12">
        <v>70</v>
      </c>
      <c r="F67" s="12" t="s">
        <v>34</v>
      </c>
      <c r="G67" s="4">
        <v>4248644.67</v>
      </c>
      <c r="H67" s="4">
        <v>4523317.95</v>
      </c>
      <c r="I67" s="4">
        <v>5014848.41</v>
      </c>
      <c r="J67" s="4">
        <v>6160141.75</v>
      </c>
      <c r="K67" s="4">
        <v>6369008.8300000001</v>
      </c>
      <c r="L67" s="4">
        <v>6885634.5199999996</v>
      </c>
      <c r="M67" s="4">
        <v>6743141.0999999996</v>
      </c>
      <c r="N67" s="4">
        <v>7076537.3399999999</v>
      </c>
      <c r="O67" s="4">
        <v>7118458.6699999999</v>
      </c>
      <c r="P67" s="5">
        <v>19946952.780000001</v>
      </c>
      <c r="Q67" s="5">
        <v>27074321.789999999</v>
      </c>
      <c r="R67" s="5">
        <v>7118458.6699999999</v>
      </c>
      <c r="S67" s="30">
        <f t="shared" si="0"/>
        <v>749449.83999999985</v>
      </c>
      <c r="T67" s="31">
        <f t="shared" si="1"/>
        <v>11.767134573120067</v>
      </c>
    </row>
    <row r="68" spans="1:20" ht="21" x14ac:dyDescent="0.25">
      <c r="A68" s="13"/>
      <c r="B68" s="13"/>
      <c r="C68" s="13"/>
      <c r="D68" s="13"/>
      <c r="E68" s="12">
        <v>72</v>
      </c>
      <c r="F68" s="12" t="s">
        <v>36</v>
      </c>
      <c r="G68" s="4">
        <v>2270699.23</v>
      </c>
      <c r="H68" s="4">
        <v>3184103.86</v>
      </c>
      <c r="I68" s="4">
        <v>-8534993.5399999991</v>
      </c>
      <c r="J68" s="4">
        <v>3866330</v>
      </c>
      <c r="K68" s="4">
        <v>2043747.1</v>
      </c>
      <c r="L68" s="4">
        <v>3835677.95</v>
      </c>
      <c r="M68" s="4">
        <v>-9399771.0999999996</v>
      </c>
      <c r="N68" s="4">
        <v>3712884.35</v>
      </c>
      <c r="O68" s="4">
        <v>1994318.09</v>
      </c>
      <c r="P68" s="5">
        <v>786139.55</v>
      </c>
      <c r="Q68" s="5">
        <v>192538.3</v>
      </c>
      <c r="R68" s="5">
        <v>1994318.09</v>
      </c>
      <c r="S68" s="30">
        <f t="shared" si="0"/>
        <v>-49429.010000000009</v>
      </c>
      <c r="T68" s="31">
        <f t="shared" si="1"/>
        <v>-2.4185482636281175</v>
      </c>
    </row>
    <row r="69" spans="1:20" ht="21" x14ac:dyDescent="0.25">
      <c r="A69" s="13"/>
      <c r="B69" s="13"/>
      <c r="C69" s="13"/>
      <c r="D69" s="13"/>
      <c r="E69" s="12">
        <v>73</v>
      </c>
      <c r="F69" s="12" t="s">
        <v>37</v>
      </c>
      <c r="G69" s="4">
        <v>1043745.73</v>
      </c>
      <c r="H69" s="4">
        <v>1702023.31</v>
      </c>
      <c r="I69" s="4">
        <v>-3927198.03</v>
      </c>
      <c r="J69" s="4">
        <v>1866043.61</v>
      </c>
      <c r="K69" s="4">
        <v>919709.68</v>
      </c>
      <c r="L69" s="4">
        <v>1980217.37</v>
      </c>
      <c r="M69" s="4">
        <v>-4361528.71</v>
      </c>
      <c r="N69" s="4">
        <v>1938922.39</v>
      </c>
      <c r="O69" s="4">
        <v>907043.61</v>
      </c>
      <c r="P69" s="5">
        <v>684614.62</v>
      </c>
      <c r="Q69" s="5">
        <v>477320.73</v>
      </c>
      <c r="R69" s="5">
        <v>907043.61</v>
      </c>
      <c r="S69" s="30">
        <f t="shared" si="0"/>
        <v>-12666.070000000065</v>
      </c>
      <c r="T69" s="31">
        <f t="shared" si="1"/>
        <v>-1.3771813296561219</v>
      </c>
    </row>
    <row r="70" spans="1:20" ht="21" x14ac:dyDescent="0.25">
      <c r="A70" s="13"/>
      <c r="B70" s="13"/>
      <c r="C70" s="13"/>
      <c r="D70" s="13"/>
      <c r="E70" s="12">
        <v>107</v>
      </c>
      <c r="F70" s="12" t="s">
        <v>39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5">
        <v>0</v>
      </c>
      <c r="Q70" s="5">
        <v>0</v>
      </c>
      <c r="R70" s="5">
        <v>0</v>
      </c>
      <c r="S70" s="30">
        <f t="shared" si="0"/>
        <v>0</v>
      </c>
      <c r="T70" s="31" t="e">
        <f t="shared" si="1"/>
        <v>#DIV/0!</v>
      </c>
    </row>
    <row r="71" spans="1:20" ht="21" x14ac:dyDescent="0.25">
      <c r="A71" s="13"/>
      <c r="B71" s="13"/>
      <c r="C71" s="13"/>
      <c r="D71" s="13"/>
      <c r="E71" s="12">
        <v>108</v>
      </c>
      <c r="F71" s="12" t="s">
        <v>40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5">
        <v>0</v>
      </c>
      <c r="Q71" s="5">
        <v>0</v>
      </c>
      <c r="R71" s="5">
        <v>0</v>
      </c>
      <c r="S71" s="30">
        <f t="shared" ref="S71:S96" si="5">O71-K71</f>
        <v>0</v>
      </c>
      <c r="T71" s="31" t="e">
        <f t="shared" ref="T71:T96" si="6">S71/K71*100</f>
        <v>#DIV/0!</v>
      </c>
    </row>
    <row r="72" spans="1:20" x14ac:dyDescent="0.25">
      <c r="A72" s="13"/>
      <c r="B72" s="13"/>
      <c r="C72" s="13"/>
      <c r="D72" s="13"/>
      <c r="E72" s="12">
        <v>118</v>
      </c>
      <c r="F72" s="12" t="s">
        <v>41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4.24</v>
      </c>
      <c r="N72" s="4">
        <v>-11.17</v>
      </c>
      <c r="O72" s="4">
        <v>0</v>
      </c>
      <c r="P72" s="5">
        <v>0</v>
      </c>
      <c r="Q72" s="5">
        <v>-6.93</v>
      </c>
      <c r="R72" s="5">
        <v>0</v>
      </c>
      <c r="S72" s="30">
        <f t="shared" si="5"/>
        <v>0</v>
      </c>
      <c r="T72" s="31" t="e">
        <f t="shared" si="6"/>
        <v>#DIV/0!</v>
      </c>
    </row>
    <row r="73" spans="1:20" x14ac:dyDescent="0.25">
      <c r="A73" s="13"/>
      <c r="B73" s="13"/>
      <c r="C73" s="13"/>
      <c r="D73" s="13"/>
      <c r="E73" s="12">
        <v>119</v>
      </c>
      <c r="F73" s="12" t="s">
        <v>42</v>
      </c>
      <c r="G73" s="4">
        <v>-47619.68</v>
      </c>
      <c r="H73" s="4">
        <v>-16775.23</v>
      </c>
      <c r="I73" s="4">
        <v>-81242.7</v>
      </c>
      <c r="J73" s="4">
        <v>-84746.79</v>
      </c>
      <c r="K73" s="4">
        <v>-275691.81</v>
      </c>
      <c r="L73" s="4">
        <v>303755.28000000003</v>
      </c>
      <c r="M73" s="4">
        <v>6131.25</v>
      </c>
      <c r="N73" s="4">
        <v>16884.87</v>
      </c>
      <c r="O73" s="4">
        <v>-122780.62</v>
      </c>
      <c r="P73" s="5">
        <v>-230384.4</v>
      </c>
      <c r="Q73" s="5">
        <v>51079.59</v>
      </c>
      <c r="R73" s="5">
        <v>-122780.62</v>
      </c>
      <c r="S73" s="30">
        <f t="shared" si="5"/>
        <v>152911.19</v>
      </c>
      <c r="T73" s="31">
        <f t="shared" si="6"/>
        <v>-55.464538464164029</v>
      </c>
    </row>
    <row r="74" spans="1:20" ht="21" x14ac:dyDescent="0.25">
      <c r="A74" s="13"/>
      <c r="B74" s="13"/>
      <c r="C74" s="13"/>
      <c r="D74" s="13"/>
      <c r="E74" s="12">
        <v>162</v>
      </c>
      <c r="F74" s="12" t="s">
        <v>45</v>
      </c>
      <c r="G74" s="4">
        <v>-81430.67</v>
      </c>
      <c r="H74" s="4">
        <v>-993506.05</v>
      </c>
      <c r="I74" s="4">
        <v>-550594.48</v>
      </c>
      <c r="J74" s="4">
        <v>-342411.33</v>
      </c>
      <c r="K74" s="4">
        <v>-30093.56</v>
      </c>
      <c r="L74" s="4">
        <v>-35479.870000000003</v>
      </c>
      <c r="M74" s="4">
        <v>-66657.36</v>
      </c>
      <c r="N74" s="4">
        <v>-38691.269999999997</v>
      </c>
      <c r="O74" s="4">
        <v>-62722.13</v>
      </c>
      <c r="P74" s="5">
        <v>-1967942.53</v>
      </c>
      <c r="Q74" s="5">
        <v>-170922.06</v>
      </c>
      <c r="R74" s="5">
        <v>-62722.13</v>
      </c>
      <c r="S74" s="30">
        <f t="shared" si="5"/>
        <v>-32628.569999999996</v>
      </c>
      <c r="T74" s="31">
        <f t="shared" si="6"/>
        <v>108.42376242624665</v>
      </c>
    </row>
    <row r="75" spans="1:20" ht="21" x14ac:dyDescent="0.25">
      <c r="A75" s="13"/>
      <c r="B75" s="13"/>
      <c r="C75" s="13"/>
      <c r="D75" s="13"/>
      <c r="E75" s="12">
        <v>172</v>
      </c>
      <c r="F75" s="12" t="s">
        <v>46</v>
      </c>
      <c r="G75" s="4">
        <v>-9.7799999999999994</v>
      </c>
      <c r="H75" s="4">
        <v>-42950.92</v>
      </c>
      <c r="I75" s="4">
        <v>0</v>
      </c>
      <c r="J75" s="4">
        <v>-59.97</v>
      </c>
      <c r="K75" s="4">
        <v>-415.58</v>
      </c>
      <c r="L75" s="4">
        <v>0</v>
      </c>
      <c r="M75" s="4">
        <v>0</v>
      </c>
      <c r="N75" s="4">
        <v>-187.22</v>
      </c>
      <c r="O75" s="4">
        <v>-24.77</v>
      </c>
      <c r="P75" s="5">
        <v>-43020.67</v>
      </c>
      <c r="Q75" s="5">
        <v>-602.79999999999995</v>
      </c>
      <c r="R75" s="5">
        <v>-24.77</v>
      </c>
      <c r="S75" s="30">
        <f t="shared" si="5"/>
        <v>390.81</v>
      </c>
      <c r="T75" s="31">
        <f t="shared" si="6"/>
        <v>-94.03965542133885</v>
      </c>
    </row>
    <row r="76" spans="1:20" x14ac:dyDescent="0.25">
      <c r="A76" s="13"/>
      <c r="B76" s="13"/>
      <c r="C76" s="13"/>
      <c r="D76" s="13"/>
      <c r="E76" s="12">
        <v>999</v>
      </c>
      <c r="F76" s="12" t="s">
        <v>48</v>
      </c>
      <c r="G76" s="4">
        <v>-143022043.71000001</v>
      </c>
      <c r="H76" s="4">
        <v>-148630671.16</v>
      </c>
      <c r="I76" s="4">
        <v>-113950938.40000001</v>
      </c>
      <c r="J76" s="4">
        <v>-152595799.41</v>
      </c>
      <c r="K76" s="4">
        <v>-139901120.81999999</v>
      </c>
      <c r="L76" s="4">
        <v>-149010783.5</v>
      </c>
      <c r="M76" s="4">
        <v>-110779477.8</v>
      </c>
      <c r="N76" s="4">
        <v>-141255327.22</v>
      </c>
      <c r="O76" s="4">
        <v>-141272377.96000001</v>
      </c>
      <c r="P76" s="5">
        <v>-558199452.67999995</v>
      </c>
      <c r="Q76" s="5">
        <v>-540946709.34000003</v>
      </c>
      <c r="R76" s="5">
        <v>-141272377.96000001</v>
      </c>
      <c r="S76" s="30">
        <f t="shared" si="5"/>
        <v>-1371257.1400000155</v>
      </c>
      <c r="T76" s="31">
        <f t="shared" si="6"/>
        <v>0.980161654147365</v>
      </c>
    </row>
    <row r="77" spans="1:20" x14ac:dyDescent="0.25">
      <c r="A77" s="13"/>
      <c r="B77" s="13"/>
      <c r="C77" s="13"/>
      <c r="D77" s="14" t="s">
        <v>59</v>
      </c>
      <c r="E77" s="14"/>
      <c r="F77" s="14"/>
      <c r="G77" s="5">
        <v>-0.11</v>
      </c>
      <c r="H77" s="5">
        <v>7.0000000000000007E-2</v>
      </c>
      <c r="I77" s="5">
        <v>0</v>
      </c>
      <c r="J77" s="5">
        <v>5423.75</v>
      </c>
      <c r="K77" s="5">
        <v>-0.02</v>
      </c>
      <c r="L77" s="5">
        <v>-0.23</v>
      </c>
      <c r="M77" s="5">
        <v>0.38</v>
      </c>
      <c r="N77" s="5">
        <v>-0.36</v>
      </c>
      <c r="O77" s="5">
        <v>0.14000000000000001</v>
      </c>
      <c r="P77" s="5">
        <v>5423.71</v>
      </c>
      <c r="Q77" s="5">
        <v>-0.23</v>
      </c>
      <c r="R77" s="5">
        <v>0.14000000000000001</v>
      </c>
      <c r="S77" s="30">
        <f t="shared" si="5"/>
        <v>0.16</v>
      </c>
      <c r="T77" s="31">
        <f t="shared" si="6"/>
        <v>-800</v>
      </c>
    </row>
    <row r="78" spans="1:20" ht="21" x14ac:dyDescent="0.25">
      <c r="A78" s="13"/>
      <c r="B78" s="13"/>
      <c r="C78" s="12" t="s">
        <v>60</v>
      </c>
      <c r="D78" s="12" t="s">
        <v>61</v>
      </c>
      <c r="E78" s="12">
        <v>49</v>
      </c>
      <c r="F78" s="12" t="s">
        <v>29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5">
        <v>0</v>
      </c>
      <c r="Q78" s="5">
        <v>0</v>
      </c>
      <c r="R78" s="5">
        <v>0</v>
      </c>
      <c r="S78" s="30">
        <f t="shared" si="5"/>
        <v>0</v>
      </c>
      <c r="T78" s="31" t="e">
        <f t="shared" si="6"/>
        <v>#DIV/0!</v>
      </c>
    </row>
    <row r="79" spans="1:20" ht="21" x14ac:dyDescent="0.25">
      <c r="A79" s="13"/>
      <c r="B79" s="13"/>
      <c r="C79" s="11" t="s">
        <v>62</v>
      </c>
      <c r="D79" s="11" t="s">
        <v>63</v>
      </c>
      <c r="E79" s="12">
        <v>60</v>
      </c>
      <c r="F79" s="12" t="s">
        <v>30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5">
        <v>0</v>
      </c>
      <c r="Q79" s="5">
        <v>0</v>
      </c>
      <c r="R79" s="5">
        <v>0</v>
      </c>
      <c r="S79" s="30">
        <f t="shared" si="5"/>
        <v>0</v>
      </c>
      <c r="T79" s="31" t="e">
        <f t="shared" si="6"/>
        <v>#DIV/0!</v>
      </c>
    </row>
    <row r="80" spans="1:20" x14ac:dyDescent="0.25">
      <c r="A80" s="13"/>
      <c r="B80" s="13"/>
      <c r="C80" s="13"/>
      <c r="D80" s="15"/>
      <c r="E80" s="12">
        <v>69</v>
      </c>
      <c r="F80" s="12" t="s">
        <v>33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5">
        <v>0</v>
      </c>
      <c r="Q80" s="5">
        <v>0</v>
      </c>
      <c r="R80" s="5">
        <v>0</v>
      </c>
      <c r="S80" s="30">
        <f t="shared" si="5"/>
        <v>0</v>
      </c>
      <c r="T80" s="31" t="e">
        <f t="shared" si="6"/>
        <v>#DIV/0!</v>
      </c>
    </row>
    <row r="81" spans="1:20" x14ac:dyDescent="0.25">
      <c r="A81" s="13"/>
      <c r="B81" s="13"/>
      <c r="C81" s="13"/>
      <c r="D81" s="14" t="s">
        <v>64</v>
      </c>
      <c r="E81" s="14"/>
      <c r="F81" s="14"/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30">
        <f t="shared" si="5"/>
        <v>0</v>
      </c>
      <c r="T81" s="31" t="e">
        <f t="shared" si="6"/>
        <v>#DIV/0!</v>
      </c>
    </row>
    <row r="82" spans="1:20" x14ac:dyDescent="0.25">
      <c r="A82" s="13"/>
      <c r="B82" s="14" t="s">
        <v>65</v>
      </c>
      <c r="C82" s="14"/>
      <c r="D82" s="14"/>
      <c r="E82" s="14"/>
      <c r="F82" s="14"/>
      <c r="G82" s="5">
        <v>-37724105890</v>
      </c>
      <c r="H82" s="5">
        <v>-39685180201.480003</v>
      </c>
      <c r="I82" s="5">
        <v>-38235363436.480003</v>
      </c>
      <c r="J82" s="5">
        <v>-38584737294.419998</v>
      </c>
      <c r="K82" s="5">
        <v>-38167580728</v>
      </c>
      <c r="L82" s="5">
        <v>-40330707093.940002</v>
      </c>
      <c r="M82" s="5">
        <v>-39031741357</v>
      </c>
      <c r="N82" s="5">
        <v>-39509419363.43</v>
      </c>
      <c r="O82" s="5">
        <v>-39407788006</v>
      </c>
      <c r="P82" s="5">
        <v>-154229386822.38</v>
      </c>
      <c r="Q82" s="5">
        <v>-157039448542.37</v>
      </c>
      <c r="R82" s="5">
        <v>-39407788006</v>
      </c>
      <c r="S82" s="30">
        <f t="shared" si="5"/>
        <v>-1240207278</v>
      </c>
      <c r="T82" s="31">
        <f t="shared" si="6"/>
        <v>3.2493735634917393</v>
      </c>
    </row>
    <row r="83" spans="1:20" ht="21" x14ac:dyDescent="0.25">
      <c r="A83" s="13"/>
      <c r="B83" s="11" t="s">
        <v>66</v>
      </c>
      <c r="C83" s="11"/>
      <c r="D83" s="11"/>
      <c r="E83" s="12">
        <v>0</v>
      </c>
      <c r="F83" s="12"/>
      <c r="G83" s="4">
        <v>26651707639.060001</v>
      </c>
      <c r="H83" s="4">
        <v>27162563661.939999</v>
      </c>
      <c r="I83" s="4">
        <v>27149029081.099998</v>
      </c>
      <c r="J83" s="4">
        <v>27176089701.900002</v>
      </c>
      <c r="K83" s="4">
        <v>27163500823</v>
      </c>
      <c r="L83" s="4">
        <v>28331589371</v>
      </c>
      <c r="M83" s="4">
        <v>28334105215</v>
      </c>
      <c r="N83" s="4">
        <v>28334062342</v>
      </c>
      <c r="O83" s="4">
        <v>29289569780</v>
      </c>
      <c r="P83" s="5">
        <v>108139390084</v>
      </c>
      <c r="Q83" s="5">
        <v>112163257751</v>
      </c>
      <c r="R83" s="5">
        <v>29289569780</v>
      </c>
      <c r="S83" s="30">
        <f t="shared" si="5"/>
        <v>2126068957</v>
      </c>
      <c r="T83" s="31">
        <f t="shared" si="6"/>
        <v>7.8269328053613973</v>
      </c>
    </row>
    <row r="84" spans="1:20" x14ac:dyDescent="0.25">
      <c r="A84" s="13"/>
      <c r="B84" s="13"/>
      <c r="C84" s="13"/>
      <c r="D84" s="15"/>
      <c r="E84" s="12">
        <v>63</v>
      </c>
      <c r="F84" s="12" t="s">
        <v>10</v>
      </c>
      <c r="G84" s="4">
        <v>26176000000</v>
      </c>
      <c r="H84" s="4">
        <v>28175000000</v>
      </c>
      <c r="I84" s="4">
        <v>26832000000</v>
      </c>
      <c r="J84" s="4">
        <v>27130000000</v>
      </c>
      <c r="K84" s="4">
        <v>27051000000</v>
      </c>
      <c r="L84" s="4">
        <v>29271000000</v>
      </c>
      <c r="M84" s="4">
        <v>28085000000</v>
      </c>
      <c r="N84" s="4">
        <v>28556000000</v>
      </c>
      <c r="O84" s="4">
        <v>28556000000</v>
      </c>
      <c r="P84" s="5">
        <v>108313000000</v>
      </c>
      <c r="Q84" s="5">
        <v>112963000000</v>
      </c>
      <c r="R84" s="5">
        <v>28556000000</v>
      </c>
      <c r="S84" s="30">
        <f t="shared" si="5"/>
        <v>1505000000</v>
      </c>
      <c r="T84" s="31">
        <f t="shared" si="6"/>
        <v>5.5635651177405636</v>
      </c>
    </row>
    <row r="85" spans="1:20" x14ac:dyDescent="0.25">
      <c r="A85" s="13"/>
      <c r="B85" s="13"/>
      <c r="C85" s="13"/>
      <c r="D85" s="14" t="s">
        <v>49</v>
      </c>
      <c r="E85" s="14"/>
      <c r="F85" s="14"/>
      <c r="G85" s="5">
        <v>52827707639.059998</v>
      </c>
      <c r="H85" s="5">
        <v>55337563661.940002</v>
      </c>
      <c r="I85" s="5">
        <v>53981029081.099998</v>
      </c>
      <c r="J85" s="5">
        <v>54306089701.900002</v>
      </c>
      <c r="K85" s="5">
        <v>54214500823</v>
      </c>
      <c r="L85" s="5">
        <v>57602589371</v>
      </c>
      <c r="M85" s="5">
        <v>56419105215</v>
      </c>
      <c r="N85" s="5">
        <v>56890062342</v>
      </c>
      <c r="O85" s="5">
        <v>57845569780</v>
      </c>
      <c r="P85" s="5">
        <v>216452390084</v>
      </c>
      <c r="Q85" s="5">
        <v>225126257751</v>
      </c>
      <c r="R85" s="5">
        <v>57845569780</v>
      </c>
      <c r="S85" s="30">
        <f t="shared" si="5"/>
        <v>3631068957</v>
      </c>
      <c r="T85" s="31">
        <f t="shared" si="6"/>
        <v>6.6975973252151624</v>
      </c>
    </row>
    <row r="86" spans="1:20" ht="21" x14ac:dyDescent="0.25">
      <c r="A86" s="13"/>
      <c r="B86" s="13"/>
      <c r="C86" s="12" t="s">
        <v>50</v>
      </c>
      <c r="D86" s="12" t="s">
        <v>51</v>
      </c>
      <c r="E86" s="12">
        <v>49</v>
      </c>
      <c r="F86" s="12" t="s">
        <v>29</v>
      </c>
      <c r="G86" s="4">
        <v>3979021465</v>
      </c>
      <c r="H86" s="4">
        <v>3949776301.0999999</v>
      </c>
      <c r="I86" s="4">
        <v>3908526311</v>
      </c>
      <c r="J86" s="4">
        <v>3923641556.52</v>
      </c>
      <c r="K86" s="4">
        <v>3575332662</v>
      </c>
      <c r="L86" s="4">
        <v>3541741893.2399998</v>
      </c>
      <c r="M86" s="4">
        <v>3507574817</v>
      </c>
      <c r="N86" s="4">
        <v>3487691883.6900001</v>
      </c>
      <c r="O86" s="4">
        <v>3373389356</v>
      </c>
      <c r="P86" s="5">
        <v>15760965633.620001</v>
      </c>
      <c r="Q86" s="5">
        <v>14112341255.93</v>
      </c>
      <c r="R86" s="5">
        <v>3373389356</v>
      </c>
      <c r="S86" s="30">
        <f t="shared" si="5"/>
        <v>-201943306</v>
      </c>
      <c r="T86" s="31">
        <f t="shared" si="6"/>
        <v>-5.648238222594796</v>
      </c>
    </row>
    <row r="87" spans="1:20" ht="21" x14ac:dyDescent="0.25">
      <c r="A87" s="13"/>
      <c r="B87" s="13"/>
      <c r="C87" s="12" t="s">
        <v>52</v>
      </c>
      <c r="D87" s="12" t="s">
        <v>53</v>
      </c>
      <c r="E87" s="12">
        <v>49</v>
      </c>
      <c r="F87" s="12" t="s">
        <v>29</v>
      </c>
      <c r="G87" s="4">
        <v>3164485896</v>
      </c>
      <c r="H87" s="4">
        <v>3127991873.8800001</v>
      </c>
      <c r="I87" s="4">
        <v>3082799173</v>
      </c>
      <c r="J87" s="4">
        <v>3052213239.9000001</v>
      </c>
      <c r="K87" s="4">
        <v>3039099011</v>
      </c>
      <c r="L87" s="4">
        <v>2999137716.73</v>
      </c>
      <c r="M87" s="4">
        <v>2956380143</v>
      </c>
      <c r="N87" s="4">
        <v>2925058842.7399998</v>
      </c>
      <c r="O87" s="4">
        <v>2936804068</v>
      </c>
      <c r="P87" s="5">
        <v>12427490182.780001</v>
      </c>
      <c r="Q87" s="5">
        <v>11919675713.469999</v>
      </c>
      <c r="R87" s="5">
        <v>2936804068</v>
      </c>
      <c r="S87" s="30">
        <f t="shared" si="5"/>
        <v>-102294943</v>
      </c>
      <c r="T87" s="31">
        <f t="shared" si="6"/>
        <v>-3.3659628274611686</v>
      </c>
    </row>
    <row r="88" spans="1:20" ht="21" x14ac:dyDescent="0.25">
      <c r="A88" s="13"/>
      <c r="B88" s="13"/>
      <c r="C88" s="12" t="s">
        <v>54</v>
      </c>
      <c r="D88" s="12" t="s">
        <v>55</v>
      </c>
      <c r="E88" s="12">
        <v>49</v>
      </c>
      <c r="F88" s="12" t="s">
        <v>29</v>
      </c>
      <c r="G88" s="4">
        <v>2115315716</v>
      </c>
      <c r="H88" s="4">
        <v>2132684441</v>
      </c>
      <c r="I88" s="4">
        <v>2162451380</v>
      </c>
      <c r="J88" s="4">
        <v>2178485470</v>
      </c>
      <c r="K88" s="4">
        <v>2107279284</v>
      </c>
      <c r="L88" s="4">
        <v>2106577917</v>
      </c>
      <c r="M88" s="4">
        <v>2120913082</v>
      </c>
      <c r="N88" s="4">
        <v>2130752610</v>
      </c>
      <c r="O88" s="4">
        <v>2059427534</v>
      </c>
      <c r="P88" s="5">
        <v>8588937007</v>
      </c>
      <c r="Q88" s="5">
        <v>8465522893</v>
      </c>
      <c r="R88" s="5">
        <v>2059427534</v>
      </c>
      <c r="S88" s="30">
        <f t="shared" si="5"/>
        <v>-47851750</v>
      </c>
      <c r="T88" s="31">
        <f t="shared" si="6"/>
        <v>-2.2707834867131926</v>
      </c>
    </row>
    <row r="89" spans="1:20" ht="21" x14ac:dyDescent="0.25">
      <c r="A89" s="13"/>
      <c r="B89" s="13"/>
      <c r="C89" s="12" t="s">
        <v>56</v>
      </c>
      <c r="D89" s="12" t="s">
        <v>57</v>
      </c>
      <c r="E89" s="12">
        <v>49</v>
      </c>
      <c r="F89" s="12" t="s">
        <v>29</v>
      </c>
      <c r="G89" s="4">
        <v>192054512</v>
      </c>
      <c r="H89" s="4">
        <v>197069921</v>
      </c>
      <c r="I89" s="4">
        <v>203525676</v>
      </c>
      <c r="J89" s="4">
        <v>210766273</v>
      </c>
      <c r="K89" s="4">
        <v>212039371</v>
      </c>
      <c r="L89" s="4">
        <v>218332106</v>
      </c>
      <c r="M89" s="4">
        <v>227800434</v>
      </c>
      <c r="N89" s="4">
        <v>236823920</v>
      </c>
      <c r="O89" s="4">
        <v>242218386</v>
      </c>
      <c r="P89" s="5">
        <v>803416382</v>
      </c>
      <c r="Q89" s="5">
        <v>894995831</v>
      </c>
      <c r="R89" s="5">
        <v>242218386</v>
      </c>
      <c r="S89" s="30">
        <f t="shared" si="5"/>
        <v>30179015</v>
      </c>
      <c r="T89" s="31">
        <f t="shared" si="6"/>
        <v>14.232741239361626</v>
      </c>
    </row>
    <row r="90" spans="1:20" x14ac:dyDescent="0.25">
      <c r="A90" s="13"/>
      <c r="B90" s="13"/>
      <c r="C90" s="12" t="s">
        <v>58</v>
      </c>
      <c r="D90" s="12" t="s">
        <v>10</v>
      </c>
      <c r="E90" s="12">
        <v>63</v>
      </c>
      <c r="F90" s="12" t="s">
        <v>10</v>
      </c>
      <c r="G90" s="4">
        <v>143715253</v>
      </c>
      <c r="H90" s="4">
        <v>148299047.5</v>
      </c>
      <c r="I90" s="4">
        <v>114039039.48</v>
      </c>
      <c r="J90" s="4">
        <v>149050578</v>
      </c>
      <c r="K90" s="4">
        <v>138857402</v>
      </c>
      <c r="L90" s="4">
        <v>147484660</v>
      </c>
      <c r="M90" s="4">
        <v>111061114</v>
      </c>
      <c r="N90" s="4">
        <v>138232984</v>
      </c>
      <c r="O90" s="4">
        <v>140306499</v>
      </c>
      <c r="P90" s="5">
        <v>555103917.98000002</v>
      </c>
      <c r="Q90" s="5">
        <v>535636160</v>
      </c>
      <c r="R90" s="5">
        <v>140306499</v>
      </c>
      <c r="S90" s="30">
        <f t="shared" si="5"/>
        <v>1449097</v>
      </c>
      <c r="T90" s="31">
        <f t="shared" si="6"/>
        <v>1.0435864268870592</v>
      </c>
    </row>
    <row r="91" spans="1:20" ht="21" x14ac:dyDescent="0.25">
      <c r="A91" s="13"/>
      <c r="B91" s="13"/>
      <c r="C91" s="12" t="s">
        <v>60</v>
      </c>
      <c r="D91" s="12" t="s">
        <v>61</v>
      </c>
      <c r="E91" s="12">
        <v>49</v>
      </c>
      <c r="F91" s="12" t="s">
        <v>29</v>
      </c>
      <c r="G91" s="4">
        <v>234623547</v>
      </c>
      <c r="H91" s="4">
        <v>235469116</v>
      </c>
      <c r="I91" s="4">
        <v>213132356</v>
      </c>
      <c r="J91" s="4">
        <v>221690680</v>
      </c>
      <c r="K91" s="4">
        <v>234507497</v>
      </c>
      <c r="L91" s="4">
        <v>236967299.97</v>
      </c>
      <c r="M91" s="4">
        <v>213546266</v>
      </c>
      <c r="N91" s="4">
        <v>225393626</v>
      </c>
      <c r="O91" s="4">
        <v>232717160</v>
      </c>
      <c r="P91" s="5">
        <v>904915699</v>
      </c>
      <c r="Q91" s="5">
        <v>910414688.97000003</v>
      </c>
      <c r="R91" s="5">
        <v>232717160</v>
      </c>
      <c r="S91" s="30">
        <f t="shared" si="5"/>
        <v>-1790337</v>
      </c>
      <c r="T91" s="31">
        <f t="shared" si="6"/>
        <v>-0.76344552856661974</v>
      </c>
    </row>
    <row r="92" spans="1:20" ht="21" x14ac:dyDescent="0.25">
      <c r="A92" s="13"/>
      <c r="B92" s="13"/>
      <c r="C92" s="11" t="s">
        <v>62</v>
      </c>
      <c r="D92" s="11" t="s">
        <v>63</v>
      </c>
      <c r="E92" s="12">
        <v>60</v>
      </c>
      <c r="F92" s="12" t="s">
        <v>30</v>
      </c>
      <c r="G92" s="4">
        <v>1478244971</v>
      </c>
      <c r="H92" s="4">
        <v>1478244971</v>
      </c>
      <c r="I92" s="4">
        <v>1478244971</v>
      </c>
      <c r="J92" s="4">
        <v>1478244967</v>
      </c>
      <c r="K92" s="4">
        <v>1566997124</v>
      </c>
      <c r="L92" s="4">
        <v>1566997124</v>
      </c>
      <c r="M92" s="4">
        <v>1566997124</v>
      </c>
      <c r="N92" s="4">
        <v>1566997120</v>
      </c>
      <c r="O92" s="4">
        <v>1605555503</v>
      </c>
      <c r="P92" s="5">
        <v>5912979880</v>
      </c>
      <c r="Q92" s="5">
        <v>6267988492</v>
      </c>
      <c r="R92" s="5">
        <v>1605555503</v>
      </c>
      <c r="S92" s="30">
        <f t="shared" si="5"/>
        <v>38558379</v>
      </c>
      <c r="T92" s="31">
        <f t="shared" si="6"/>
        <v>2.4606541013664298</v>
      </c>
    </row>
    <row r="93" spans="1:20" x14ac:dyDescent="0.25">
      <c r="A93" s="13"/>
      <c r="B93" s="13"/>
      <c r="C93" s="13"/>
      <c r="D93" s="15"/>
      <c r="E93" s="12">
        <v>69</v>
      </c>
      <c r="F93" s="12" t="s">
        <v>33</v>
      </c>
      <c r="G93" s="4">
        <v>240644530</v>
      </c>
      <c r="H93" s="4">
        <v>240644530</v>
      </c>
      <c r="I93" s="4">
        <v>240644530</v>
      </c>
      <c r="J93" s="4">
        <v>240644530</v>
      </c>
      <c r="K93" s="4">
        <v>242468377</v>
      </c>
      <c r="L93" s="4">
        <v>242468377</v>
      </c>
      <c r="M93" s="4">
        <v>242468377</v>
      </c>
      <c r="N93" s="4">
        <v>242468377</v>
      </c>
      <c r="O93" s="4">
        <v>261369500</v>
      </c>
      <c r="P93" s="5">
        <v>962578120</v>
      </c>
      <c r="Q93" s="5">
        <v>969873508</v>
      </c>
      <c r="R93" s="5">
        <v>261369500</v>
      </c>
      <c r="S93" s="30">
        <f t="shared" si="5"/>
        <v>18901123</v>
      </c>
      <c r="T93" s="31">
        <f t="shared" si="6"/>
        <v>7.7952940642647182</v>
      </c>
    </row>
    <row r="94" spans="1:20" x14ac:dyDescent="0.25">
      <c r="A94" s="13"/>
      <c r="B94" s="13"/>
      <c r="C94" s="13"/>
      <c r="D94" s="14" t="s">
        <v>64</v>
      </c>
      <c r="E94" s="14"/>
      <c r="F94" s="14"/>
      <c r="G94" s="5">
        <v>1718889501</v>
      </c>
      <c r="H94" s="5">
        <v>1718889501</v>
      </c>
      <c r="I94" s="5">
        <v>1718889501</v>
      </c>
      <c r="J94" s="5">
        <v>1718889497</v>
      </c>
      <c r="K94" s="5">
        <v>1809465501</v>
      </c>
      <c r="L94" s="5">
        <v>1809465501</v>
      </c>
      <c r="M94" s="5">
        <v>1809465501</v>
      </c>
      <c r="N94" s="5">
        <v>1809465497</v>
      </c>
      <c r="O94" s="5">
        <v>1866925003</v>
      </c>
      <c r="P94" s="5">
        <v>6875558000</v>
      </c>
      <c r="Q94" s="5">
        <v>7237862000</v>
      </c>
      <c r="R94" s="5">
        <v>1866925003</v>
      </c>
      <c r="S94" s="30">
        <f t="shared" si="5"/>
        <v>57459502</v>
      </c>
      <c r="T94" s="31">
        <f t="shared" si="6"/>
        <v>3.1754958559997437</v>
      </c>
    </row>
    <row r="95" spans="1:20" x14ac:dyDescent="0.25">
      <c r="A95" s="13"/>
      <c r="B95" s="14" t="s">
        <v>67</v>
      </c>
      <c r="C95" s="14"/>
      <c r="D95" s="14"/>
      <c r="E95" s="14"/>
      <c r="F95" s="14"/>
      <c r="G95" s="5">
        <v>64375813529.059998</v>
      </c>
      <c r="H95" s="5">
        <v>66847743863.419998</v>
      </c>
      <c r="I95" s="5">
        <v>65384392517.580002</v>
      </c>
      <c r="J95" s="5">
        <v>65760826996.32</v>
      </c>
      <c r="K95" s="5">
        <v>65331081551</v>
      </c>
      <c r="L95" s="5">
        <v>68662296464.940002</v>
      </c>
      <c r="M95" s="5">
        <v>67365846572</v>
      </c>
      <c r="N95" s="5">
        <v>67843481705.43</v>
      </c>
      <c r="O95" s="5">
        <v>68697357786</v>
      </c>
      <c r="P95" s="5">
        <v>262368776906.38</v>
      </c>
      <c r="Q95" s="5">
        <v>269202706293.37</v>
      </c>
      <c r="R95" s="5">
        <v>68697357786</v>
      </c>
      <c r="S95" s="30">
        <f t="shared" si="5"/>
        <v>3366276235</v>
      </c>
      <c r="T95" s="31">
        <f t="shared" si="6"/>
        <v>5.1526412162213369</v>
      </c>
    </row>
    <row r="96" spans="1:20" x14ac:dyDescent="0.25">
      <c r="A96" s="8" t="s">
        <v>59</v>
      </c>
      <c r="B96" s="8"/>
      <c r="C96" s="8"/>
      <c r="D96" s="8"/>
      <c r="E96" s="8"/>
      <c r="F96" s="8"/>
      <c r="G96" s="5">
        <v>26651707639.060001</v>
      </c>
      <c r="H96" s="5">
        <v>27162563661.939999</v>
      </c>
      <c r="I96" s="5">
        <v>27149029081.099998</v>
      </c>
      <c r="J96" s="5">
        <v>27176089701.900002</v>
      </c>
      <c r="K96" s="5">
        <v>27163500823</v>
      </c>
      <c r="L96" s="5">
        <v>28331589371</v>
      </c>
      <c r="M96" s="5">
        <v>28334105215</v>
      </c>
      <c r="N96" s="5">
        <v>28334062342</v>
      </c>
      <c r="O96" s="5">
        <v>29289569780</v>
      </c>
      <c r="P96" s="5">
        <v>108139390084</v>
      </c>
      <c r="Q96" s="5">
        <v>112163257751</v>
      </c>
      <c r="R96" s="5">
        <v>29289569780</v>
      </c>
      <c r="S96" s="30">
        <f t="shared" si="5"/>
        <v>2126068957</v>
      </c>
      <c r="T96" s="31">
        <f t="shared" si="6"/>
        <v>7.8269328053613973</v>
      </c>
    </row>
  </sheetData>
  <mergeCells count="21">
    <mergeCell ref="A96:F96"/>
    <mergeCell ref="C84:C85"/>
    <mergeCell ref="D85:F85"/>
    <mergeCell ref="C93:C94"/>
    <mergeCell ref="D94:F94"/>
    <mergeCell ref="B95:F95"/>
    <mergeCell ref="G2:J2"/>
    <mergeCell ref="K2:N2"/>
    <mergeCell ref="P2:R2"/>
    <mergeCell ref="A5:A95"/>
    <mergeCell ref="B5:B81"/>
    <mergeCell ref="C5:C47"/>
    <mergeCell ref="D5:D46"/>
    <mergeCell ref="D47:F47"/>
    <mergeCell ref="C53:C77"/>
    <mergeCell ref="D53:D76"/>
    <mergeCell ref="D77:F77"/>
    <mergeCell ref="C80:C81"/>
    <mergeCell ref="D81:F81"/>
    <mergeCell ref="B82:F82"/>
    <mergeCell ref="B84:B94"/>
  </mergeCells>
  <pageMargins left="0.98425196850393704" right="0.98425196850393704" top="0.98425196850393704" bottom="0.98425196850393704" header="0.31496062992125984" footer="0.31496062992125984"/>
  <pageSetup paperSize="9" scale="52" fitToHeight="2" orientation="landscape" r:id="rId1"/>
  <ignoredErrors>
    <ignoredError sqref="A62:O96 A2:O11 P62:R96 P2:R11 P14:R34 A14:O34 P38:R59 A38:O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Söderhult</dc:creator>
  <cp:lastModifiedBy>Margareta Söderhult</cp:lastModifiedBy>
  <cp:lastPrinted>2017-04-26T14:49:03Z</cp:lastPrinted>
  <dcterms:created xsi:type="dcterms:W3CDTF">2017-04-26T13:31:09Z</dcterms:created>
  <dcterms:modified xsi:type="dcterms:W3CDTF">2017-04-26T14:49:08Z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16.2.4.0</vt:lpwstr>
  </property>
</Properties>
</file>