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UFS\Produktion\2017\Kvartal 2\Klart\"/>
    </mc:Choice>
  </mc:AlternateContent>
  <bookViews>
    <workbookView xWindow="0" yWindow="0" windowWidth="28800" windowHeight="14100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O5" i="1" l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O73" i="1"/>
  <c r="P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1" i="1"/>
  <c r="P91" i="1"/>
  <c r="O92" i="1"/>
  <c r="P92" i="1"/>
  <c r="O93" i="1"/>
  <c r="P93" i="1"/>
  <c r="O94" i="1"/>
  <c r="P94" i="1"/>
  <c r="O95" i="1"/>
  <c r="P95" i="1"/>
  <c r="O96" i="1"/>
  <c r="P96" i="1"/>
  <c r="P4" i="1"/>
  <c r="O4" i="1"/>
  <c r="N36" i="1"/>
  <c r="N37" i="1"/>
  <c r="N60" i="1"/>
  <c r="M61" i="1"/>
  <c r="M60" i="1"/>
  <c r="H61" i="1"/>
  <c r="I61" i="1"/>
  <c r="J61" i="1"/>
  <c r="K61" i="1"/>
  <c r="N61" i="1" s="1"/>
  <c r="L61" i="1"/>
  <c r="G61" i="1"/>
  <c r="N12" i="1"/>
  <c r="M13" i="1"/>
  <c r="M12" i="1"/>
  <c r="H13" i="1"/>
  <c r="I13" i="1"/>
  <c r="J13" i="1"/>
  <c r="K13" i="1"/>
  <c r="L13" i="1"/>
  <c r="N13" i="1" s="1"/>
  <c r="G13" i="1"/>
</calcChain>
</file>

<file path=xl/sharedStrings.xml><?xml version="1.0" encoding="utf-8"?>
<sst xmlns="http://schemas.openxmlformats.org/spreadsheetml/2006/main" count="137" uniqueCount="75">
  <si>
    <t>2016</t>
  </si>
  <si>
    <t>2017</t>
  </si>
  <si>
    <t>Total summa</t>
  </si>
  <si>
    <t>Myndighet</t>
  </si>
  <si>
    <t>Sektor namn</t>
  </si>
  <si>
    <t>Anslag</t>
  </si>
  <si>
    <t>Anslag namn</t>
  </si>
  <si>
    <t>Art</t>
  </si>
  <si>
    <t>Art namn</t>
  </si>
  <si>
    <t>Pensionsmyndigheten</t>
  </si>
  <si>
    <t>Sociala trygghetsfonder, PM</t>
  </si>
  <si>
    <t>Löner</t>
  </si>
  <si>
    <t>Lagstadgade arbetsgivaravgifter, premier för avtalsförsäkringar, pensionskostnader inkl. KÅPAN</t>
  </si>
  <si>
    <t>Omkostnader - personal - utomstatliga</t>
  </si>
  <si>
    <t>Omkostnader - personal -inomstatliga</t>
  </si>
  <si>
    <t>Lokalhyror</t>
  </si>
  <si>
    <t>Reparationer - hyrd lokal, byggnad</t>
  </si>
  <si>
    <t>Omkostnader - konsumtion, övriga utgifter för hyrda lokaler- utomstatliga</t>
  </si>
  <si>
    <t>Omkostnader - konsumtion, övriga utgifter för hyrda lokaler- inomstatliga</t>
  </si>
  <si>
    <t>Övriga lokalkostnader för hyrda lokaler, utomstatliga</t>
  </si>
  <si>
    <t>Aktivering - utveckling av anläggningstillgångar - löner</t>
  </si>
  <si>
    <t>Aktivering - utveckling av anläggningstillgångar - lokaler</t>
  </si>
  <si>
    <t>Aktivering - utveckling av anläggningstillgångar - varor, tjänster</t>
  </si>
  <si>
    <t>Ränteutgifter - utomstatliga</t>
  </si>
  <si>
    <t>Ränteutgifter - inomstatliga</t>
  </si>
  <si>
    <t>Investeringar - om- och tillbyggnad - anläggningar</t>
  </si>
  <si>
    <t>Investeringar - maskiner, inventarier, installationer</t>
  </si>
  <si>
    <t>Investeringar - FoU, immateriella anläggningstillgångar</t>
  </si>
  <si>
    <t>Lämnade bidrag - konsumtion - enskilda personer</t>
  </si>
  <si>
    <t>Lämnade bidrag - ålderspensionssystemet</t>
  </si>
  <si>
    <t>Pensionsutbetalningar premiepensionssystemet</t>
  </si>
  <si>
    <t>Pensionsutbetalningar inkomstpensionssystemet</t>
  </si>
  <si>
    <t>Pps-del av STÅP</t>
  </si>
  <si>
    <t>Amorteringar - utomstatliga</t>
  </si>
  <si>
    <t>Amorteringar - inomstatliga</t>
  </si>
  <si>
    <t>Övriga finansiella utgifter - utomstatliga</t>
  </si>
  <si>
    <t>Övriga finansiella utgifter - inomstatliga</t>
  </si>
  <si>
    <t>Minskning av semesterlöneskuld enligt övergångsbestämmelse</t>
  </si>
  <si>
    <t>Försäljning - varor, tjänster - utomstatliga</t>
  </si>
  <si>
    <t>Försäljning - varor, tjänster - inomstatliga</t>
  </si>
  <si>
    <t>Ränteinkomster - utomstatliga</t>
  </si>
  <si>
    <t>Ränteinkomster - inomstatliga</t>
  </si>
  <si>
    <t>Avyttring av tillgångar - materiella, immateriella</t>
  </si>
  <si>
    <t>Mottagna bidrag - enskilda personer</t>
  </si>
  <si>
    <t>Mottagna bidrag - statliga myndigheter</t>
  </si>
  <si>
    <t>Övriga finansiella inkomster - utomstatliga</t>
  </si>
  <si>
    <t>Övriga finansiella inkomster - inomstatliga</t>
  </si>
  <si>
    <t>Fiktiv art</t>
  </si>
  <si>
    <t xml:space="preserve"> Total</t>
  </si>
  <si>
    <t>1101001</t>
  </si>
  <si>
    <t>Garantipension till ålderspension</t>
  </si>
  <si>
    <t>1101002</t>
  </si>
  <si>
    <t>Efterlevandepensioner till vuxna</t>
  </si>
  <si>
    <t>1101003</t>
  </si>
  <si>
    <t>Bostadstillägg till pensionärer</t>
  </si>
  <si>
    <t>1101004</t>
  </si>
  <si>
    <t>Äldreförsörjningsstöd</t>
  </si>
  <si>
    <t>1102001</t>
  </si>
  <si>
    <t>Pensionsmyndigheten Total</t>
  </si>
  <si>
    <t>1201005</t>
  </si>
  <si>
    <t>Barnpension och efterlevandestöd</t>
  </si>
  <si>
    <t>1201007</t>
  </si>
  <si>
    <t>Pensionsrätt för barnår</t>
  </si>
  <si>
    <t>Pensionsrätt för barnår Total</t>
  </si>
  <si>
    <t>Sociala trygghetsfonder, PM Total</t>
  </si>
  <si>
    <t>Statliga myndigheter</t>
  </si>
  <si>
    <t>Statliga myndigheter Total</t>
  </si>
  <si>
    <t>Kompletterande inf  för Pensionsmyndigheten art 8, varav FK, och art 107, fond- och traditionell försäkring,  lämnas med denna fil till NR. 17q2</t>
  </si>
  <si>
    <t>varav FK</t>
  </si>
  <si>
    <t>Art 8 exkl FK</t>
  </si>
  <si>
    <t>varav:</t>
  </si>
  <si>
    <t>Premiepensionsavgift från fondförsäkring s317240</t>
  </si>
  <si>
    <t>Premiepensionsavgift från traditionell försäkring s317241</t>
  </si>
  <si>
    <t>%</t>
  </si>
  <si>
    <t>UTV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</si>
</sst>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11"/>
      <color rgb="FF000000"/>
      <name val="Calibri"/>
      <family val="2"/>
    </font>
    <font>
      <sz val="12"/>
      <name val="Times New Roman"/>
      <family val="1"/>
    </font>
    <font>
      <i/>
      <sz val="8"/>
      <name val="Tahoma"/>
      <family val="2"/>
    </font>
    <font>
      <i/>
      <sz val="8.25"/>
      <color rgb="FF000000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EBF5FA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49" fontId="1" fillId="2" borderId="1" xfId="0" applyNumberFormat="1" applyFont="1" applyFill="1" applyBorder="1" applyAlignment="1">
      <alignment horizontal="right" vertical="center" readingOrder="1"/>
    </xf>
    <xf numFmtId="0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NumberFormat="1" applyFont="1" applyFill="1" applyBorder="1" applyAlignment="1">
      <alignment horizontal="right" vertical="center" readingOrder="1"/>
    </xf>
    <xf numFmtId="49" fontId="1" fillId="2" borderId="2" xfId="0" applyNumberFormat="1" applyFont="1" applyFill="1" applyBorder="1" applyAlignment="1">
      <alignment horizontal="left" vertical="center" readingOrder="1"/>
    </xf>
    <xf numFmtId="3" fontId="1" fillId="3" borderId="1" xfId="0" applyNumberFormat="1" applyFont="1" applyFill="1" applyBorder="1" applyAlignment="1">
      <alignment horizontal="right" vertical="center" readingOrder="1"/>
    </xf>
    <xf numFmtId="3" fontId="1" fillId="4" borderId="1" xfId="0" applyNumberFormat="1" applyFont="1" applyFill="1" applyBorder="1" applyAlignment="1">
      <alignment horizontal="right" vertical="center" readingOrder="1"/>
    </xf>
    <xf numFmtId="0" fontId="1" fillId="2" borderId="3" xfId="0" applyNumberFormat="1" applyFont="1" applyFill="1" applyBorder="1" applyAlignment="1">
      <alignment horizontal="left" vertical="center" readingOrder="1"/>
    </xf>
    <xf numFmtId="0" fontId="3" fillId="6" borderId="0" xfId="1" applyFont="1" applyFill="1" applyAlignment="1">
      <alignment vertical="center"/>
    </xf>
    <xf numFmtId="0" fontId="0" fillId="6" borderId="0" xfId="0" applyFill="1"/>
    <xf numFmtId="49" fontId="4" fillId="5" borderId="4" xfId="0" applyNumberFormat="1" applyFont="1" applyFill="1" applyBorder="1" applyAlignment="1" applyProtection="1">
      <alignment horizontal="left" vertical="top" wrapText="1"/>
    </xf>
    <xf numFmtId="3" fontId="5" fillId="5" borderId="1" xfId="0" applyNumberFormat="1" applyFont="1" applyFill="1" applyBorder="1" applyAlignment="1">
      <alignment horizontal="right" vertical="center" wrapText="1"/>
    </xf>
    <xf numFmtId="49" fontId="4" fillId="7" borderId="4" xfId="0" applyNumberFormat="1" applyFont="1" applyFill="1" applyBorder="1" applyAlignment="1" applyProtection="1">
      <alignment horizontal="left" vertical="top" wrapText="1"/>
    </xf>
    <xf numFmtId="3" fontId="6" fillId="7" borderId="4" xfId="0" applyNumberFormat="1" applyFont="1" applyFill="1" applyBorder="1" applyAlignment="1" applyProtection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 readingOrder="1"/>
    </xf>
    <xf numFmtId="3" fontId="8" fillId="4" borderId="1" xfId="0" applyNumberFormat="1" applyFont="1" applyFill="1" applyBorder="1" applyAlignment="1">
      <alignment horizontal="right" vertical="center" readingOrder="1"/>
    </xf>
    <xf numFmtId="49" fontId="6" fillId="8" borderId="4" xfId="0" applyNumberFormat="1" applyFont="1" applyFill="1" applyBorder="1" applyAlignment="1" applyProtection="1">
      <alignment horizontal="left" vertical="top" wrapText="1"/>
    </xf>
    <xf numFmtId="3" fontId="8" fillId="8" borderId="1" xfId="0" applyNumberFormat="1" applyFont="1" applyFill="1" applyBorder="1" applyAlignment="1">
      <alignment horizontal="right" vertical="center" wrapText="1"/>
    </xf>
    <xf numFmtId="49" fontId="1" fillId="7" borderId="5" xfId="0" applyNumberFormat="1" applyFont="1" applyFill="1" applyBorder="1" applyAlignment="1">
      <alignment horizontal="center" vertical="center" readingOrder="1"/>
    </xf>
    <xf numFmtId="3" fontId="0" fillId="7" borderId="0" xfId="0" applyNumberFormat="1" applyFill="1"/>
    <xf numFmtId="2" fontId="0" fillId="7" borderId="0" xfId="0" applyNumberFormat="1" applyFill="1"/>
    <xf numFmtId="0" fontId="0" fillId="6" borderId="0" xfId="0" applyFill="1" applyAlignment="1">
      <alignment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3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0" fontId="1" fillId="2" borderId="1" xfId="0" applyNumberFormat="1" applyFont="1" applyFill="1" applyBorder="1" applyAlignment="1">
      <alignment horizontal="left" vertical="center" readingOrder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96"/>
  <sheetViews>
    <sheetView tabSelected="1" workbookViewId="0">
      <selection activeCell="L13" sqref="L13"/>
    </sheetView>
  </sheetViews>
  <sheetFormatPr defaultRowHeight="15" x14ac:dyDescent="0.25"/>
  <cols>
    <col min="1" max="1" width="16.42578125" customWidth="1"/>
    <col min="2" max="2" width="20.7109375" bestFit="1" customWidth="1"/>
    <col min="3" max="3" width="7" bestFit="1" customWidth="1"/>
    <col min="4" max="4" width="12.42578125" customWidth="1"/>
    <col min="5" max="5" width="3.5703125" bestFit="1" customWidth="1"/>
    <col min="6" max="6" width="24.85546875" style="25" customWidth="1"/>
    <col min="7" max="14" width="14.28515625" customWidth="1"/>
    <col min="15" max="15" width="13.140625" bestFit="1" customWidth="1"/>
    <col min="16" max="16" width="12.7109375" bestFit="1" customWidth="1"/>
  </cols>
  <sheetData>
    <row r="1" spans="1:16" ht="15.75" x14ac:dyDescent="0.25">
      <c r="A1" s="9" t="s">
        <v>67</v>
      </c>
      <c r="B1" s="10"/>
      <c r="C1" s="10"/>
      <c r="D1" s="10"/>
      <c r="E1" s="10"/>
      <c r="F1" s="24"/>
      <c r="G1" s="10"/>
      <c r="H1" s="10"/>
      <c r="I1" s="10"/>
    </row>
    <row r="2" spans="1:16" ht="15" customHeight="1" x14ac:dyDescent="0.25">
      <c r="G2" s="31" t="s">
        <v>0</v>
      </c>
      <c r="H2" s="31"/>
      <c r="I2" s="31"/>
      <c r="J2" s="31"/>
      <c r="K2" s="31" t="s">
        <v>1</v>
      </c>
      <c r="L2" s="31"/>
      <c r="M2" s="32" t="s">
        <v>2</v>
      </c>
      <c r="N2" s="32"/>
    </row>
    <row r="3" spans="1:16" ht="15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26" t="s">
        <v>8</v>
      </c>
      <c r="G3" s="4">
        <v>1</v>
      </c>
      <c r="H3" s="4">
        <v>2</v>
      </c>
      <c r="I3" s="4">
        <v>3</v>
      </c>
      <c r="J3" s="4">
        <v>4</v>
      </c>
      <c r="K3" s="4">
        <v>1</v>
      </c>
      <c r="L3" s="4">
        <v>2</v>
      </c>
      <c r="M3" s="1" t="s">
        <v>0</v>
      </c>
      <c r="N3" s="1" t="s">
        <v>1</v>
      </c>
      <c r="O3" s="21" t="s">
        <v>74</v>
      </c>
      <c r="P3" s="21" t="s">
        <v>73</v>
      </c>
    </row>
    <row r="4" spans="1:16" x14ac:dyDescent="0.25">
      <c r="A4" s="5" t="s">
        <v>9</v>
      </c>
      <c r="B4" s="5" t="s">
        <v>10</v>
      </c>
      <c r="C4" s="5"/>
      <c r="D4" s="5"/>
      <c r="E4" s="2">
        <v>1</v>
      </c>
      <c r="F4" s="27" t="s">
        <v>11</v>
      </c>
      <c r="G4" s="6">
        <v>59709154.460000001</v>
      </c>
      <c r="H4" s="6">
        <v>59206461.850000001</v>
      </c>
      <c r="I4" s="6">
        <v>60319951.619999997</v>
      </c>
      <c r="J4" s="6">
        <v>63603740.420000002</v>
      </c>
      <c r="K4" s="6">
        <v>59194929.600000001</v>
      </c>
      <c r="L4" s="6">
        <v>62285672.560000002</v>
      </c>
      <c r="M4" s="7">
        <v>242839308.34999999</v>
      </c>
      <c r="N4" s="7">
        <v>121480602.16</v>
      </c>
      <c r="O4" s="22">
        <f>L4-H4</f>
        <v>3079210.7100000009</v>
      </c>
      <c r="P4" s="23">
        <f>O4/H4*100</f>
        <v>5.2008017601207168</v>
      </c>
    </row>
    <row r="5" spans="1:16" ht="31.5" x14ac:dyDescent="0.25">
      <c r="A5" s="30"/>
      <c r="B5" s="30"/>
      <c r="C5" s="30"/>
      <c r="D5" s="30"/>
      <c r="E5" s="2">
        <v>2</v>
      </c>
      <c r="F5" s="27" t="s">
        <v>12</v>
      </c>
      <c r="G5" s="6">
        <v>28654147.030000001</v>
      </c>
      <c r="H5" s="6">
        <v>28212919.59</v>
      </c>
      <c r="I5" s="6">
        <v>29149421.98</v>
      </c>
      <c r="J5" s="6">
        <v>30027093.77</v>
      </c>
      <c r="K5" s="6">
        <v>29271753.350000001</v>
      </c>
      <c r="L5" s="6">
        <v>31082125.109999999</v>
      </c>
      <c r="M5" s="7">
        <v>116043582.37</v>
      </c>
      <c r="N5" s="7">
        <v>60353878.460000001</v>
      </c>
      <c r="O5" s="22">
        <f t="shared" ref="O5:O68" si="0">L5-H5</f>
        <v>2869205.5199999996</v>
      </c>
      <c r="P5" s="23">
        <f t="shared" ref="P5:P68" si="1">O5/H5*100</f>
        <v>10.169828439226766</v>
      </c>
    </row>
    <row r="6" spans="1:16" ht="21" x14ac:dyDescent="0.25">
      <c r="A6" s="30"/>
      <c r="B6" s="30"/>
      <c r="C6" s="30"/>
      <c r="D6" s="30"/>
      <c r="E6" s="2">
        <v>3</v>
      </c>
      <c r="F6" s="27" t="s">
        <v>13</v>
      </c>
      <c r="G6" s="6">
        <v>1383721.47</v>
      </c>
      <c r="H6" s="6">
        <v>2428231.9500000002</v>
      </c>
      <c r="I6" s="6">
        <v>1854203.56</v>
      </c>
      <c r="J6" s="6">
        <v>3649040.05</v>
      </c>
      <c r="K6" s="6">
        <v>1832263.49</v>
      </c>
      <c r="L6" s="6">
        <v>3038282.75</v>
      </c>
      <c r="M6" s="7">
        <v>9315197.0299999993</v>
      </c>
      <c r="N6" s="7">
        <v>4870546.24</v>
      </c>
      <c r="O6" s="22">
        <f t="shared" si="0"/>
        <v>610050.79999999981</v>
      </c>
      <c r="P6" s="23">
        <f t="shared" si="1"/>
        <v>25.123250684515529</v>
      </c>
    </row>
    <row r="7" spans="1:16" ht="21" x14ac:dyDescent="0.25">
      <c r="A7" s="30"/>
      <c r="B7" s="30"/>
      <c r="C7" s="30"/>
      <c r="D7" s="30"/>
      <c r="E7" s="2">
        <v>4</v>
      </c>
      <c r="F7" s="27" t="s">
        <v>14</v>
      </c>
      <c r="G7" s="6">
        <v>71769.55</v>
      </c>
      <c r="H7" s="6">
        <v>115234.49</v>
      </c>
      <c r="I7" s="6">
        <v>63101.74</v>
      </c>
      <c r="J7" s="6">
        <v>191841.33</v>
      </c>
      <c r="K7" s="6">
        <v>91515.7</v>
      </c>
      <c r="L7" s="6">
        <v>69000.479999999996</v>
      </c>
      <c r="M7" s="7">
        <v>441947.11</v>
      </c>
      <c r="N7" s="7">
        <v>160516.18</v>
      </c>
      <c r="O7" s="22">
        <f t="shared" si="0"/>
        <v>-46234.010000000009</v>
      </c>
      <c r="P7" s="23">
        <f t="shared" si="1"/>
        <v>-40.121677112468682</v>
      </c>
    </row>
    <row r="8" spans="1:16" x14ac:dyDescent="0.25">
      <c r="A8" s="30"/>
      <c r="B8" s="30"/>
      <c r="C8" s="30"/>
      <c r="D8" s="30"/>
      <c r="E8" s="2">
        <v>5</v>
      </c>
      <c r="F8" s="27" t="s">
        <v>15</v>
      </c>
      <c r="G8" s="6">
        <v>5577006.0999999996</v>
      </c>
      <c r="H8" s="6">
        <v>5748816.0800000001</v>
      </c>
      <c r="I8" s="6">
        <v>5946409.6699999999</v>
      </c>
      <c r="J8" s="6">
        <v>5929383.1399999997</v>
      </c>
      <c r="K8" s="6">
        <v>5546054.8300000001</v>
      </c>
      <c r="L8" s="6">
        <v>5590821.46</v>
      </c>
      <c r="M8" s="7">
        <v>23201614.989999998</v>
      </c>
      <c r="N8" s="7">
        <v>11136876.289999999</v>
      </c>
      <c r="O8" s="22">
        <f t="shared" si="0"/>
        <v>-157994.62000000011</v>
      </c>
      <c r="P8" s="23">
        <f t="shared" si="1"/>
        <v>-2.7482983939886299</v>
      </c>
    </row>
    <row r="9" spans="1:16" ht="21" x14ac:dyDescent="0.25">
      <c r="A9" s="30"/>
      <c r="B9" s="30"/>
      <c r="C9" s="30"/>
      <c r="D9" s="30"/>
      <c r="E9" s="2">
        <v>6</v>
      </c>
      <c r="F9" s="27" t="s">
        <v>16</v>
      </c>
      <c r="G9" s="6">
        <v>5214.42</v>
      </c>
      <c r="H9" s="6">
        <v>0</v>
      </c>
      <c r="I9" s="6">
        <v>4587.07</v>
      </c>
      <c r="J9" s="6">
        <v>3474.01</v>
      </c>
      <c r="K9" s="6">
        <v>15625.3</v>
      </c>
      <c r="L9" s="6">
        <v>58399.48</v>
      </c>
      <c r="M9" s="7">
        <v>13275.5</v>
      </c>
      <c r="N9" s="7">
        <v>74024.78</v>
      </c>
      <c r="O9" s="22">
        <f t="shared" si="0"/>
        <v>58399.48</v>
      </c>
      <c r="P9" s="23" t="e">
        <f t="shared" si="1"/>
        <v>#DIV/0!</v>
      </c>
    </row>
    <row r="10" spans="1:16" ht="31.5" x14ac:dyDescent="0.25">
      <c r="A10" s="30"/>
      <c r="B10" s="30"/>
      <c r="C10" s="30"/>
      <c r="D10" s="30"/>
      <c r="E10" s="2">
        <v>7</v>
      </c>
      <c r="F10" s="27" t="s">
        <v>17</v>
      </c>
      <c r="G10" s="6">
        <v>93385351.719999999</v>
      </c>
      <c r="H10" s="6">
        <v>79835693.129999995</v>
      </c>
      <c r="I10" s="6">
        <v>50916785.759999998</v>
      </c>
      <c r="J10" s="6">
        <v>78543122.519999996</v>
      </c>
      <c r="K10" s="6">
        <v>96049401.609999999</v>
      </c>
      <c r="L10" s="6">
        <v>73836802.519999996</v>
      </c>
      <c r="M10" s="7">
        <v>302680953.13</v>
      </c>
      <c r="N10" s="7">
        <v>169886204.13</v>
      </c>
      <c r="O10" s="22">
        <f t="shared" si="0"/>
        <v>-5998890.6099999994</v>
      </c>
      <c r="P10" s="23">
        <f t="shared" si="1"/>
        <v>-7.5140458794936995</v>
      </c>
    </row>
    <row r="11" spans="1:16" ht="31.5" x14ac:dyDescent="0.25">
      <c r="A11" s="30"/>
      <c r="B11" s="30"/>
      <c r="C11" s="30"/>
      <c r="D11" s="30"/>
      <c r="E11" s="2">
        <v>8</v>
      </c>
      <c r="F11" s="27" t="s">
        <v>18</v>
      </c>
      <c r="G11" s="6">
        <v>59203718.640000001</v>
      </c>
      <c r="H11" s="6">
        <v>62740582.700000003</v>
      </c>
      <c r="I11" s="6">
        <v>60579615.899999999</v>
      </c>
      <c r="J11" s="6">
        <v>66625775.310000002</v>
      </c>
      <c r="K11" s="6">
        <v>62454435.829999998</v>
      </c>
      <c r="L11" s="6">
        <v>62702354.490000002</v>
      </c>
      <c r="M11" s="7">
        <v>249149692.55000001</v>
      </c>
      <c r="N11" s="7">
        <v>125156790.31999999</v>
      </c>
      <c r="O11" s="22">
        <f t="shared" si="0"/>
        <v>-38228.210000000894</v>
      </c>
      <c r="P11" s="23">
        <f t="shared" si="1"/>
        <v>-6.0930594449198343E-2</v>
      </c>
    </row>
    <row r="12" spans="1:16" x14ac:dyDescent="0.25">
      <c r="A12" s="30"/>
      <c r="B12" s="30"/>
      <c r="C12" s="30"/>
      <c r="D12" s="30"/>
      <c r="E12" s="2"/>
      <c r="F12" s="11" t="s">
        <v>68</v>
      </c>
      <c r="G12" s="12">
        <v>42101071.82</v>
      </c>
      <c r="H12" s="12">
        <v>44279535.510000005</v>
      </c>
      <c r="I12" s="12">
        <v>38119362.550000004</v>
      </c>
      <c r="J12" s="12">
        <v>34326422.380000003</v>
      </c>
      <c r="K12" s="12">
        <v>43761096.389999993</v>
      </c>
      <c r="L12" s="12">
        <v>38364992.169999994</v>
      </c>
      <c r="M12" s="12">
        <f>SUM(G11:J11)</f>
        <v>249149692.55000001</v>
      </c>
      <c r="N12" s="12">
        <f>SUM(K12:L12)</f>
        <v>82126088.559999987</v>
      </c>
      <c r="O12" s="22">
        <f t="shared" si="0"/>
        <v>-5914543.340000011</v>
      </c>
      <c r="P12" s="23">
        <f t="shared" si="1"/>
        <v>-13.357284063344075</v>
      </c>
    </row>
    <row r="13" spans="1:16" x14ac:dyDescent="0.25">
      <c r="A13" s="30"/>
      <c r="B13" s="30"/>
      <c r="C13" s="30"/>
      <c r="D13" s="30"/>
      <c r="E13" s="2"/>
      <c r="F13" s="13" t="s">
        <v>69</v>
      </c>
      <c r="G13" s="14">
        <f>G11-G12</f>
        <v>17102646.82</v>
      </c>
      <c r="H13" s="14">
        <f t="shared" ref="H13:L13" si="2">H11-H12</f>
        <v>18461047.189999998</v>
      </c>
      <c r="I13" s="14">
        <f t="shared" si="2"/>
        <v>22460253.349999994</v>
      </c>
      <c r="J13" s="14">
        <f t="shared" si="2"/>
        <v>32299352.93</v>
      </c>
      <c r="K13" s="14">
        <f t="shared" si="2"/>
        <v>18693339.440000005</v>
      </c>
      <c r="L13" s="14">
        <f t="shared" si="2"/>
        <v>24337362.320000008</v>
      </c>
      <c r="M13" s="14">
        <f>SUM(G12:J12)</f>
        <v>158826392.26000002</v>
      </c>
      <c r="N13" s="14">
        <f>SUM(K13:L13)</f>
        <v>43030701.760000013</v>
      </c>
      <c r="O13" s="22">
        <f t="shared" si="0"/>
        <v>5876315.1300000101</v>
      </c>
      <c r="P13" s="23">
        <f t="shared" si="1"/>
        <v>31.830887324653499</v>
      </c>
    </row>
    <row r="14" spans="1:16" ht="21" x14ac:dyDescent="0.25">
      <c r="A14" s="30"/>
      <c r="B14" s="30"/>
      <c r="C14" s="30"/>
      <c r="D14" s="30"/>
      <c r="E14" s="2">
        <v>11</v>
      </c>
      <c r="F14" s="27" t="s">
        <v>19</v>
      </c>
      <c r="G14" s="6">
        <v>667962.96</v>
      </c>
      <c r="H14" s="6">
        <v>698221.9</v>
      </c>
      <c r="I14" s="6">
        <v>311292.90999999997</v>
      </c>
      <c r="J14" s="6">
        <v>1231684.57</v>
      </c>
      <c r="K14" s="6">
        <v>724291.78</v>
      </c>
      <c r="L14" s="6">
        <v>562235.32999999996</v>
      </c>
      <c r="M14" s="7">
        <v>2909162.34</v>
      </c>
      <c r="N14" s="7">
        <v>1286527.1100000001</v>
      </c>
      <c r="O14" s="22">
        <f t="shared" si="0"/>
        <v>-135986.57000000007</v>
      </c>
      <c r="P14" s="23">
        <f t="shared" si="1"/>
        <v>-19.476124996938658</v>
      </c>
    </row>
    <row r="15" spans="1:16" ht="21" x14ac:dyDescent="0.25">
      <c r="A15" s="30"/>
      <c r="B15" s="30"/>
      <c r="C15" s="30"/>
      <c r="D15" s="30"/>
      <c r="E15" s="2">
        <v>13</v>
      </c>
      <c r="F15" s="27" t="s">
        <v>20</v>
      </c>
      <c r="G15" s="6">
        <v>-5031965.42</v>
      </c>
      <c r="H15" s="6">
        <v>-7314840.3200000003</v>
      </c>
      <c r="I15" s="6">
        <v>-6066947.9299999997</v>
      </c>
      <c r="J15" s="6">
        <v>-10222150.07</v>
      </c>
      <c r="K15" s="6">
        <v>-8217841.1299999999</v>
      </c>
      <c r="L15" s="6">
        <v>-8972883.1799999997</v>
      </c>
      <c r="M15" s="7">
        <v>-28635903.739999998</v>
      </c>
      <c r="N15" s="7">
        <v>-17190724.309999999</v>
      </c>
      <c r="O15" s="22">
        <f t="shared" si="0"/>
        <v>-1658042.8599999994</v>
      </c>
      <c r="P15" s="23">
        <f t="shared" si="1"/>
        <v>22.666836013721749</v>
      </c>
    </row>
    <row r="16" spans="1:16" ht="21" x14ac:dyDescent="0.25">
      <c r="A16" s="30"/>
      <c r="B16" s="30"/>
      <c r="C16" s="30"/>
      <c r="D16" s="30"/>
      <c r="E16" s="2">
        <v>14</v>
      </c>
      <c r="F16" s="27" t="s">
        <v>21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  <c r="N16" s="7">
        <v>0</v>
      </c>
      <c r="O16" s="22">
        <f t="shared" si="0"/>
        <v>0</v>
      </c>
      <c r="P16" s="23" t="e">
        <f t="shared" si="1"/>
        <v>#DIV/0!</v>
      </c>
    </row>
    <row r="17" spans="1:16" ht="31.5" x14ac:dyDescent="0.25">
      <c r="A17" s="30"/>
      <c r="B17" s="30"/>
      <c r="C17" s="30"/>
      <c r="D17" s="30"/>
      <c r="E17" s="2">
        <v>15</v>
      </c>
      <c r="F17" s="27" t="s">
        <v>22</v>
      </c>
      <c r="G17" s="6">
        <v>-14710377.66</v>
      </c>
      <c r="H17" s="6">
        <v>-16167183.82</v>
      </c>
      <c r="I17" s="6">
        <v>-12925553.529999999</v>
      </c>
      <c r="J17" s="6">
        <v>-22388681.210000001</v>
      </c>
      <c r="K17" s="6">
        <v>-15984470.32</v>
      </c>
      <c r="L17" s="6">
        <v>-17020275.359999999</v>
      </c>
      <c r="M17" s="7">
        <v>-66191796.219999999</v>
      </c>
      <c r="N17" s="7">
        <v>-33004745.68</v>
      </c>
      <c r="O17" s="22">
        <f t="shared" si="0"/>
        <v>-853091.53999999911</v>
      </c>
      <c r="P17" s="23">
        <f t="shared" si="1"/>
        <v>5.2766860913937395</v>
      </c>
    </row>
    <row r="18" spans="1:16" x14ac:dyDescent="0.25">
      <c r="A18" s="30"/>
      <c r="B18" s="30"/>
      <c r="C18" s="30"/>
      <c r="D18" s="30"/>
      <c r="E18" s="2">
        <v>18</v>
      </c>
      <c r="F18" s="27" t="s">
        <v>23</v>
      </c>
      <c r="G18" s="6">
        <v>-606484.39</v>
      </c>
      <c r="H18" s="6">
        <v>627105.66</v>
      </c>
      <c r="I18" s="6">
        <v>6632.28</v>
      </c>
      <c r="J18" s="6">
        <v>279418.78000000003</v>
      </c>
      <c r="K18" s="6">
        <v>2622.16</v>
      </c>
      <c r="L18" s="6">
        <v>3081.46</v>
      </c>
      <c r="M18" s="7">
        <v>306672.33</v>
      </c>
      <c r="N18" s="7">
        <v>5703.62</v>
      </c>
      <c r="O18" s="22">
        <f t="shared" si="0"/>
        <v>-624024.20000000007</v>
      </c>
      <c r="P18" s="23">
        <f t="shared" si="1"/>
        <v>-99.508621880402103</v>
      </c>
    </row>
    <row r="19" spans="1:16" x14ac:dyDescent="0.25">
      <c r="A19" s="30"/>
      <c r="B19" s="30"/>
      <c r="C19" s="30"/>
      <c r="D19" s="30"/>
      <c r="E19" s="2">
        <v>19</v>
      </c>
      <c r="F19" s="27" t="s">
        <v>24</v>
      </c>
      <c r="G19" s="6">
        <v>2.23</v>
      </c>
      <c r="H19" s="6">
        <v>3351.69</v>
      </c>
      <c r="I19" s="6">
        <v>66.349999999999994</v>
      </c>
      <c r="J19" s="6">
        <v>486763.67</v>
      </c>
      <c r="K19" s="6">
        <v>206.95</v>
      </c>
      <c r="L19" s="6">
        <v>5239.2</v>
      </c>
      <c r="M19" s="7">
        <v>490183.94</v>
      </c>
      <c r="N19" s="7">
        <v>5446.15</v>
      </c>
      <c r="O19" s="22">
        <f t="shared" si="0"/>
        <v>1887.5099999999998</v>
      </c>
      <c r="P19" s="23">
        <f t="shared" si="1"/>
        <v>56.31517234589117</v>
      </c>
    </row>
    <row r="20" spans="1:16" ht="21" x14ac:dyDescent="0.25">
      <c r="A20" s="30"/>
      <c r="B20" s="30"/>
      <c r="C20" s="30"/>
      <c r="D20" s="30"/>
      <c r="E20" s="2">
        <v>22</v>
      </c>
      <c r="F20" s="27" t="s">
        <v>25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  <c r="N20" s="7">
        <v>0</v>
      </c>
      <c r="O20" s="22">
        <f t="shared" si="0"/>
        <v>0</v>
      </c>
      <c r="P20" s="23" t="e">
        <f t="shared" si="1"/>
        <v>#DIV/0!</v>
      </c>
    </row>
    <row r="21" spans="1:16" ht="21" x14ac:dyDescent="0.25">
      <c r="A21" s="30"/>
      <c r="B21" s="30"/>
      <c r="C21" s="30"/>
      <c r="D21" s="30"/>
      <c r="E21" s="2">
        <v>23</v>
      </c>
      <c r="F21" s="27" t="s">
        <v>26</v>
      </c>
      <c r="G21" s="6">
        <v>1414045.05</v>
      </c>
      <c r="H21" s="6">
        <v>6618481.6500000004</v>
      </c>
      <c r="I21" s="6">
        <v>779866.09</v>
      </c>
      <c r="J21" s="6">
        <v>2475010.61</v>
      </c>
      <c r="K21" s="6">
        <v>2796371.32</v>
      </c>
      <c r="L21" s="6">
        <v>2414745.11</v>
      </c>
      <c r="M21" s="7">
        <v>11287403.4</v>
      </c>
      <c r="N21" s="7">
        <v>5211116.43</v>
      </c>
      <c r="O21" s="22">
        <f t="shared" si="0"/>
        <v>-4203736.540000001</v>
      </c>
      <c r="P21" s="23">
        <f t="shared" si="1"/>
        <v>-63.515119664946127</v>
      </c>
    </row>
    <row r="22" spans="1:16" ht="21" x14ac:dyDescent="0.25">
      <c r="A22" s="30"/>
      <c r="B22" s="30"/>
      <c r="C22" s="30"/>
      <c r="D22" s="30"/>
      <c r="E22" s="2">
        <v>24</v>
      </c>
      <c r="F22" s="27" t="s">
        <v>27</v>
      </c>
      <c r="G22" s="6">
        <v>19940068.699999999</v>
      </c>
      <c r="H22" s="6">
        <v>28125629.23</v>
      </c>
      <c r="I22" s="6">
        <v>18992501.460000001</v>
      </c>
      <c r="J22" s="6">
        <v>29187036.100000001</v>
      </c>
      <c r="K22" s="6">
        <v>24202311.449999999</v>
      </c>
      <c r="L22" s="6">
        <v>26444905.25</v>
      </c>
      <c r="M22" s="7">
        <v>96245235.489999995</v>
      </c>
      <c r="N22" s="7">
        <v>50647216.700000003</v>
      </c>
      <c r="O22" s="22">
        <f t="shared" si="0"/>
        <v>-1680723.9800000004</v>
      </c>
      <c r="P22" s="23">
        <f t="shared" si="1"/>
        <v>-5.9757737907149409</v>
      </c>
    </row>
    <row r="23" spans="1:16" ht="21" x14ac:dyDescent="0.25">
      <c r="A23" s="30"/>
      <c r="B23" s="30"/>
      <c r="C23" s="30"/>
      <c r="D23" s="30"/>
      <c r="E23" s="2">
        <v>49</v>
      </c>
      <c r="F23" s="27" t="s">
        <v>28</v>
      </c>
      <c r="G23" s="6">
        <v>20021296</v>
      </c>
      <c r="H23" s="6">
        <v>36793365.68</v>
      </c>
      <c r="I23" s="6">
        <v>26297266.16</v>
      </c>
      <c r="J23" s="6">
        <v>30399170.390000001</v>
      </c>
      <c r="K23" s="6">
        <v>26865727</v>
      </c>
      <c r="L23" s="6">
        <v>28322435</v>
      </c>
      <c r="M23" s="7">
        <v>113511098.23</v>
      </c>
      <c r="N23" s="7">
        <v>55188162</v>
      </c>
      <c r="O23" s="22">
        <f t="shared" si="0"/>
        <v>-8470930.6799999997</v>
      </c>
      <c r="P23" s="23">
        <f t="shared" si="1"/>
        <v>-23.022983963124084</v>
      </c>
    </row>
    <row r="24" spans="1:16" ht="21" x14ac:dyDescent="0.25">
      <c r="A24" s="30"/>
      <c r="B24" s="30"/>
      <c r="C24" s="30"/>
      <c r="D24" s="30"/>
      <c r="E24" s="2">
        <v>60</v>
      </c>
      <c r="F24" s="27" t="s">
        <v>29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7">
        <v>0</v>
      </c>
      <c r="N24" s="7">
        <v>0</v>
      </c>
      <c r="O24" s="22">
        <f t="shared" si="0"/>
        <v>0</v>
      </c>
      <c r="P24" s="23" t="e">
        <f t="shared" si="1"/>
        <v>#DIV/0!</v>
      </c>
    </row>
    <row r="25" spans="1:16" x14ac:dyDescent="0.25">
      <c r="A25" s="30"/>
      <c r="B25" s="30"/>
      <c r="C25" s="30"/>
      <c r="D25" s="30"/>
      <c r="E25" s="2">
        <v>63</v>
      </c>
      <c r="F25" s="27" t="s">
        <v>9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">
        <v>0</v>
      </c>
      <c r="N25" s="7">
        <v>0</v>
      </c>
      <c r="O25" s="22">
        <f t="shared" si="0"/>
        <v>0</v>
      </c>
      <c r="P25" s="23" t="e">
        <f t="shared" si="1"/>
        <v>#DIV/0!</v>
      </c>
    </row>
    <row r="26" spans="1:16" ht="21" x14ac:dyDescent="0.25">
      <c r="A26" s="30"/>
      <c r="B26" s="30"/>
      <c r="C26" s="30"/>
      <c r="D26" s="30"/>
      <c r="E26" s="2">
        <v>64</v>
      </c>
      <c r="F26" s="27" t="s">
        <v>30</v>
      </c>
      <c r="G26" s="6">
        <v>1791629626.28</v>
      </c>
      <c r="H26" s="6">
        <v>1862362381.21</v>
      </c>
      <c r="I26" s="6">
        <v>1938584254</v>
      </c>
      <c r="J26" s="6">
        <v>2005974481.3800001</v>
      </c>
      <c r="K26" s="6">
        <v>2145139478.1400001</v>
      </c>
      <c r="L26" s="6">
        <v>2227149908.6700001</v>
      </c>
      <c r="M26" s="7">
        <v>7598550742.8699999</v>
      </c>
      <c r="N26" s="7">
        <v>4372289386.8100004</v>
      </c>
      <c r="O26" s="22">
        <f t="shared" si="0"/>
        <v>364787527.46000004</v>
      </c>
      <c r="P26" s="23">
        <f t="shared" si="1"/>
        <v>19.587354810238008</v>
      </c>
    </row>
    <row r="27" spans="1:16" ht="21" x14ac:dyDescent="0.25">
      <c r="A27" s="30"/>
      <c r="B27" s="30"/>
      <c r="C27" s="30"/>
      <c r="D27" s="30"/>
      <c r="E27" s="2">
        <v>65</v>
      </c>
      <c r="F27" s="27" t="s">
        <v>31</v>
      </c>
      <c r="G27" s="6">
        <v>70053152471</v>
      </c>
      <c r="H27" s="6">
        <v>70400531121.789993</v>
      </c>
      <c r="I27" s="6">
        <v>70831261216.509995</v>
      </c>
      <c r="J27" s="6">
        <v>71120239752.380005</v>
      </c>
      <c r="K27" s="6">
        <v>73534042532</v>
      </c>
      <c r="L27" s="6">
        <v>73816331627.899994</v>
      </c>
      <c r="M27" s="7">
        <v>282405184561.67999</v>
      </c>
      <c r="N27" s="7">
        <v>147350374159.89999</v>
      </c>
      <c r="O27" s="22">
        <f t="shared" si="0"/>
        <v>3415800506.1100006</v>
      </c>
      <c r="P27" s="23">
        <f t="shared" si="1"/>
        <v>4.8519527504711686</v>
      </c>
    </row>
    <row r="28" spans="1:16" x14ac:dyDescent="0.25">
      <c r="A28" s="30"/>
      <c r="B28" s="30"/>
      <c r="C28" s="30"/>
      <c r="D28" s="30"/>
      <c r="E28" s="2">
        <v>69</v>
      </c>
      <c r="F28" s="27" t="s">
        <v>32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">
        <v>0</v>
      </c>
      <c r="N28" s="7">
        <v>0</v>
      </c>
      <c r="O28" s="22">
        <f t="shared" si="0"/>
        <v>0</v>
      </c>
      <c r="P28" s="23" t="e">
        <f t="shared" si="1"/>
        <v>#DIV/0!</v>
      </c>
    </row>
    <row r="29" spans="1:16" x14ac:dyDescent="0.25">
      <c r="A29" s="30"/>
      <c r="B29" s="30"/>
      <c r="C29" s="30"/>
      <c r="D29" s="30"/>
      <c r="E29" s="2">
        <v>70</v>
      </c>
      <c r="F29" s="27" t="s">
        <v>33</v>
      </c>
      <c r="G29" s="6">
        <v>11516474.85</v>
      </c>
      <c r="H29" s="6">
        <v>12324530.76</v>
      </c>
      <c r="I29" s="6">
        <v>12494073.890000001</v>
      </c>
      <c r="J29" s="6">
        <v>12815865.41</v>
      </c>
      <c r="K29" s="6">
        <v>12248585.1</v>
      </c>
      <c r="L29" s="6">
        <v>14608231.18</v>
      </c>
      <c r="M29" s="7">
        <v>49150944.909999996</v>
      </c>
      <c r="N29" s="7">
        <v>26856816.280000001</v>
      </c>
      <c r="O29" s="22">
        <f t="shared" si="0"/>
        <v>2283700.42</v>
      </c>
      <c r="P29" s="23">
        <f t="shared" si="1"/>
        <v>18.529714960117474</v>
      </c>
    </row>
    <row r="30" spans="1:16" x14ac:dyDescent="0.25">
      <c r="A30" s="30"/>
      <c r="B30" s="30"/>
      <c r="C30" s="30"/>
      <c r="D30" s="30"/>
      <c r="E30" s="2">
        <v>71</v>
      </c>
      <c r="F30" s="27" t="s">
        <v>34</v>
      </c>
      <c r="G30" s="6">
        <v>0</v>
      </c>
      <c r="H30" s="6">
        <v>36900246.719999999</v>
      </c>
      <c r="I30" s="6">
        <v>0</v>
      </c>
      <c r="J30" s="6">
        <v>39020236.630000003</v>
      </c>
      <c r="K30" s="6">
        <v>0</v>
      </c>
      <c r="L30" s="6">
        <v>41701315.549999997</v>
      </c>
      <c r="M30" s="7">
        <v>75920483.349999994</v>
      </c>
      <c r="N30" s="7">
        <v>41701315.549999997</v>
      </c>
      <c r="O30" s="22">
        <f t="shared" si="0"/>
        <v>4801068.8299999982</v>
      </c>
      <c r="P30" s="23">
        <f t="shared" si="1"/>
        <v>13.010939646096759</v>
      </c>
    </row>
    <row r="31" spans="1:16" ht="21" x14ac:dyDescent="0.25">
      <c r="A31" s="30"/>
      <c r="B31" s="30"/>
      <c r="C31" s="30"/>
      <c r="D31" s="30"/>
      <c r="E31" s="2">
        <v>72</v>
      </c>
      <c r="F31" s="27" t="s">
        <v>35</v>
      </c>
      <c r="G31" s="6">
        <v>1124589265</v>
      </c>
      <c r="H31" s="6">
        <v>1433253761.05</v>
      </c>
      <c r="I31" s="6">
        <v>961398607.77999997</v>
      </c>
      <c r="J31" s="6">
        <v>456972820.31</v>
      </c>
      <c r="K31" s="6">
        <v>853234209.47000003</v>
      </c>
      <c r="L31" s="6">
        <v>18119790.719999999</v>
      </c>
      <c r="M31" s="7">
        <v>3976214454.1399999</v>
      </c>
      <c r="N31" s="7">
        <v>871354000.19000006</v>
      </c>
      <c r="O31" s="22">
        <f t="shared" si="0"/>
        <v>-1415133970.3299999</v>
      </c>
      <c r="P31" s="23">
        <f t="shared" si="1"/>
        <v>-98.735758369353562</v>
      </c>
    </row>
    <row r="32" spans="1:16" ht="21" x14ac:dyDescent="0.25">
      <c r="A32" s="30"/>
      <c r="B32" s="30"/>
      <c r="C32" s="30"/>
      <c r="D32" s="30"/>
      <c r="E32" s="2">
        <v>73</v>
      </c>
      <c r="F32" s="27" t="s">
        <v>36</v>
      </c>
      <c r="G32" s="6">
        <v>3830179.66</v>
      </c>
      <c r="H32" s="6">
        <v>2691037.17</v>
      </c>
      <c r="I32" s="6">
        <v>-6779022.4400000004</v>
      </c>
      <c r="J32" s="6">
        <v>377114.7</v>
      </c>
      <c r="K32" s="6">
        <v>1433709.24</v>
      </c>
      <c r="L32" s="6">
        <v>2966343.76</v>
      </c>
      <c r="M32" s="7">
        <v>119309.09</v>
      </c>
      <c r="N32" s="7">
        <v>4400053</v>
      </c>
      <c r="O32" s="22">
        <f t="shared" si="0"/>
        <v>275306.58999999985</v>
      </c>
      <c r="P32" s="23">
        <f t="shared" si="1"/>
        <v>10.230501201140967</v>
      </c>
    </row>
    <row r="33" spans="1:16" ht="21" x14ac:dyDescent="0.25">
      <c r="A33" s="30"/>
      <c r="B33" s="30"/>
      <c r="C33" s="30"/>
      <c r="D33" s="30"/>
      <c r="E33" s="2">
        <v>77</v>
      </c>
      <c r="F33" s="27" t="s">
        <v>37</v>
      </c>
      <c r="G33" s="6">
        <v>0</v>
      </c>
      <c r="H33" s="6">
        <v>-105110.08</v>
      </c>
      <c r="I33" s="6">
        <v>0</v>
      </c>
      <c r="J33" s="6">
        <v>-284184.83</v>
      </c>
      <c r="K33" s="6">
        <v>0</v>
      </c>
      <c r="L33" s="6">
        <v>-177949.31</v>
      </c>
      <c r="M33" s="7">
        <v>-389294.91</v>
      </c>
      <c r="N33" s="7">
        <v>-177949.31</v>
      </c>
      <c r="O33" s="22">
        <f t="shared" si="0"/>
        <v>-72839.23</v>
      </c>
      <c r="P33" s="23">
        <f t="shared" si="1"/>
        <v>69.298044488216533</v>
      </c>
    </row>
    <row r="34" spans="1:16" ht="21" x14ac:dyDescent="0.25">
      <c r="A34" s="30"/>
      <c r="B34" s="30"/>
      <c r="C34" s="30"/>
      <c r="D34" s="30"/>
      <c r="E34" s="2">
        <v>107</v>
      </c>
      <c r="F34" s="27" t="s">
        <v>38</v>
      </c>
      <c r="G34" s="6">
        <v>-216893822.16</v>
      </c>
      <c r="H34" s="6">
        <v>-214477796.66</v>
      </c>
      <c r="I34" s="6">
        <v>-191289742.40000001</v>
      </c>
      <c r="J34" s="6">
        <v>-223071992.80000001</v>
      </c>
      <c r="K34" s="6">
        <v>-226574429.37</v>
      </c>
      <c r="L34" s="6">
        <v>-228536291.24000001</v>
      </c>
      <c r="M34" s="7">
        <v>-845733354.01999998</v>
      </c>
      <c r="N34" s="7">
        <v>-455110720.61000001</v>
      </c>
      <c r="O34" s="22">
        <f t="shared" si="0"/>
        <v>-14058494.580000013</v>
      </c>
      <c r="P34" s="23">
        <f t="shared" si="1"/>
        <v>6.5547552235843698</v>
      </c>
    </row>
    <row r="35" spans="1:16" x14ac:dyDescent="0.25">
      <c r="A35" s="30"/>
      <c r="B35" s="30"/>
      <c r="C35" s="30"/>
      <c r="D35" s="30"/>
      <c r="E35" s="2"/>
      <c r="F35" s="28" t="s">
        <v>70</v>
      </c>
      <c r="G35" s="15"/>
      <c r="H35" s="16"/>
      <c r="J35" s="17"/>
      <c r="K35" s="18"/>
      <c r="L35" s="18"/>
      <c r="M35" s="7"/>
      <c r="N35" s="7"/>
      <c r="O35" s="22">
        <f t="shared" si="0"/>
        <v>0</v>
      </c>
      <c r="P35" s="23" t="e">
        <f t="shared" si="1"/>
        <v>#DIV/0!</v>
      </c>
    </row>
    <row r="36" spans="1:16" ht="21" x14ac:dyDescent="0.25">
      <c r="A36" s="30"/>
      <c r="B36" s="30"/>
      <c r="C36" s="30"/>
      <c r="D36" s="30"/>
      <c r="E36" s="2"/>
      <c r="F36" s="19" t="s">
        <v>71</v>
      </c>
      <c r="G36" s="20">
        <v>-95805724.629999995</v>
      </c>
      <c r="H36" s="20">
        <v>-96015291.430000007</v>
      </c>
      <c r="I36" s="20">
        <v>-74482969.329999998</v>
      </c>
      <c r="J36" s="20">
        <v>-98533379.950000003</v>
      </c>
      <c r="K36" s="20">
        <v>-103327956.48</v>
      </c>
      <c r="L36" s="20">
        <v>-103205189.31</v>
      </c>
      <c r="M36" s="20">
        <v>-364837365.33999997</v>
      </c>
      <c r="N36" s="20">
        <f>SUM(K36:L36)</f>
        <v>-206533145.79000002</v>
      </c>
      <c r="O36" s="22">
        <f t="shared" si="0"/>
        <v>-7189897.8799999952</v>
      </c>
      <c r="P36" s="23">
        <f t="shared" si="1"/>
        <v>7.4882841815272663</v>
      </c>
    </row>
    <row r="37" spans="1:16" ht="21" x14ac:dyDescent="0.25">
      <c r="A37" s="30"/>
      <c r="B37" s="30"/>
      <c r="C37" s="30"/>
      <c r="D37" s="30"/>
      <c r="E37" s="2"/>
      <c r="F37" s="19" t="s">
        <v>72</v>
      </c>
      <c r="G37" s="20">
        <v>-2219749.5299999998</v>
      </c>
      <c r="H37" s="20">
        <v>-2100156.23</v>
      </c>
      <c r="I37" s="20">
        <v>-1515154.07</v>
      </c>
      <c r="J37" s="20">
        <v>-2548797.85</v>
      </c>
      <c r="K37" s="20">
        <v>-2157119.89</v>
      </c>
      <c r="L37" s="20">
        <v>-2298349.9300000002</v>
      </c>
      <c r="M37" s="20">
        <v>-8383857.6799999997</v>
      </c>
      <c r="N37" s="20">
        <f>SUM(K37:L37)</f>
        <v>-4455469.82</v>
      </c>
      <c r="O37" s="22">
        <f t="shared" si="0"/>
        <v>-198193.70000000019</v>
      </c>
      <c r="P37" s="23">
        <f t="shared" si="1"/>
        <v>9.4370931633024355</v>
      </c>
    </row>
    <row r="38" spans="1:16" ht="21" x14ac:dyDescent="0.25">
      <c r="A38" s="30"/>
      <c r="B38" s="30"/>
      <c r="C38" s="30"/>
      <c r="D38" s="30"/>
      <c r="E38" s="2">
        <v>108</v>
      </c>
      <c r="F38" s="27" t="s">
        <v>39</v>
      </c>
      <c r="G38" s="6">
        <v>0</v>
      </c>
      <c r="H38" s="6">
        <v>1249414</v>
      </c>
      <c r="I38" s="6">
        <v>0</v>
      </c>
      <c r="J38" s="6">
        <v>2848404</v>
      </c>
      <c r="K38" s="6">
        <v>0</v>
      </c>
      <c r="L38" s="6">
        <v>1244751</v>
      </c>
      <c r="M38" s="7">
        <v>4097818</v>
      </c>
      <c r="N38" s="7">
        <v>1244751</v>
      </c>
      <c r="O38" s="22">
        <f t="shared" si="0"/>
        <v>-4663</v>
      </c>
      <c r="P38" s="23">
        <f t="shared" si="1"/>
        <v>-0.37321496317473635</v>
      </c>
    </row>
    <row r="39" spans="1:16" x14ac:dyDescent="0.25">
      <c r="A39" s="30"/>
      <c r="B39" s="30"/>
      <c r="C39" s="30"/>
      <c r="D39" s="30"/>
      <c r="E39" s="2">
        <v>118</v>
      </c>
      <c r="F39" s="27" t="s">
        <v>40</v>
      </c>
      <c r="G39" s="6">
        <v>-577232</v>
      </c>
      <c r="H39" s="6">
        <v>0</v>
      </c>
      <c r="I39" s="6">
        <v>6.93</v>
      </c>
      <c r="J39" s="6">
        <v>272986</v>
      </c>
      <c r="K39" s="6">
        <v>0</v>
      </c>
      <c r="L39" s="6">
        <v>-419.09</v>
      </c>
      <c r="M39" s="7">
        <v>-304239.07</v>
      </c>
      <c r="N39" s="7">
        <v>-419.09</v>
      </c>
      <c r="O39" s="22">
        <f t="shared" si="0"/>
        <v>-419.09</v>
      </c>
      <c r="P39" s="23" t="e">
        <f t="shared" si="1"/>
        <v>#DIV/0!</v>
      </c>
    </row>
    <row r="40" spans="1:16" x14ac:dyDescent="0.25">
      <c r="A40" s="30"/>
      <c r="B40" s="30"/>
      <c r="C40" s="30"/>
      <c r="D40" s="30"/>
      <c r="E40" s="2">
        <v>119</v>
      </c>
      <c r="F40" s="27" t="s">
        <v>41</v>
      </c>
      <c r="G40" s="6">
        <v>448162.32</v>
      </c>
      <c r="H40" s="6">
        <v>-145990.46</v>
      </c>
      <c r="I40" s="6">
        <v>-152547.54999999999</v>
      </c>
      <c r="J40" s="6">
        <v>-1156536.74</v>
      </c>
      <c r="K40" s="6">
        <v>26669.39</v>
      </c>
      <c r="L40" s="6">
        <v>-1213545.33</v>
      </c>
      <c r="M40" s="7">
        <v>-1006912.43</v>
      </c>
      <c r="N40" s="7">
        <v>-1186875.94</v>
      </c>
      <c r="O40" s="22">
        <f t="shared" si="0"/>
        <v>-1067554.8700000001</v>
      </c>
      <c r="P40" s="23">
        <f t="shared" si="1"/>
        <v>731.2497474150025</v>
      </c>
    </row>
    <row r="41" spans="1:16" ht="21" x14ac:dyDescent="0.25">
      <c r="A41" s="30"/>
      <c r="B41" s="30"/>
      <c r="C41" s="30"/>
      <c r="D41" s="30"/>
      <c r="E41" s="2">
        <v>123</v>
      </c>
      <c r="F41" s="27" t="s">
        <v>42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7">
        <v>0</v>
      </c>
      <c r="N41" s="7">
        <v>0</v>
      </c>
      <c r="O41" s="22">
        <f t="shared" si="0"/>
        <v>0</v>
      </c>
      <c r="P41" s="23" t="e">
        <f t="shared" si="1"/>
        <v>#DIV/0!</v>
      </c>
    </row>
    <row r="42" spans="1:16" ht="21" x14ac:dyDescent="0.25">
      <c r="A42" s="30"/>
      <c r="B42" s="30"/>
      <c r="C42" s="30"/>
      <c r="D42" s="30"/>
      <c r="E42" s="2">
        <v>149</v>
      </c>
      <c r="F42" s="27" t="s">
        <v>43</v>
      </c>
      <c r="G42" s="6">
        <v>-72818533011.399994</v>
      </c>
      <c r="H42" s="6">
        <v>-73388055154.759995</v>
      </c>
      <c r="I42" s="6">
        <v>-73816292533.149994</v>
      </c>
      <c r="J42" s="6">
        <v>-74430060937.220001</v>
      </c>
      <c r="K42" s="6">
        <v>-76723847387.789993</v>
      </c>
      <c r="L42" s="6">
        <v>-77178953658.529999</v>
      </c>
      <c r="M42" s="7">
        <v>-294452941636.53003</v>
      </c>
      <c r="N42" s="7">
        <v>-153902801046.32001</v>
      </c>
      <c r="O42" s="22">
        <f t="shared" si="0"/>
        <v>-3790898503.7700043</v>
      </c>
      <c r="P42" s="23">
        <f t="shared" si="1"/>
        <v>5.1655524809531954</v>
      </c>
    </row>
    <row r="43" spans="1:16" ht="21" x14ac:dyDescent="0.25">
      <c r="A43" s="30"/>
      <c r="B43" s="30"/>
      <c r="C43" s="30"/>
      <c r="D43" s="30"/>
      <c r="E43" s="2">
        <v>162</v>
      </c>
      <c r="F43" s="27" t="s">
        <v>44</v>
      </c>
      <c r="G43" s="6">
        <v>-26842690.98</v>
      </c>
      <c r="H43" s="6">
        <v>-17476417.16</v>
      </c>
      <c r="I43" s="6">
        <v>-23063914.379999999</v>
      </c>
      <c r="J43" s="6">
        <v>-18986804.800000001</v>
      </c>
      <c r="K43" s="6">
        <v>-23300482.879999999</v>
      </c>
      <c r="L43" s="6">
        <v>-20441460.120000001</v>
      </c>
      <c r="M43" s="7">
        <v>-86369827.319999993</v>
      </c>
      <c r="N43" s="7">
        <v>-43741943</v>
      </c>
      <c r="O43" s="22">
        <f t="shared" si="0"/>
        <v>-2965042.9600000009</v>
      </c>
      <c r="P43" s="23">
        <f t="shared" si="1"/>
        <v>16.965965808978211</v>
      </c>
    </row>
    <row r="44" spans="1:16" ht="21" x14ac:dyDescent="0.25">
      <c r="A44" s="30"/>
      <c r="B44" s="30"/>
      <c r="C44" s="30"/>
      <c r="D44" s="30"/>
      <c r="E44" s="2">
        <v>172</v>
      </c>
      <c r="F44" s="27" t="s">
        <v>45</v>
      </c>
      <c r="G44" s="6">
        <v>-366479441.56999999</v>
      </c>
      <c r="H44" s="6">
        <v>-1145429958.6700001</v>
      </c>
      <c r="I44" s="6">
        <v>-926801900.17999995</v>
      </c>
      <c r="J44" s="6">
        <v>126695799.06999999</v>
      </c>
      <c r="K44" s="6">
        <v>-599488800.13999999</v>
      </c>
      <c r="L44" s="6">
        <v>184542586.75999999</v>
      </c>
      <c r="M44" s="7">
        <v>-2312015501.3499999</v>
      </c>
      <c r="N44" s="7">
        <v>-414946213.38</v>
      </c>
      <c r="O44" s="22">
        <f t="shared" si="0"/>
        <v>1329972545.4300001</v>
      </c>
      <c r="P44" s="23">
        <f t="shared" si="1"/>
        <v>-116.11120657035015</v>
      </c>
    </row>
    <row r="45" spans="1:16" ht="21" x14ac:dyDescent="0.25">
      <c r="A45" s="30"/>
      <c r="B45" s="30"/>
      <c r="C45" s="30"/>
      <c r="D45" s="30"/>
      <c r="E45" s="2">
        <v>173</v>
      </c>
      <c r="F45" s="27" t="s">
        <v>46</v>
      </c>
      <c r="G45" s="6">
        <v>94185</v>
      </c>
      <c r="H45" s="6">
        <v>133572</v>
      </c>
      <c r="I45" s="6">
        <v>128877</v>
      </c>
      <c r="J45" s="6">
        <v>2517725.41</v>
      </c>
      <c r="K45" s="6">
        <v>107178</v>
      </c>
      <c r="L45" s="6">
        <v>134236</v>
      </c>
      <c r="M45" s="7">
        <v>2874359.41</v>
      </c>
      <c r="N45" s="7">
        <v>241414</v>
      </c>
      <c r="O45" s="22">
        <f t="shared" si="0"/>
        <v>664</v>
      </c>
      <c r="P45" s="23">
        <f t="shared" si="1"/>
        <v>0.49711017279070469</v>
      </c>
    </row>
    <row r="46" spans="1:16" x14ac:dyDescent="0.25">
      <c r="A46" s="30"/>
      <c r="B46" s="30"/>
      <c r="C46" s="30"/>
      <c r="D46" s="30"/>
      <c r="E46" s="2">
        <v>999</v>
      </c>
      <c r="F46" s="27" t="s">
        <v>47</v>
      </c>
      <c r="G46" s="6">
        <v>-38443199524.839996</v>
      </c>
      <c r="H46" s="6">
        <v>-39602134802.080002</v>
      </c>
      <c r="I46" s="6">
        <v>-38047457934.480003</v>
      </c>
      <c r="J46" s="6">
        <v>-38883615815.360001</v>
      </c>
      <c r="K46" s="6">
        <v>-38606654466.220001</v>
      </c>
      <c r="L46" s="6">
        <v>-40393759321.769997</v>
      </c>
      <c r="M46" s="7">
        <v>-154976408076.76001</v>
      </c>
      <c r="N46" s="7">
        <v>-79000413787.990005</v>
      </c>
      <c r="O46" s="22">
        <f t="shared" si="0"/>
        <v>-791624519.68999481</v>
      </c>
      <c r="P46" s="23">
        <f t="shared" si="1"/>
        <v>1.9989440560371428</v>
      </c>
    </row>
    <row r="47" spans="1:16" x14ac:dyDescent="0.25">
      <c r="A47" s="30"/>
      <c r="B47" s="30"/>
      <c r="C47" s="30"/>
      <c r="D47" s="29" t="s">
        <v>48</v>
      </c>
      <c r="E47" s="29"/>
      <c r="F47" s="29"/>
      <c r="G47" s="7">
        <v>-38617580727.980003</v>
      </c>
      <c r="H47" s="7">
        <v>-40330707093.709999</v>
      </c>
      <c r="I47" s="7">
        <v>-39031741357.379997</v>
      </c>
      <c r="J47" s="7">
        <v>-39509419363.07</v>
      </c>
      <c r="K47" s="7">
        <v>-39348788006.139999</v>
      </c>
      <c r="L47" s="7">
        <v>-41245860912.190002</v>
      </c>
      <c r="M47" s="7">
        <v>-157489448542.14001</v>
      </c>
      <c r="N47" s="7">
        <v>-80594648918.330002</v>
      </c>
      <c r="O47" s="22">
        <f t="shared" si="0"/>
        <v>-915153818.48000336</v>
      </c>
      <c r="P47" s="23">
        <f t="shared" si="1"/>
        <v>2.2691241597961751</v>
      </c>
    </row>
    <row r="48" spans="1:16" ht="21" x14ac:dyDescent="0.25">
      <c r="A48" s="30"/>
      <c r="B48" s="30"/>
      <c r="C48" s="2" t="s">
        <v>49</v>
      </c>
      <c r="D48" s="2" t="s">
        <v>50</v>
      </c>
      <c r="E48" s="2">
        <v>49</v>
      </c>
      <c r="F48" s="27" t="s">
        <v>28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7">
        <v>0</v>
      </c>
      <c r="N48" s="7">
        <v>0</v>
      </c>
      <c r="O48" s="22">
        <f t="shared" si="0"/>
        <v>0</v>
      </c>
      <c r="P48" s="23" t="e">
        <f t="shared" si="1"/>
        <v>#DIV/0!</v>
      </c>
    </row>
    <row r="49" spans="1:16" ht="21" x14ac:dyDescent="0.25">
      <c r="A49" s="30"/>
      <c r="B49" s="30"/>
      <c r="C49" s="2" t="s">
        <v>51</v>
      </c>
      <c r="D49" s="2" t="s">
        <v>52</v>
      </c>
      <c r="E49" s="2">
        <v>49</v>
      </c>
      <c r="F49" s="27" t="s">
        <v>28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7">
        <v>0</v>
      </c>
      <c r="N49" s="7">
        <v>0</v>
      </c>
      <c r="O49" s="22">
        <f t="shared" si="0"/>
        <v>0</v>
      </c>
      <c r="P49" s="23" t="e">
        <f t="shared" si="1"/>
        <v>#DIV/0!</v>
      </c>
    </row>
    <row r="50" spans="1:16" ht="21" x14ac:dyDescent="0.25">
      <c r="A50" s="30"/>
      <c r="B50" s="30"/>
      <c r="C50" s="2" t="s">
        <v>53</v>
      </c>
      <c r="D50" s="2" t="s">
        <v>54</v>
      </c>
      <c r="E50" s="2">
        <v>49</v>
      </c>
      <c r="F50" s="27" t="s">
        <v>28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7">
        <v>0</v>
      </c>
      <c r="N50" s="7">
        <v>0</v>
      </c>
      <c r="O50" s="22">
        <f t="shared" si="0"/>
        <v>0</v>
      </c>
      <c r="P50" s="23" t="e">
        <f t="shared" si="1"/>
        <v>#DIV/0!</v>
      </c>
    </row>
    <row r="51" spans="1:16" ht="21" x14ac:dyDescent="0.25">
      <c r="A51" s="30"/>
      <c r="B51" s="30"/>
      <c r="C51" s="2" t="s">
        <v>55</v>
      </c>
      <c r="D51" s="2" t="s">
        <v>56</v>
      </c>
      <c r="E51" s="2">
        <v>49</v>
      </c>
      <c r="F51" s="27" t="s">
        <v>28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7">
        <v>0</v>
      </c>
      <c r="N51" s="7">
        <v>0</v>
      </c>
      <c r="O51" s="22">
        <f t="shared" si="0"/>
        <v>0</v>
      </c>
      <c r="P51" s="23" t="e">
        <f t="shared" si="1"/>
        <v>#DIV/0!</v>
      </c>
    </row>
    <row r="52" spans="1:16" x14ac:dyDescent="0.25">
      <c r="A52" s="30"/>
      <c r="B52" s="30"/>
      <c r="C52" s="5" t="s">
        <v>57</v>
      </c>
      <c r="D52" s="5" t="s">
        <v>9</v>
      </c>
      <c r="E52" s="2">
        <v>1</v>
      </c>
      <c r="F52" s="27" t="s">
        <v>11</v>
      </c>
      <c r="G52" s="6">
        <v>49370383.049999997</v>
      </c>
      <c r="H52" s="6">
        <v>48502734.32</v>
      </c>
      <c r="I52" s="6">
        <v>47758108.539999999</v>
      </c>
      <c r="J52" s="6">
        <v>45256468.82</v>
      </c>
      <c r="K52" s="6">
        <v>51059410.090000004</v>
      </c>
      <c r="L52" s="6">
        <v>49017509.340000004</v>
      </c>
      <c r="M52" s="7">
        <v>190887694.72999999</v>
      </c>
      <c r="N52" s="7">
        <v>100076919.43000001</v>
      </c>
      <c r="O52" s="22">
        <f t="shared" si="0"/>
        <v>514775.02000000328</v>
      </c>
      <c r="P52" s="23">
        <f t="shared" si="1"/>
        <v>1.0613319583257741</v>
      </c>
    </row>
    <row r="53" spans="1:16" ht="31.5" x14ac:dyDescent="0.25">
      <c r="A53" s="30"/>
      <c r="B53" s="30"/>
      <c r="C53" s="30"/>
      <c r="D53" s="30"/>
      <c r="E53" s="2">
        <v>2</v>
      </c>
      <c r="F53" s="27" t="s">
        <v>12</v>
      </c>
      <c r="G53" s="6">
        <v>22271135.23</v>
      </c>
      <c r="H53" s="6">
        <v>21644790.57</v>
      </c>
      <c r="I53" s="6">
        <v>21531463.170000002</v>
      </c>
      <c r="J53" s="6">
        <v>21561803.039999999</v>
      </c>
      <c r="K53" s="6">
        <v>23273806.699999999</v>
      </c>
      <c r="L53" s="6">
        <v>22679528.34</v>
      </c>
      <c r="M53" s="7">
        <v>87009192.010000005</v>
      </c>
      <c r="N53" s="7">
        <v>45953335.039999999</v>
      </c>
      <c r="O53" s="22">
        <f t="shared" si="0"/>
        <v>1034737.7699999996</v>
      </c>
      <c r="P53" s="23">
        <f t="shared" si="1"/>
        <v>4.78053953284335</v>
      </c>
    </row>
    <row r="54" spans="1:16" ht="21" x14ac:dyDescent="0.25">
      <c r="A54" s="30"/>
      <c r="B54" s="30"/>
      <c r="C54" s="30"/>
      <c r="D54" s="30"/>
      <c r="E54" s="2">
        <v>3</v>
      </c>
      <c r="F54" s="27" t="s">
        <v>13</v>
      </c>
      <c r="G54" s="6">
        <v>692524.47</v>
      </c>
      <c r="H54" s="6">
        <v>1325881.67</v>
      </c>
      <c r="I54" s="6">
        <v>990575.59</v>
      </c>
      <c r="J54" s="6">
        <v>2136914.61</v>
      </c>
      <c r="K54" s="6">
        <v>865014.42</v>
      </c>
      <c r="L54" s="6">
        <v>1724001.61</v>
      </c>
      <c r="M54" s="7">
        <v>5145896.34</v>
      </c>
      <c r="N54" s="7">
        <v>2589016.0299999998</v>
      </c>
      <c r="O54" s="22">
        <f t="shared" si="0"/>
        <v>398119.94000000018</v>
      </c>
      <c r="P54" s="23">
        <f t="shared" si="1"/>
        <v>30.026807746727517</v>
      </c>
    </row>
    <row r="55" spans="1:16" ht="21" x14ac:dyDescent="0.25">
      <c r="A55" s="30"/>
      <c r="B55" s="30"/>
      <c r="C55" s="30"/>
      <c r="D55" s="30"/>
      <c r="E55" s="2">
        <v>4</v>
      </c>
      <c r="F55" s="27" t="s">
        <v>14</v>
      </c>
      <c r="G55" s="6">
        <v>45885.440000000002</v>
      </c>
      <c r="H55" s="6">
        <v>73674.509999999995</v>
      </c>
      <c r="I55" s="6">
        <v>38675.279999999999</v>
      </c>
      <c r="J55" s="6">
        <v>119338.07</v>
      </c>
      <c r="K55" s="6">
        <v>60762.3</v>
      </c>
      <c r="L55" s="6">
        <v>43367.48</v>
      </c>
      <c r="M55" s="7">
        <v>277573.3</v>
      </c>
      <c r="N55" s="7">
        <v>104129.78</v>
      </c>
      <c r="O55" s="22">
        <f t="shared" si="0"/>
        <v>-30307.029999999992</v>
      </c>
      <c r="P55" s="23">
        <f t="shared" si="1"/>
        <v>-41.136384890785152</v>
      </c>
    </row>
    <row r="56" spans="1:16" x14ac:dyDescent="0.25">
      <c r="A56" s="30"/>
      <c r="B56" s="30"/>
      <c r="C56" s="30"/>
      <c r="D56" s="30"/>
      <c r="E56" s="2">
        <v>5</v>
      </c>
      <c r="F56" s="27" t="s">
        <v>15</v>
      </c>
      <c r="G56" s="6">
        <v>3550998.1</v>
      </c>
      <c r="H56" s="6">
        <v>3585444</v>
      </c>
      <c r="I56" s="6">
        <v>3644573.92</v>
      </c>
      <c r="J56" s="6">
        <v>3631968.65</v>
      </c>
      <c r="K56" s="6">
        <v>3512354.06</v>
      </c>
      <c r="L56" s="6">
        <v>3557604.91</v>
      </c>
      <c r="M56" s="7">
        <v>14412984.67</v>
      </c>
      <c r="N56" s="7">
        <v>7069958.9699999997</v>
      </c>
      <c r="O56" s="22">
        <f t="shared" si="0"/>
        <v>-27839.089999999851</v>
      </c>
      <c r="P56" s="23">
        <f t="shared" si="1"/>
        <v>-0.77644749157983928</v>
      </c>
    </row>
    <row r="57" spans="1:16" ht="21" x14ac:dyDescent="0.25">
      <c r="A57" s="30"/>
      <c r="B57" s="30"/>
      <c r="C57" s="30"/>
      <c r="D57" s="30"/>
      <c r="E57" s="2">
        <v>6</v>
      </c>
      <c r="F57" s="27" t="s">
        <v>16</v>
      </c>
      <c r="G57" s="6">
        <v>3333.82</v>
      </c>
      <c r="H57" s="6">
        <v>0</v>
      </c>
      <c r="I57" s="6">
        <v>2811.43</v>
      </c>
      <c r="J57" s="6">
        <v>2129.2199999999998</v>
      </c>
      <c r="K57" s="6">
        <v>9989.9599999999991</v>
      </c>
      <c r="L57" s="6">
        <v>37337.370000000003</v>
      </c>
      <c r="M57" s="7">
        <v>8274.4699999999993</v>
      </c>
      <c r="N57" s="7">
        <v>47327.33</v>
      </c>
      <c r="O57" s="22">
        <f t="shared" si="0"/>
        <v>37337.370000000003</v>
      </c>
      <c r="P57" s="23" t="e">
        <f t="shared" si="1"/>
        <v>#DIV/0!</v>
      </c>
    </row>
    <row r="58" spans="1:16" ht="31.5" x14ac:dyDescent="0.25">
      <c r="A58" s="30"/>
      <c r="B58" s="30"/>
      <c r="C58" s="30"/>
      <c r="D58" s="30"/>
      <c r="E58" s="2">
        <v>7</v>
      </c>
      <c r="F58" s="27" t="s">
        <v>17</v>
      </c>
      <c r="G58" s="6">
        <v>21427683.18</v>
      </c>
      <c r="H58" s="6">
        <v>24302765.859999999</v>
      </c>
      <c r="I58" s="6">
        <v>10802971.289999999</v>
      </c>
      <c r="J58" s="6">
        <v>18547424.989999998</v>
      </c>
      <c r="K58" s="6">
        <v>19136887.100000001</v>
      </c>
      <c r="L58" s="6">
        <v>18407294.289999999</v>
      </c>
      <c r="M58" s="7">
        <v>75080845.319999993</v>
      </c>
      <c r="N58" s="7">
        <v>37544181.390000001</v>
      </c>
      <c r="O58" s="22">
        <f t="shared" si="0"/>
        <v>-5895471.5700000003</v>
      </c>
      <c r="P58" s="23">
        <f t="shared" si="1"/>
        <v>-24.258438747103167</v>
      </c>
    </row>
    <row r="59" spans="1:16" ht="31.5" x14ac:dyDescent="0.25">
      <c r="A59" s="30"/>
      <c r="B59" s="30"/>
      <c r="C59" s="30"/>
      <c r="D59" s="30"/>
      <c r="E59" s="2">
        <v>8</v>
      </c>
      <c r="F59" s="27" t="s">
        <v>18</v>
      </c>
      <c r="G59" s="6">
        <v>33169700.260000002</v>
      </c>
      <c r="H59" s="6">
        <v>34622441.93</v>
      </c>
      <c r="I59" s="6">
        <v>32770474.260000002</v>
      </c>
      <c r="J59" s="6">
        <v>35945638.939999998</v>
      </c>
      <c r="K59" s="6">
        <v>32358050.899999999</v>
      </c>
      <c r="L59" s="6">
        <v>32035896.109999999</v>
      </c>
      <c r="M59" s="7">
        <v>136508255.38999999</v>
      </c>
      <c r="N59" s="7">
        <v>64393947.009999998</v>
      </c>
      <c r="O59" s="22">
        <f t="shared" si="0"/>
        <v>-2586545.8200000003</v>
      </c>
      <c r="P59" s="23">
        <f t="shared" si="1"/>
        <v>-7.4707203646395142</v>
      </c>
    </row>
    <row r="60" spans="1:16" x14ac:dyDescent="0.25">
      <c r="A60" s="30"/>
      <c r="B60" s="30"/>
      <c r="C60" s="30"/>
      <c r="D60" s="30"/>
      <c r="E60" s="2"/>
      <c r="F60" s="11" t="s">
        <v>68</v>
      </c>
      <c r="G60" s="12">
        <v>32376410.940000001</v>
      </c>
      <c r="H60" s="12">
        <v>33071667.380000003</v>
      </c>
      <c r="I60" s="12">
        <v>23666462.970000003</v>
      </c>
      <c r="J60" s="12">
        <v>24520677.43</v>
      </c>
      <c r="K60" s="12">
        <v>31184651.209999997</v>
      </c>
      <c r="L60" s="12">
        <v>23496917.770000003</v>
      </c>
      <c r="M60" s="12">
        <f>SUM(G60:J60)</f>
        <v>113635218.72</v>
      </c>
      <c r="N60" s="12">
        <f>SUM(K60:L60)</f>
        <v>54681568.980000004</v>
      </c>
      <c r="O60" s="22">
        <f t="shared" si="0"/>
        <v>-9574749.6099999994</v>
      </c>
      <c r="P60" s="23">
        <f t="shared" si="1"/>
        <v>-28.951517623784223</v>
      </c>
    </row>
    <row r="61" spans="1:16" x14ac:dyDescent="0.25">
      <c r="A61" s="30"/>
      <c r="B61" s="30"/>
      <c r="C61" s="30"/>
      <c r="D61" s="30"/>
      <c r="E61" s="2"/>
      <c r="F61" s="13" t="s">
        <v>69</v>
      </c>
      <c r="G61" s="14">
        <f>G59-G60</f>
        <v>793289.3200000003</v>
      </c>
      <c r="H61" s="14">
        <f t="shared" ref="H61:L61" si="3">H59-H60</f>
        <v>1550774.549999997</v>
      </c>
      <c r="I61" s="14">
        <f t="shared" si="3"/>
        <v>9104011.2899999991</v>
      </c>
      <c r="J61" s="14">
        <f t="shared" si="3"/>
        <v>11424961.509999998</v>
      </c>
      <c r="K61" s="14">
        <f t="shared" si="3"/>
        <v>1173399.6900000013</v>
      </c>
      <c r="L61" s="14">
        <f t="shared" si="3"/>
        <v>8538978.3399999961</v>
      </c>
      <c r="M61" s="14">
        <f>SUM(G61:J61)</f>
        <v>22873036.669999994</v>
      </c>
      <c r="N61" s="14">
        <f>SUM(K61:L61)</f>
        <v>9712378.0299999975</v>
      </c>
      <c r="O61" s="22">
        <f t="shared" si="0"/>
        <v>6988203.7899999991</v>
      </c>
      <c r="P61" s="23">
        <f t="shared" si="1"/>
        <v>450.62667490900037</v>
      </c>
    </row>
    <row r="62" spans="1:16" ht="21" x14ac:dyDescent="0.25">
      <c r="A62" s="30"/>
      <c r="B62" s="30"/>
      <c r="C62" s="30"/>
      <c r="D62" s="30"/>
      <c r="E62" s="2">
        <v>11</v>
      </c>
      <c r="F62" s="27" t="s">
        <v>19</v>
      </c>
      <c r="G62" s="6">
        <v>427058.29</v>
      </c>
      <c r="H62" s="6">
        <v>446404.3</v>
      </c>
      <c r="I62" s="6">
        <v>190816.76</v>
      </c>
      <c r="J62" s="6">
        <v>754903.58</v>
      </c>
      <c r="K62" s="6">
        <v>466712.39</v>
      </c>
      <c r="L62" s="6">
        <v>362321.05</v>
      </c>
      <c r="M62" s="7">
        <v>1819182.93</v>
      </c>
      <c r="N62" s="7">
        <v>829033.44</v>
      </c>
      <c r="O62" s="22">
        <f t="shared" si="0"/>
        <v>-84083.25</v>
      </c>
      <c r="P62" s="23">
        <f t="shared" si="1"/>
        <v>-18.835672057818439</v>
      </c>
    </row>
    <row r="63" spans="1:16" x14ac:dyDescent="0.25">
      <c r="A63" s="30"/>
      <c r="B63" s="30"/>
      <c r="C63" s="30"/>
      <c r="D63" s="30"/>
      <c r="E63" s="2">
        <v>18</v>
      </c>
      <c r="F63" s="27" t="s">
        <v>23</v>
      </c>
      <c r="G63" s="6">
        <v>3025.03</v>
      </c>
      <c r="H63" s="6">
        <v>10216.85</v>
      </c>
      <c r="I63" s="6">
        <v>4064.97</v>
      </c>
      <c r="J63" s="6">
        <v>9799.26</v>
      </c>
      <c r="K63" s="6">
        <v>1676.45</v>
      </c>
      <c r="L63" s="6">
        <v>1970.12</v>
      </c>
      <c r="M63" s="7">
        <v>27106.11</v>
      </c>
      <c r="N63" s="7">
        <v>3646.57</v>
      </c>
      <c r="O63" s="22">
        <f t="shared" si="0"/>
        <v>-8246.73</v>
      </c>
      <c r="P63" s="23">
        <f t="shared" si="1"/>
        <v>-80.716952876865165</v>
      </c>
    </row>
    <row r="64" spans="1:16" x14ac:dyDescent="0.25">
      <c r="A64" s="30"/>
      <c r="B64" s="30"/>
      <c r="C64" s="30"/>
      <c r="D64" s="30"/>
      <c r="E64" s="2">
        <v>19</v>
      </c>
      <c r="F64" s="27" t="s">
        <v>24</v>
      </c>
      <c r="G64" s="6">
        <v>1.44</v>
      </c>
      <c r="H64" s="6">
        <v>774.9</v>
      </c>
      <c r="I64" s="6">
        <v>40.659999999999997</v>
      </c>
      <c r="J64" s="6">
        <v>-28.54</v>
      </c>
      <c r="K64" s="6">
        <v>132.31</v>
      </c>
      <c r="L64" s="6">
        <v>39.26</v>
      </c>
      <c r="M64" s="7">
        <v>788.46</v>
      </c>
      <c r="N64" s="7">
        <v>171.57</v>
      </c>
      <c r="O64" s="22">
        <f t="shared" si="0"/>
        <v>-735.64</v>
      </c>
      <c r="P64" s="23">
        <f t="shared" si="1"/>
        <v>-94.933539811588602</v>
      </c>
    </row>
    <row r="65" spans="1:16" ht="21" x14ac:dyDescent="0.25">
      <c r="A65" s="30"/>
      <c r="B65" s="30"/>
      <c r="C65" s="30"/>
      <c r="D65" s="30"/>
      <c r="E65" s="2">
        <v>23</v>
      </c>
      <c r="F65" s="27" t="s">
        <v>26</v>
      </c>
      <c r="G65" s="6">
        <v>-86872.17</v>
      </c>
      <c r="H65" s="6">
        <v>1525849.11</v>
      </c>
      <c r="I65" s="6">
        <v>123582.89</v>
      </c>
      <c r="J65" s="6">
        <v>582626.93000000005</v>
      </c>
      <c r="K65" s="6">
        <v>693288.57</v>
      </c>
      <c r="L65" s="6">
        <v>1293647.96</v>
      </c>
      <c r="M65" s="7">
        <v>2145186.7599999998</v>
      </c>
      <c r="N65" s="7">
        <v>1986936.53</v>
      </c>
      <c r="O65" s="22">
        <f t="shared" si="0"/>
        <v>-232201.15000000014</v>
      </c>
      <c r="P65" s="23">
        <f t="shared" si="1"/>
        <v>-15.217831729115083</v>
      </c>
    </row>
    <row r="66" spans="1:16" x14ac:dyDescent="0.25">
      <c r="A66" s="30"/>
      <c r="B66" s="30"/>
      <c r="C66" s="30"/>
      <c r="D66" s="30"/>
      <c r="E66" s="2">
        <v>63</v>
      </c>
      <c r="F66" s="27" t="s">
        <v>9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7">
        <v>0</v>
      </c>
      <c r="N66" s="7">
        <v>0</v>
      </c>
      <c r="O66" s="22">
        <f t="shared" si="0"/>
        <v>0</v>
      </c>
      <c r="P66" s="23" t="e">
        <f t="shared" si="1"/>
        <v>#DIV/0!</v>
      </c>
    </row>
    <row r="67" spans="1:16" x14ac:dyDescent="0.25">
      <c r="A67" s="30"/>
      <c r="B67" s="30"/>
      <c r="C67" s="30"/>
      <c r="D67" s="30"/>
      <c r="E67" s="2">
        <v>70</v>
      </c>
      <c r="F67" s="27" t="s">
        <v>33</v>
      </c>
      <c r="G67" s="6">
        <v>6369008.8300000001</v>
      </c>
      <c r="H67" s="6">
        <v>6885634.5199999996</v>
      </c>
      <c r="I67" s="6">
        <v>6743141.0999999996</v>
      </c>
      <c r="J67" s="6">
        <v>7076537.3399999999</v>
      </c>
      <c r="K67" s="6">
        <v>7118458.6699999999</v>
      </c>
      <c r="L67" s="6">
        <v>8644849.5700000003</v>
      </c>
      <c r="M67" s="7">
        <v>27074321.789999999</v>
      </c>
      <c r="N67" s="7">
        <v>15763308.24</v>
      </c>
      <c r="O67" s="22">
        <f t="shared" si="0"/>
        <v>1759215.0500000007</v>
      </c>
      <c r="P67" s="23">
        <f t="shared" si="1"/>
        <v>25.54906225258091</v>
      </c>
    </row>
    <row r="68" spans="1:16" ht="21" x14ac:dyDescent="0.25">
      <c r="A68" s="30"/>
      <c r="B68" s="30"/>
      <c r="C68" s="30"/>
      <c r="D68" s="30"/>
      <c r="E68" s="2">
        <v>72</v>
      </c>
      <c r="F68" s="27" t="s">
        <v>35</v>
      </c>
      <c r="G68" s="6">
        <v>2043747.1</v>
      </c>
      <c r="H68" s="6">
        <v>3835677.95</v>
      </c>
      <c r="I68" s="6">
        <v>-9399771.0999999996</v>
      </c>
      <c r="J68" s="6">
        <v>3712884.35</v>
      </c>
      <c r="K68" s="6">
        <v>1994318.09</v>
      </c>
      <c r="L68" s="6">
        <v>3852595.64</v>
      </c>
      <c r="M68" s="7">
        <v>192538.3</v>
      </c>
      <c r="N68" s="7">
        <v>5846913.7300000004</v>
      </c>
      <c r="O68" s="22">
        <f t="shared" si="0"/>
        <v>16917.689999999944</v>
      </c>
      <c r="P68" s="23">
        <f t="shared" si="1"/>
        <v>0.44106127314468468</v>
      </c>
    </row>
    <row r="69" spans="1:16" ht="21" x14ac:dyDescent="0.25">
      <c r="A69" s="30"/>
      <c r="B69" s="30"/>
      <c r="C69" s="30"/>
      <c r="D69" s="30"/>
      <c r="E69" s="2">
        <v>73</v>
      </c>
      <c r="F69" s="27" t="s">
        <v>36</v>
      </c>
      <c r="G69" s="6">
        <v>919709.68</v>
      </c>
      <c r="H69" s="6">
        <v>1980217.37</v>
      </c>
      <c r="I69" s="6">
        <v>-4361528.71</v>
      </c>
      <c r="J69" s="6">
        <v>1938922.39</v>
      </c>
      <c r="K69" s="6">
        <v>907043.61</v>
      </c>
      <c r="L69" s="6">
        <v>1997346.35</v>
      </c>
      <c r="M69" s="7">
        <v>477320.73</v>
      </c>
      <c r="N69" s="7">
        <v>2904389.96</v>
      </c>
      <c r="O69" s="22">
        <f t="shared" ref="O69:O96" si="4">L69-H69</f>
        <v>17128.979999999981</v>
      </c>
      <c r="P69" s="23">
        <f t="shared" ref="P69:P96" si="5">O69/H69*100</f>
        <v>0.86500503730052525</v>
      </c>
    </row>
    <row r="70" spans="1:16" ht="21" x14ac:dyDescent="0.25">
      <c r="A70" s="30"/>
      <c r="B70" s="30"/>
      <c r="C70" s="30"/>
      <c r="D70" s="30"/>
      <c r="E70" s="2">
        <v>107</v>
      </c>
      <c r="F70" s="27" t="s">
        <v>38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7">
        <v>0</v>
      </c>
      <c r="N70" s="7">
        <v>0</v>
      </c>
      <c r="O70" s="22">
        <f t="shared" si="4"/>
        <v>0</v>
      </c>
      <c r="P70" s="23" t="e">
        <f t="shared" si="5"/>
        <v>#DIV/0!</v>
      </c>
    </row>
    <row r="71" spans="1:16" ht="21" x14ac:dyDescent="0.25">
      <c r="A71" s="30"/>
      <c r="B71" s="30"/>
      <c r="C71" s="30"/>
      <c r="D71" s="30"/>
      <c r="E71" s="2">
        <v>108</v>
      </c>
      <c r="F71" s="27" t="s">
        <v>39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7">
        <v>0</v>
      </c>
      <c r="N71" s="7">
        <v>0</v>
      </c>
      <c r="O71" s="22">
        <f t="shared" si="4"/>
        <v>0</v>
      </c>
      <c r="P71" s="23" t="e">
        <f t="shared" si="5"/>
        <v>#DIV/0!</v>
      </c>
    </row>
    <row r="72" spans="1:16" x14ac:dyDescent="0.25">
      <c r="A72" s="30"/>
      <c r="B72" s="30"/>
      <c r="C72" s="30"/>
      <c r="D72" s="30"/>
      <c r="E72" s="2">
        <v>118</v>
      </c>
      <c r="F72" s="27" t="s">
        <v>40</v>
      </c>
      <c r="G72" s="6">
        <v>0</v>
      </c>
      <c r="H72" s="6">
        <v>0</v>
      </c>
      <c r="I72" s="6">
        <v>4.24</v>
      </c>
      <c r="J72" s="6">
        <v>-11.17</v>
      </c>
      <c r="K72" s="6">
        <v>0</v>
      </c>
      <c r="L72" s="6">
        <v>-50.83</v>
      </c>
      <c r="M72" s="7">
        <v>-6.93</v>
      </c>
      <c r="N72" s="7">
        <v>-50.83</v>
      </c>
      <c r="O72" s="22">
        <f t="shared" si="4"/>
        <v>-50.83</v>
      </c>
      <c r="P72" s="23" t="e">
        <f t="shared" si="5"/>
        <v>#DIV/0!</v>
      </c>
    </row>
    <row r="73" spans="1:16" x14ac:dyDescent="0.25">
      <c r="A73" s="30"/>
      <c r="B73" s="30"/>
      <c r="C73" s="30"/>
      <c r="D73" s="30"/>
      <c r="E73" s="2">
        <v>119</v>
      </c>
      <c r="F73" s="27" t="s">
        <v>41</v>
      </c>
      <c r="G73" s="6">
        <v>-275691.81</v>
      </c>
      <c r="H73" s="6">
        <v>303755.28000000003</v>
      </c>
      <c r="I73" s="6">
        <v>6131.25</v>
      </c>
      <c r="J73" s="6">
        <v>16884.87</v>
      </c>
      <c r="K73" s="6">
        <v>-122780.62</v>
      </c>
      <c r="L73" s="6">
        <v>-147159.22</v>
      </c>
      <c r="M73" s="7">
        <v>51079.59</v>
      </c>
      <c r="N73" s="7">
        <v>-269939.84000000003</v>
      </c>
      <c r="O73" s="22">
        <f t="shared" si="4"/>
        <v>-450914.5</v>
      </c>
      <c r="P73" s="23">
        <f t="shared" si="5"/>
        <v>-148.44663770124421</v>
      </c>
    </row>
    <row r="74" spans="1:16" ht="21" x14ac:dyDescent="0.25">
      <c r="A74" s="30"/>
      <c r="B74" s="30"/>
      <c r="C74" s="30"/>
      <c r="D74" s="30"/>
      <c r="E74" s="2">
        <v>162</v>
      </c>
      <c r="F74" s="27" t="s">
        <v>44</v>
      </c>
      <c r="G74" s="6">
        <v>-30093.56</v>
      </c>
      <c r="H74" s="6">
        <v>-35479.870000000003</v>
      </c>
      <c r="I74" s="6">
        <v>-66657.36</v>
      </c>
      <c r="J74" s="6">
        <v>-38691.269999999997</v>
      </c>
      <c r="K74" s="6">
        <v>-62722.13</v>
      </c>
      <c r="L74" s="6">
        <v>-42942.93</v>
      </c>
      <c r="M74" s="7">
        <v>-170922.06</v>
      </c>
      <c r="N74" s="7">
        <v>-105665.06</v>
      </c>
      <c r="O74" s="22">
        <f t="shared" si="4"/>
        <v>-7463.0599999999977</v>
      </c>
      <c r="P74" s="23">
        <f t="shared" si="5"/>
        <v>21.034631750341806</v>
      </c>
    </row>
    <row r="75" spans="1:16" ht="21" x14ac:dyDescent="0.25">
      <c r="A75" s="30"/>
      <c r="B75" s="30"/>
      <c r="C75" s="30"/>
      <c r="D75" s="30"/>
      <c r="E75" s="2">
        <v>172</v>
      </c>
      <c r="F75" s="27" t="s">
        <v>45</v>
      </c>
      <c r="G75" s="6">
        <v>-415.58</v>
      </c>
      <c r="H75" s="6">
        <v>0</v>
      </c>
      <c r="I75" s="6">
        <v>0</v>
      </c>
      <c r="J75" s="6">
        <v>-187.22</v>
      </c>
      <c r="K75" s="6">
        <v>-24.77</v>
      </c>
      <c r="L75" s="6">
        <v>-18.149999999999999</v>
      </c>
      <c r="M75" s="7">
        <v>-602.79999999999995</v>
      </c>
      <c r="N75" s="7">
        <v>-42.92</v>
      </c>
      <c r="O75" s="22">
        <f t="shared" si="4"/>
        <v>-18.149999999999999</v>
      </c>
      <c r="P75" s="23" t="e">
        <f t="shared" si="5"/>
        <v>#DIV/0!</v>
      </c>
    </row>
    <row r="76" spans="1:16" x14ac:dyDescent="0.25">
      <c r="A76" s="30"/>
      <c r="B76" s="30"/>
      <c r="C76" s="30"/>
      <c r="D76" s="30"/>
      <c r="E76" s="2">
        <v>999</v>
      </c>
      <c r="F76" s="27" t="s">
        <v>47</v>
      </c>
      <c r="G76" s="6">
        <v>-139901120.81999999</v>
      </c>
      <c r="H76" s="6">
        <v>-149010783.5</v>
      </c>
      <c r="I76" s="6">
        <v>-110779477.8</v>
      </c>
      <c r="J76" s="6">
        <v>-141255327.22</v>
      </c>
      <c r="K76" s="6">
        <v>-141272377.96000001</v>
      </c>
      <c r="L76" s="6">
        <v>-143465138.22999999</v>
      </c>
      <c r="M76" s="7">
        <v>-540946709.34000003</v>
      </c>
      <c r="N76" s="7">
        <v>-284737516.19</v>
      </c>
      <c r="O76" s="22">
        <f t="shared" si="4"/>
        <v>5545645.2700000107</v>
      </c>
      <c r="P76" s="23">
        <f t="shared" si="5"/>
        <v>-3.7216402328359077</v>
      </c>
    </row>
    <row r="77" spans="1:16" x14ac:dyDescent="0.25">
      <c r="A77" s="30"/>
      <c r="B77" s="30"/>
      <c r="C77" s="30"/>
      <c r="D77" s="29" t="s">
        <v>58</v>
      </c>
      <c r="E77" s="29"/>
      <c r="F77" s="29"/>
      <c r="G77" s="7">
        <v>-0.02</v>
      </c>
      <c r="H77" s="7">
        <v>-0.23</v>
      </c>
      <c r="I77" s="7">
        <v>0.38</v>
      </c>
      <c r="J77" s="7">
        <v>-0.36</v>
      </c>
      <c r="K77" s="7">
        <v>0.14000000000000001</v>
      </c>
      <c r="L77" s="7">
        <v>0.04</v>
      </c>
      <c r="M77" s="7">
        <v>-0.23</v>
      </c>
      <c r="N77" s="7">
        <v>0.18</v>
      </c>
      <c r="O77" s="22">
        <f t="shared" si="4"/>
        <v>0.27</v>
      </c>
      <c r="P77" s="23">
        <f t="shared" si="5"/>
        <v>-117.39130434782609</v>
      </c>
    </row>
    <row r="78" spans="1:16" ht="21" x14ac:dyDescent="0.25">
      <c r="A78" s="30"/>
      <c r="B78" s="30"/>
      <c r="C78" s="2" t="s">
        <v>59</v>
      </c>
      <c r="D78" s="2" t="s">
        <v>60</v>
      </c>
      <c r="E78" s="2">
        <v>49</v>
      </c>
      <c r="F78" s="27" t="s">
        <v>28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7">
        <v>0</v>
      </c>
      <c r="N78" s="7">
        <v>0</v>
      </c>
      <c r="O78" s="22">
        <f t="shared" si="4"/>
        <v>0</v>
      </c>
      <c r="P78" s="23" t="e">
        <f t="shared" si="5"/>
        <v>#DIV/0!</v>
      </c>
    </row>
    <row r="79" spans="1:16" ht="21" x14ac:dyDescent="0.25">
      <c r="A79" s="30"/>
      <c r="B79" s="30"/>
      <c r="C79" s="5" t="s">
        <v>61</v>
      </c>
      <c r="D79" s="5" t="s">
        <v>62</v>
      </c>
      <c r="E79" s="2">
        <v>60</v>
      </c>
      <c r="F79" s="27" t="s">
        <v>29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7">
        <v>0</v>
      </c>
      <c r="N79" s="7">
        <v>0</v>
      </c>
      <c r="O79" s="22">
        <f t="shared" si="4"/>
        <v>0</v>
      </c>
      <c r="P79" s="23" t="e">
        <f t="shared" si="5"/>
        <v>#DIV/0!</v>
      </c>
    </row>
    <row r="80" spans="1:16" x14ac:dyDescent="0.25">
      <c r="A80" s="30"/>
      <c r="B80" s="30"/>
      <c r="C80" s="30"/>
      <c r="D80" s="8"/>
      <c r="E80" s="2">
        <v>69</v>
      </c>
      <c r="F80" s="27" t="s">
        <v>32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7">
        <v>0</v>
      </c>
      <c r="N80" s="7">
        <v>0</v>
      </c>
      <c r="O80" s="22">
        <f t="shared" si="4"/>
        <v>0</v>
      </c>
      <c r="P80" s="23" t="e">
        <f t="shared" si="5"/>
        <v>#DIV/0!</v>
      </c>
    </row>
    <row r="81" spans="1:16" x14ac:dyDescent="0.25">
      <c r="A81" s="30"/>
      <c r="B81" s="30"/>
      <c r="C81" s="30"/>
      <c r="D81" s="29" t="s">
        <v>63</v>
      </c>
      <c r="E81" s="29"/>
      <c r="F81" s="29"/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22">
        <f t="shared" si="4"/>
        <v>0</v>
      </c>
      <c r="P81" s="23" t="e">
        <f t="shared" si="5"/>
        <v>#DIV/0!</v>
      </c>
    </row>
    <row r="82" spans="1:16" x14ac:dyDescent="0.25">
      <c r="A82" s="30"/>
      <c r="B82" s="29" t="s">
        <v>64</v>
      </c>
      <c r="C82" s="29"/>
      <c r="D82" s="29"/>
      <c r="E82" s="29"/>
      <c r="F82" s="29"/>
      <c r="G82" s="7">
        <v>-38617580728</v>
      </c>
      <c r="H82" s="7">
        <v>-40330707093.940002</v>
      </c>
      <c r="I82" s="7">
        <v>-39031741357</v>
      </c>
      <c r="J82" s="7">
        <v>-39509419363.43</v>
      </c>
      <c r="K82" s="7">
        <v>-39348788006</v>
      </c>
      <c r="L82" s="7">
        <v>-41245860912.150002</v>
      </c>
      <c r="M82" s="7">
        <v>-157489448542.37</v>
      </c>
      <c r="N82" s="7">
        <v>-80594648918.149994</v>
      </c>
      <c r="O82" s="22">
        <f t="shared" si="4"/>
        <v>-915153818.20999908</v>
      </c>
      <c r="P82" s="23">
        <f t="shared" si="5"/>
        <v>2.2691241591137588</v>
      </c>
    </row>
    <row r="83" spans="1:16" x14ac:dyDescent="0.25">
      <c r="A83" s="30"/>
      <c r="B83" s="5" t="s">
        <v>65</v>
      </c>
      <c r="C83" s="5"/>
      <c r="D83" s="5"/>
      <c r="E83" s="2">
        <v>0</v>
      </c>
      <c r="F83" s="27"/>
      <c r="G83" s="6">
        <v>27163500823</v>
      </c>
      <c r="H83" s="6">
        <v>28331589371</v>
      </c>
      <c r="I83" s="6">
        <v>28334105215</v>
      </c>
      <c r="J83" s="6">
        <v>28334062342</v>
      </c>
      <c r="K83" s="6">
        <v>29289569780</v>
      </c>
      <c r="L83" s="6">
        <v>29607034356</v>
      </c>
      <c r="M83" s="7">
        <v>112163257751</v>
      </c>
      <c r="N83" s="7">
        <v>58896604136</v>
      </c>
      <c r="O83" s="22">
        <f t="shared" si="4"/>
        <v>1275444985</v>
      </c>
      <c r="P83" s="23">
        <f t="shared" si="5"/>
        <v>4.5018476312717413</v>
      </c>
    </row>
    <row r="84" spans="1:16" x14ac:dyDescent="0.25">
      <c r="A84" s="30"/>
      <c r="B84" s="30"/>
      <c r="C84" s="30"/>
      <c r="D84" s="8"/>
      <c r="E84" s="2">
        <v>63</v>
      </c>
      <c r="F84" s="27" t="s">
        <v>9</v>
      </c>
      <c r="G84" s="6">
        <v>27501000000</v>
      </c>
      <c r="H84" s="6">
        <v>29271000000</v>
      </c>
      <c r="I84" s="6">
        <v>28085000000</v>
      </c>
      <c r="J84" s="6">
        <v>28556000000</v>
      </c>
      <c r="K84" s="6">
        <v>28497000000</v>
      </c>
      <c r="L84" s="6">
        <v>30439000000</v>
      </c>
      <c r="M84" s="7">
        <v>113413000000</v>
      </c>
      <c r="N84" s="7">
        <v>58936000000</v>
      </c>
      <c r="O84" s="22">
        <f t="shared" si="4"/>
        <v>1168000000</v>
      </c>
      <c r="P84" s="23">
        <f t="shared" si="5"/>
        <v>3.9902975641419833</v>
      </c>
    </row>
    <row r="85" spans="1:16" x14ac:dyDescent="0.25">
      <c r="A85" s="30"/>
      <c r="B85" s="30"/>
      <c r="C85" s="30"/>
      <c r="D85" s="29" t="s">
        <v>48</v>
      </c>
      <c r="E85" s="29"/>
      <c r="F85" s="29"/>
      <c r="G85" s="7">
        <v>54664500823</v>
      </c>
      <c r="H85" s="7">
        <v>57602589371</v>
      </c>
      <c r="I85" s="7">
        <v>56419105215</v>
      </c>
      <c r="J85" s="7">
        <v>56890062342</v>
      </c>
      <c r="K85" s="7">
        <v>57786569780</v>
      </c>
      <c r="L85" s="7">
        <v>60046034356</v>
      </c>
      <c r="M85" s="7">
        <v>225576257751</v>
      </c>
      <c r="N85" s="7">
        <v>117832604136</v>
      </c>
      <c r="O85" s="22">
        <f t="shared" si="4"/>
        <v>2443444985</v>
      </c>
      <c r="P85" s="23">
        <f t="shared" si="5"/>
        <v>4.2419012958992974</v>
      </c>
    </row>
    <row r="86" spans="1:16" ht="21" x14ac:dyDescent="0.25">
      <c r="A86" s="30"/>
      <c r="B86" s="30"/>
      <c r="C86" s="2" t="s">
        <v>49</v>
      </c>
      <c r="D86" s="2" t="s">
        <v>50</v>
      </c>
      <c r="E86" s="2">
        <v>49</v>
      </c>
      <c r="F86" s="27" t="s">
        <v>28</v>
      </c>
      <c r="G86" s="6">
        <v>3575332662</v>
      </c>
      <c r="H86" s="6">
        <v>3541741893.2399998</v>
      </c>
      <c r="I86" s="6">
        <v>3507574817</v>
      </c>
      <c r="J86" s="6">
        <v>3487691883.6900001</v>
      </c>
      <c r="K86" s="6">
        <v>3373389356</v>
      </c>
      <c r="L86" s="6">
        <v>3349206346.1100001</v>
      </c>
      <c r="M86" s="7">
        <v>14112341255.93</v>
      </c>
      <c r="N86" s="7">
        <v>6722595702.1099997</v>
      </c>
      <c r="O86" s="22">
        <f t="shared" si="4"/>
        <v>-192535547.12999964</v>
      </c>
      <c r="P86" s="23">
        <f t="shared" si="5"/>
        <v>-5.4361823343899109</v>
      </c>
    </row>
    <row r="87" spans="1:16" ht="21" x14ac:dyDescent="0.25">
      <c r="A87" s="30"/>
      <c r="B87" s="30"/>
      <c r="C87" s="2" t="s">
        <v>51</v>
      </c>
      <c r="D87" s="2" t="s">
        <v>52</v>
      </c>
      <c r="E87" s="2">
        <v>49</v>
      </c>
      <c r="F87" s="27" t="s">
        <v>28</v>
      </c>
      <c r="G87" s="6">
        <v>3039099011</v>
      </c>
      <c r="H87" s="6">
        <v>2999137716.73</v>
      </c>
      <c r="I87" s="6">
        <v>2956380143</v>
      </c>
      <c r="J87" s="6">
        <v>2925058842.7399998</v>
      </c>
      <c r="K87" s="6">
        <v>2936804068</v>
      </c>
      <c r="L87" s="6">
        <v>2892740309.04</v>
      </c>
      <c r="M87" s="7">
        <v>11919675713.469999</v>
      </c>
      <c r="N87" s="7">
        <v>5829544377.04</v>
      </c>
      <c r="O87" s="22">
        <f t="shared" si="4"/>
        <v>-106397407.69000006</v>
      </c>
      <c r="P87" s="23">
        <f t="shared" si="5"/>
        <v>-3.54759993502421</v>
      </c>
    </row>
    <row r="88" spans="1:16" ht="21" x14ac:dyDescent="0.25">
      <c r="A88" s="30"/>
      <c r="B88" s="30"/>
      <c r="C88" s="2" t="s">
        <v>53</v>
      </c>
      <c r="D88" s="2" t="s">
        <v>54</v>
      </c>
      <c r="E88" s="2">
        <v>49</v>
      </c>
      <c r="F88" s="27" t="s">
        <v>28</v>
      </c>
      <c r="G88" s="6">
        <v>2107279284</v>
      </c>
      <c r="H88" s="6">
        <v>2106577917</v>
      </c>
      <c r="I88" s="6">
        <v>2120913082</v>
      </c>
      <c r="J88" s="6">
        <v>2130752610</v>
      </c>
      <c r="K88" s="6">
        <v>2059427534</v>
      </c>
      <c r="L88" s="6">
        <v>2063907513</v>
      </c>
      <c r="M88" s="7">
        <v>8465522893</v>
      </c>
      <c r="N88" s="7">
        <v>4123335047</v>
      </c>
      <c r="O88" s="22">
        <f t="shared" si="4"/>
        <v>-42670404</v>
      </c>
      <c r="P88" s="23">
        <f t="shared" si="5"/>
        <v>-2.0255791943726145</v>
      </c>
    </row>
    <row r="89" spans="1:16" ht="21" x14ac:dyDescent="0.25">
      <c r="A89" s="30"/>
      <c r="B89" s="30"/>
      <c r="C89" s="2" t="s">
        <v>55</v>
      </c>
      <c r="D89" s="2" t="s">
        <v>56</v>
      </c>
      <c r="E89" s="2">
        <v>49</v>
      </c>
      <c r="F89" s="27" t="s">
        <v>28</v>
      </c>
      <c r="G89" s="6">
        <v>212039371</v>
      </c>
      <c r="H89" s="6">
        <v>218332106</v>
      </c>
      <c r="I89" s="6">
        <v>227800434</v>
      </c>
      <c r="J89" s="6">
        <v>236823920</v>
      </c>
      <c r="K89" s="6">
        <v>242218386</v>
      </c>
      <c r="L89" s="6">
        <v>248716883</v>
      </c>
      <c r="M89" s="7">
        <v>894995831</v>
      </c>
      <c r="N89" s="7">
        <v>490935269</v>
      </c>
      <c r="O89" s="22">
        <f t="shared" si="4"/>
        <v>30384777</v>
      </c>
      <c r="P89" s="23">
        <f t="shared" si="5"/>
        <v>13.916769987094799</v>
      </c>
    </row>
    <row r="90" spans="1:16" x14ac:dyDescent="0.25">
      <c r="A90" s="30"/>
      <c r="B90" s="30"/>
      <c r="C90" s="2" t="s">
        <v>57</v>
      </c>
      <c r="D90" s="2" t="s">
        <v>9</v>
      </c>
      <c r="E90" s="2">
        <v>63</v>
      </c>
      <c r="F90" s="27" t="s">
        <v>9</v>
      </c>
      <c r="G90" s="6">
        <v>138857402</v>
      </c>
      <c r="H90" s="6">
        <v>147484660</v>
      </c>
      <c r="I90" s="6">
        <v>111061114</v>
      </c>
      <c r="J90" s="6">
        <v>138232984</v>
      </c>
      <c r="K90" s="6">
        <v>140306499</v>
      </c>
      <c r="L90" s="6">
        <v>141618949</v>
      </c>
      <c r="M90" s="7">
        <v>535636160</v>
      </c>
      <c r="N90" s="7">
        <v>281925448</v>
      </c>
      <c r="O90" s="22">
        <f t="shared" si="4"/>
        <v>-5865711</v>
      </c>
      <c r="P90" s="23">
        <f t="shared" si="5"/>
        <v>-3.9771668456909346</v>
      </c>
    </row>
    <row r="91" spans="1:16" ht="21" x14ac:dyDescent="0.25">
      <c r="A91" s="30"/>
      <c r="B91" s="30"/>
      <c r="C91" s="2" t="s">
        <v>59</v>
      </c>
      <c r="D91" s="2" t="s">
        <v>60</v>
      </c>
      <c r="E91" s="2">
        <v>49</v>
      </c>
      <c r="F91" s="27" t="s">
        <v>28</v>
      </c>
      <c r="G91" s="6">
        <v>234507497</v>
      </c>
      <c r="H91" s="6">
        <v>236967299.97</v>
      </c>
      <c r="I91" s="6">
        <v>213546266</v>
      </c>
      <c r="J91" s="6">
        <v>225393626</v>
      </c>
      <c r="K91" s="6">
        <v>232717160</v>
      </c>
      <c r="L91" s="6">
        <v>243745913</v>
      </c>
      <c r="M91" s="7">
        <v>910414688.97000003</v>
      </c>
      <c r="N91" s="7">
        <v>476463073</v>
      </c>
      <c r="O91" s="22">
        <f t="shared" si="4"/>
        <v>6778613.0300000012</v>
      </c>
      <c r="P91" s="23">
        <f t="shared" si="5"/>
        <v>2.8605689607208133</v>
      </c>
    </row>
    <row r="92" spans="1:16" ht="21" x14ac:dyDescent="0.25">
      <c r="A92" s="30"/>
      <c r="B92" s="30"/>
      <c r="C92" s="5" t="s">
        <v>61</v>
      </c>
      <c r="D92" s="5" t="s">
        <v>62</v>
      </c>
      <c r="E92" s="2">
        <v>60</v>
      </c>
      <c r="F92" s="27" t="s">
        <v>29</v>
      </c>
      <c r="G92" s="6">
        <v>1566997124</v>
      </c>
      <c r="H92" s="6">
        <v>1566997124</v>
      </c>
      <c r="I92" s="6">
        <v>1566997124</v>
      </c>
      <c r="J92" s="6">
        <v>1566997120</v>
      </c>
      <c r="K92" s="6">
        <v>1605555503</v>
      </c>
      <c r="L92" s="6">
        <v>1605555499</v>
      </c>
      <c r="M92" s="7">
        <v>6267988492</v>
      </c>
      <c r="N92" s="7">
        <v>3211111002</v>
      </c>
      <c r="O92" s="22">
        <f t="shared" si="4"/>
        <v>38558375</v>
      </c>
      <c r="P92" s="23">
        <f t="shared" si="5"/>
        <v>2.460653846101124</v>
      </c>
    </row>
    <row r="93" spans="1:16" x14ac:dyDescent="0.25">
      <c r="A93" s="30"/>
      <c r="B93" s="30"/>
      <c r="C93" s="30"/>
      <c r="D93" s="8"/>
      <c r="E93" s="2">
        <v>69</v>
      </c>
      <c r="F93" s="27" t="s">
        <v>32</v>
      </c>
      <c r="G93" s="6">
        <v>242468377</v>
      </c>
      <c r="H93" s="6">
        <v>242468377</v>
      </c>
      <c r="I93" s="6">
        <v>242468377</v>
      </c>
      <c r="J93" s="6">
        <v>242468377</v>
      </c>
      <c r="K93" s="6">
        <v>261369500</v>
      </c>
      <c r="L93" s="6">
        <v>261369500</v>
      </c>
      <c r="M93" s="7">
        <v>969873508</v>
      </c>
      <c r="N93" s="7">
        <v>522739000</v>
      </c>
      <c r="O93" s="22">
        <f t="shared" si="4"/>
        <v>18901123</v>
      </c>
      <c r="P93" s="23">
        <f t="shared" si="5"/>
        <v>7.7952940642647182</v>
      </c>
    </row>
    <row r="94" spans="1:16" x14ac:dyDescent="0.25">
      <c r="A94" s="30"/>
      <c r="B94" s="30"/>
      <c r="C94" s="30"/>
      <c r="D94" s="29" t="s">
        <v>63</v>
      </c>
      <c r="E94" s="29"/>
      <c r="F94" s="29"/>
      <c r="G94" s="7">
        <v>1809465501</v>
      </c>
      <c r="H94" s="7">
        <v>1809465501</v>
      </c>
      <c r="I94" s="7">
        <v>1809465501</v>
      </c>
      <c r="J94" s="7">
        <v>1809465497</v>
      </c>
      <c r="K94" s="7">
        <v>1866925003</v>
      </c>
      <c r="L94" s="7">
        <v>1866924999</v>
      </c>
      <c r="M94" s="7">
        <v>7237862000</v>
      </c>
      <c r="N94" s="7">
        <v>3733850002</v>
      </c>
      <c r="O94" s="22">
        <f t="shared" si="4"/>
        <v>57459498</v>
      </c>
      <c r="P94" s="23">
        <f t="shared" si="5"/>
        <v>3.1754956349399883</v>
      </c>
    </row>
    <row r="95" spans="1:16" x14ac:dyDescent="0.25">
      <c r="A95" s="30"/>
      <c r="B95" s="29" t="s">
        <v>66</v>
      </c>
      <c r="C95" s="29"/>
      <c r="D95" s="29"/>
      <c r="E95" s="29"/>
      <c r="F95" s="29"/>
      <c r="G95" s="7">
        <v>65781081551</v>
      </c>
      <c r="H95" s="7">
        <v>68662296464.940002</v>
      </c>
      <c r="I95" s="7">
        <v>67365846572</v>
      </c>
      <c r="J95" s="7">
        <v>67843481705.43</v>
      </c>
      <c r="K95" s="7">
        <v>68638357786</v>
      </c>
      <c r="L95" s="7">
        <v>70852895268.149994</v>
      </c>
      <c r="M95" s="7">
        <v>269652706293.37</v>
      </c>
      <c r="N95" s="7">
        <v>139491253054.14999</v>
      </c>
      <c r="O95" s="22">
        <f t="shared" si="4"/>
        <v>2190598803.2099915</v>
      </c>
      <c r="P95" s="23">
        <f t="shared" si="5"/>
        <v>3.190395480478204</v>
      </c>
    </row>
    <row r="96" spans="1:16" x14ac:dyDescent="0.25">
      <c r="A96" s="29" t="s">
        <v>58</v>
      </c>
      <c r="B96" s="29"/>
      <c r="C96" s="29"/>
      <c r="D96" s="29"/>
      <c r="E96" s="29"/>
      <c r="F96" s="29"/>
      <c r="G96" s="7">
        <v>27163500823</v>
      </c>
      <c r="H96" s="7">
        <v>28331589371</v>
      </c>
      <c r="I96" s="7">
        <v>28334105215</v>
      </c>
      <c r="J96" s="7">
        <v>28334062342</v>
      </c>
      <c r="K96" s="7">
        <v>29289569780</v>
      </c>
      <c r="L96" s="7">
        <v>29607034356</v>
      </c>
      <c r="M96" s="7">
        <v>112163257751</v>
      </c>
      <c r="N96" s="7">
        <v>58896604136</v>
      </c>
      <c r="O96" s="22">
        <f t="shared" si="4"/>
        <v>1275444985</v>
      </c>
      <c r="P96" s="23">
        <f t="shared" si="5"/>
        <v>4.5018476312717413</v>
      </c>
    </row>
  </sheetData>
  <mergeCells count="21">
    <mergeCell ref="G2:J2"/>
    <mergeCell ref="K2:L2"/>
    <mergeCell ref="M2:N2"/>
    <mergeCell ref="A5:A95"/>
    <mergeCell ref="B5:B81"/>
    <mergeCell ref="C5:C47"/>
    <mergeCell ref="D5:D46"/>
    <mergeCell ref="D47:F47"/>
    <mergeCell ref="C53:C77"/>
    <mergeCell ref="D53:D76"/>
    <mergeCell ref="D77:F77"/>
    <mergeCell ref="C80:C81"/>
    <mergeCell ref="D81:F81"/>
    <mergeCell ref="B82:F82"/>
    <mergeCell ref="B84:B94"/>
    <mergeCell ref="C84:C85"/>
    <mergeCell ref="D85:F85"/>
    <mergeCell ref="C93:C94"/>
    <mergeCell ref="D94:F94"/>
    <mergeCell ref="B95:F95"/>
    <mergeCell ref="A96:F96"/>
  </mergeCells>
  <pageMargins left="0.98425196850393704" right="0.98425196850393704" top="0.98425196850393704" bottom="0.98425196850393704" header="0.31496062992125984" footer="0.31496062992125984"/>
  <pageSetup paperSize="9" scale="55" fitToHeight="0" orientation="landscape" r:id="rId1"/>
  <ignoredErrors>
    <ignoredError sqref="A62:L96 M62:N96 M2:N11 A2:L11 M38:N59 A38:L59 A14:L34 M14:N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Margareta Söderhult</cp:lastModifiedBy>
  <cp:lastPrinted>2017-08-16T14:35:27Z</cp:lastPrinted>
  <dcterms:created xsi:type="dcterms:W3CDTF">2017-08-16T12:13:00Z</dcterms:created>
  <dcterms:modified xsi:type="dcterms:W3CDTF">2017-08-16T14:36:53Z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16.2.4.0</vt:lpwstr>
  </property>
</Properties>
</file>