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S\2017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Q44" i="1" l="1"/>
  <c r="Q43" i="1"/>
  <c r="Q41" i="1"/>
  <c r="P44" i="1"/>
  <c r="O44" i="1"/>
  <c r="O43" i="1"/>
  <c r="O41" i="1"/>
  <c r="O39" i="1"/>
  <c r="P41" i="1" l="1"/>
  <c r="F39" i="1" l="1"/>
  <c r="P43" i="1"/>
  <c r="Q39" i="1" l="1"/>
  <c r="P39" i="1"/>
  <c r="N39" i="1"/>
  <c r="K41" i="1"/>
  <c r="H39" i="1"/>
  <c r="G39" i="1"/>
  <c r="K44" i="1" l="1"/>
  <c r="K43" i="1" l="1"/>
  <c r="M39" i="1" l="1"/>
  <c r="L39" i="1"/>
  <c r="K39" i="1"/>
  <c r="J39" i="1"/>
  <c r="I39" i="1"/>
</calcChain>
</file>

<file path=xl/sharedStrings.xml><?xml version="1.0" encoding="utf-8"?>
<sst xmlns="http://schemas.openxmlformats.org/spreadsheetml/2006/main" count="156" uniqueCount="105">
  <si>
    <t>Underlag till Statens finansiella sparande (UFS Kvartal3)</t>
  </si>
  <si>
    <t>Sociala naturaförmåner (art 61)</t>
  </si>
  <si>
    <t>Miljoner kronor</t>
  </si>
  <si>
    <t>Helår</t>
  </si>
  <si>
    <t>2016</t>
  </si>
  <si>
    <t>2017</t>
  </si>
  <si>
    <t>Utveckling</t>
  </si>
  <si>
    <t>Anslagsnamn</t>
  </si>
  <si>
    <t>Myndighetsnamn</t>
  </si>
  <si>
    <t>Anslag</t>
  </si>
  <si>
    <t>Cofog</t>
  </si>
  <si>
    <t>2015</t>
  </si>
  <si>
    <t>Kv 1</t>
  </si>
  <si>
    <t>Kv 2</t>
  </si>
  <si>
    <t xml:space="preserve"> Kv 3</t>
  </si>
  <si>
    <t>Kv 4</t>
  </si>
  <si>
    <t>Kv 3</t>
  </si>
  <si>
    <t>2017 - 2016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</si>
  <si>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</si>
  <si>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</si>
  <si>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</si>
  <si>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</si>
  <si>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</si>
  <si>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</si>
  <si>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</si>
  <si>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</si>
  <si>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</si>
  <si>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</si>
  <si>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</si>
  <si>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</si>
  <si>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</si>
  <si>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</si>
  <si>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</si>
  <si>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1070</t>
  </si>
  <si>
    <t>Ersättningar och bostadskostnader</t>
  </si>
  <si>
    <t>Migrationsverket</t>
  </si>
  <si>
    <t>0801002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</si>
  <si>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</si>
  <si>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</si>
  <si>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</si>
  <si>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</si>
  <si>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</si>
  <si>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</si>
  <si>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</si>
  <si>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</si>
  <si>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</si>
  <si>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</si>
  <si>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</si>
  <si>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</si>
  <si>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</si>
  <si>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</si>
  <si>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</si>
  <si>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</si>
  <si>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</si>
  <si>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</si>
  <si>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Ersättningar och bidrag till konstnärer</t>
  </si>
  <si>
    <t>Konstnärsnämnden</t>
  </si>
  <si>
    <t>1705002</t>
  </si>
  <si>
    <t>0820</t>
  </si>
  <si>
    <t>Migrationspolitiska åtgärder</t>
  </si>
  <si>
    <t>0801003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</si>
  <si>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</si>
  <si>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</si>
  <si>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</si>
  <si>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</si>
  <si>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</si>
  <si>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</si>
  <si>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</si>
  <si>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</si>
  <si>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Uppsala universitet: Utbildning på grundnivå och avancerad nivå</t>
  </si>
  <si>
    <t>1602003</t>
  </si>
  <si>
    <t>0941</t>
  </si>
  <si>
    <t>0801001</t>
  </si>
  <si>
    <t>Driftsäker och tillgänglig elektronisk kommunikation</t>
  </si>
  <si>
    <t>2202005</t>
  </si>
  <si>
    <t>Särskilda medel till universitet och högskolor</t>
  </si>
  <si>
    <t>1602065</t>
  </si>
  <si>
    <t>Etableringsåtgärder</t>
  </si>
  <si>
    <t>1301001</t>
  </si>
  <si>
    <t>Från EU-budgeten finansierade insatser för asylsökande och flyktingar</t>
  </si>
  <si>
    <t>0801008</t>
  </si>
  <si>
    <t>Ekonomiskt bistånd till enskilda utomlands samt diverse kostnader för rättsväsendet</t>
  </si>
  <si>
    <t>Regeringskansliet</t>
  </si>
  <si>
    <t>0501004</t>
  </si>
  <si>
    <t>Sjukvård i internationella förhållanden</t>
  </si>
  <si>
    <t>0901007</t>
  </si>
  <si>
    <t>0721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</si>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</sst>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zoomScale="120" zoomScaleNormal="120" workbookViewId="0">
      <pane ySplit="4" topLeftCell="A17" activePane="bottomLeft" state="frozen"/>
      <selection pane="bottomLeft" activeCell="Q45" sqref="Q45"/>
    </sheetView>
  </sheetViews>
  <sheetFormatPr defaultColWidth="9.140625"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ht="13.9" customHeigh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2017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x14ac:dyDescent="0.25">
      <c r="B6" s="11" t="s">
        <v>19</v>
      </c>
      <c r="C6" s="10" t="s">
        <v>20</v>
      </c>
      <c r="D6" s="10" t="s">
        <v>21</v>
      </c>
      <c r="E6" s="10" t="s">
        <v>22</v>
      </c>
      <c r="F6" s="15">
        <v>3631.6262251100006</v>
      </c>
      <c r="G6" s="15">
        <v>920.10285380999994</v>
      </c>
      <c r="H6" s="15">
        <v>1066.6567132</v>
      </c>
      <c r="I6" s="15">
        <v>758.38619064</v>
      </c>
      <c r="J6" s="15">
        <v>1142.9984236500002</v>
      </c>
      <c r="K6" s="15">
        <v>3888.1441813000001</v>
      </c>
      <c r="L6" s="15">
        <v>1019.35252001</v>
      </c>
      <c r="M6" s="15">
        <v>1045.7718953200001</v>
      </c>
      <c r="N6" s="15">
        <v>832.40701939999997</v>
      </c>
      <c r="O6" s="15">
        <v>2897.53143473</v>
      </c>
      <c r="P6" s="15">
        <v>74.020828759999986</v>
      </c>
      <c r="Q6" s="15">
        <v>152.38567707999999</v>
      </c>
      <c r="R6" s="10"/>
      <c r="S6" s="10"/>
      <c r="T6" s="10"/>
      <c r="U6" s="10"/>
    </row>
    <row r="7" spans="1:21" ht="22.5" x14ac:dyDescent="0.25">
      <c r="B7" s="11" t="s">
        <v>23</v>
      </c>
      <c r="C7" s="10" t="s">
        <v>24</v>
      </c>
      <c r="D7" s="10" t="s">
        <v>25</v>
      </c>
      <c r="E7" s="10" t="s">
        <v>26</v>
      </c>
      <c r="F7" s="15">
        <v>3452.2937525199995</v>
      </c>
      <c r="G7" s="15">
        <v>931.21800172999997</v>
      </c>
      <c r="H7" s="15">
        <v>1259.78859332</v>
      </c>
      <c r="I7" s="15">
        <v>620.31897796999999</v>
      </c>
      <c r="J7" s="15">
        <v>1176.41901521</v>
      </c>
      <c r="K7" s="15">
        <v>3987.7445882300003</v>
      </c>
      <c r="L7" s="15">
        <v>832.19170172999998</v>
      </c>
      <c r="M7" s="15">
        <v>1149.7105584000001</v>
      </c>
      <c r="N7" s="15">
        <v>800.00822767</v>
      </c>
      <c r="O7" s="15">
        <v>2781.9104878000003</v>
      </c>
      <c r="P7" s="15">
        <v>179.68924969999992</v>
      </c>
      <c r="Q7" s="15">
        <v>-29.415085220000268</v>
      </c>
      <c r="R7" s="10"/>
      <c r="S7" s="10"/>
      <c r="T7" s="10"/>
      <c r="U7" s="10"/>
    </row>
    <row r="8" spans="1:21" x14ac:dyDescent="0.25">
      <c r="B8" s="11" t="s">
        <v>27</v>
      </c>
      <c r="C8" s="10" t="s">
        <v>28</v>
      </c>
      <c r="D8" s="10" t="s">
        <v>29</v>
      </c>
      <c r="E8" s="10" t="s">
        <v>30</v>
      </c>
      <c r="F8" s="15">
        <v>2143.7710568299999</v>
      </c>
      <c r="G8" s="15">
        <v>505.72537761000001</v>
      </c>
      <c r="H8" s="15">
        <v>662.86174377999998</v>
      </c>
      <c r="I8" s="15">
        <v>474.79708235999999</v>
      </c>
      <c r="J8" s="15">
        <v>642.34768766999991</v>
      </c>
      <c r="K8" s="15">
        <v>2285.73189142</v>
      </c>
      <c r="L8" s="15">
        <v>525.08959731999994</v>
      </c>
      <c r="M8" s="15">
        <v>624.22305162999999</v>
      </c>
      <c r="N8" s="15">
        <v>451.16753649999998</v>
      </c>
      <c r="O8" s="15">
        <v>1600.4801854500001</v>
      </c>
      <c r="P8" s="15">
        <v>-23.629545860000015</v>
      </c>
      <c r="Q8" s="15">
        <v>-42.904018299999954</v>
      </c>
      <c r="R8" s="10"/>
      <c r="S8" s="10"/>
      <c r="T8" s="10"/>
      <c r="U8" s="10"/>
    </row>
    <row r="9" spans="1:21" ht="22.5" x14ac:dyDescent="0.25">
      <c r="B9" s="11" t="s">
        <v>31</v>
      </c>
      <c r="C9" s="10" t="s">
        <v>24</v>
      </c>
      <c r="D9" s="10" t="s">
        <v>32</v>
      </c>
      <c r="E9" s="10" t="s">
        <v>33</v>
      </c>
      <c r="F9" s="15">
        <v>1727.1474375999999</v>
      </c>
      <c r="G9" s="15">
        <v>373.53370981</v>
      </c>
      <c r="H9" s="15">
        <v>572.10355171000003</v>
      </c>
      <c r="I9" s="15">
        <v>255.93674652999999</v>
      </c>
      <c r="J9" s="15">
        <v>576.59662229999992</v>
      </c>
      <c r="K9" s="15">
        <v>1778.17063035</v>
      </c>
      <c r="L9" s="15">
        <v>274.77734032999996</v>
      </c>
      <c r="M9" s="15">
        <v>674.02881542</v>
      </c>
      <c r="N9" s="15">
        <v>448.43129844999999</v>
      </c>
      <c r="O9" s="15">
        <v>1397.2374542</v>
      </c>
      <c r="P9" s="15">
        <v>192.49455191999999</v>
      </c>
      <c r="Q9" s="15">
        <v>195.66344615000008</v>
      </c>
      <c r="R9" s="10"/>
      <c r="S9" s="10"/>
      <c r="T9" s="10"/>
      <c r="U9" s="10"/>
    </row>
    <row r="10" spans="1:21" x14ac:dyDescent="0.25">
      <c r="B10" s="11" t="s">
        <v>34</v>
      </c>
      <c r="C10" s="10" t="s">
        <v>35</v>
      </c>
      <c r="D10" s="10" t="s">
        <v>36</v>
      </c>
      <c r="E10" s="10" t="s">
        <v>33</v>
      </c>
      <c r="F10" s="15">
        <v>2781.3609288100001</v>
      </c>
      <c r="G10" s="15">
        <v>941.10311628000011</v>
      </c>
      <c r="H10" s="15">
        <v>1614.17353961</v>
      </c>
      <c r="I10" s="15">
        <v>764.76782421000007</v>
      </c>
      <c r="J10" s="15">
        <v>1100.0487641700001</v>
      </c>
      <c r="K10" s="15">
        <v>4420.0932442700005</v>
      </c>
      <c r="L10" s="15">
        <v>531.46320636999997</v>
      </c>
      <c r="M10" s="15">
        <v>607.48149158000001</v>
      </c>
      <c r="N10" s="15">
        <v>360.03912157000002</v>
      </c>
      <c r="O10" s="15">
        <v>1498.98381952</v>
      </c>
      <c r="P10" s="15">
        <v>-404.72870264000005</v>
      </c>
      <c r="Q10" s="15">
        <v>-1821.0606605800003</v>
      </c>
      <c r="R10" s="10"/>
      <c r="S10" s="10"/>
      <c r="T10" s="10"/>
      <c r="U10" s="10"/>
    </row>
    <row r="11" spans="1:21" x14ac:dyDescent="0.25">
      <c r="B11" s="11" t="s">
        <v>37</v>
      </c>
      <c r="C11" s="10" t="s">
        <v>35</v>
      </c>
      <c r="D11" s="10" t="s">
        <v>38</v>
      </c>
      <c r="E11" s="10" t="s">
        <v>30</v>
      </c>
      <c r="F11" s="15">
        <v>254.12587099000001</v>
      </c>
      <c r="G11" s="15">
        <v>97.27097898000001</v>
      </c>
      <c r="H11" s="15">
        <v>137.58983746000001</v>
      </c>
      <c r="I11" s="15">
        <v>130.55681036999999</v>
      </c>
      <c r="J11" s="15">
        <v>214.28621666999999</v>
      </c>
      <c r="K11" s="15">
        <v>579.70384348000005</v>
      </c>
      <c r="L11" s="15">
        <v>141.00310450999999</v>
      </c>
      <c r="M11" s="15">
        <v>153.98160275000001</v>
      </c>
      <c r="N11" s="15">
        <v>207.03568862</v>
      </c>
      <c r="O11" s="15">
        <v>502.02039587999997</v>
      </c>
      <c r="P11" s="15">
        <v>76.478878249999994</v>
      </c>
      <c r="Q11" s="15">
        <v>136.60276906999999</v>
      </c>
      <c r="R11" s="10"/>
      <c r="S11" s="10"/>
      <c r="T11" s="10"/>
      <c r="U11" s="10"/>
    </row>
    <row r="12" spans="1:21" ht="22.5" x14ac:dyDescent="0.25">
      <c r="B12" s="11" t="s">
        <v>39</v>
      </c>
      <c r="C12" s="10" t="s">
        <v>28</v>
      </c>
      <c r="D12" s="10" t="s">
        <v>40</v>
      </c>
      <c r="E12" s="10" t="s">
        <v>30</v>
      </c>
      <c r="F12" s="15">
        <v>85.775623379999999</v>
      </c>
      <c r="G12" s="15">
        <v>17.635836000000001</v>
      </c>
      <c r="H12" s="15">
        <v>24.850739999999998</v>
      </c>
      <c r="I12" s="15">
        <v>25.114097999999998</v>
      </c>
      <c r="J12" s="15">
        <v>42.991309000000001</v>
      </c>
      <c r="K12" s="15">
        <v>110.591983</v>
      </c>
      <c r="L12" s="15">
        <v>47.491236999999998</v>
      </c>
      <c r="M12" s="15">
        <v>57.310622000000002</v>
      </c>
      <c r="N12" s="15">
        <v>37.511865999999998</v>
      </c>
      <c r="O12" s="15">
        <v>142.31372500000001</v>
      </c>
      <c r="P12" s="15">
        <v>12.397767999999999</v>
      </c>
      <c r="Q12" s="15">
        <v>74.713050999999993</v>
      </c>
      <c r="R12" s="10"/>
      <c r="S12" s="10"/>
      <c r="T12" s="10"/>
      <c r="U12" s="10"/>
    </row>
    <row r="13" spans="1:21" x14ac:dyDescent="0.25">
      <c r="B13" s="11" t="s">
        <v>41</v>
      </c>
      <c r="C13" s="10" t="s">
        <v>20</v>
      </c>
      <c r="D13" s="10" t="s">
        <v>42</v>
      </c>
      <c r="E13" s="10" t="s">
        <v>43</v>
      </c>
      <c r="F13" s="15">
        <v>279.95748306000007</v>
      </c>
      <c r="G13" s="15">
        <v>94.454853580000005</v>
      </c>
      <c r="H13" s="15">
        <v>69.816383939999994</v>
      </c>
      <c r="I13" s="15">
        <v>64.870829689999994</v>
      </c>
      <c r="J13" s="15">
        <v>59.224652479999996</v>
      </c>
      <c r="K13" s="15">
        <v>288.36671969000002</v>
      </c>
      <c r="L13" s="15">
        <v>51.016476189999999</v>
      </c>
      <c r="M13" s="15">
        <v>49.258812490000004</v>
      </c>
      <c r="N13" s="15">
        <v>29.68094056</v>
      </c>
      <c r="O13" s="15">
        <v>129.95622924</v>
      </c>
      <c r="P13" s="15">
        <v>-35.189889129999997</v>
      </c>
      <c r="Q13" s="15">
        <v>-99.185837969999966</v>
      </c>
      <c r="R13" s="10"/>
      <c r="S13" s="10"/>
      <c r="T13" s="10"/>
      <c r="U13" s="10"/>
    </row>
    <row r="14" spans="1:21" x14ac:dyDescent="0.25">
      <c r="B14" s="11" t="s">
        <v>44</v>
      </c>
      <c r="C14" s="10" t="s">
        <v>20</v>
      </c>
      <c r="D14" s="10" t="s">
        <v>45</v>
      </c>
      <c r="E14" s="10" t="s">
        <v>46</v>
      </c>
      <c r="F14" s="15">
        <v>105.44924569</v>
      </c>
      <c r="G14" s="15">
        <v>27.400011559999999</v>
      </c>
      <c r="H14" s="15">
        <v>33.011356309999996</v>
      </c>
      <c r="I14" s="15">
        <v>18.312368620000001</v>
      </c>
      <c r="J14" s="15">
        <v>35.494668920000002</v>
      </c>
      <c r="K14" s="15">
        <v>114.21840541</v>
      </c>
      <c r="L14" s="15">
        <v>35.638744700000004</v>
      </c>
      <c r="M14" s="15">
        <v>34.23862785</v>
      </c>
      <c r="N14" s="15">
        <v>16.6802505</v>
      </c>
      <c r="O14" s="15">
        <v>86.557623050000018</v>
      </c>
      <c r="P14" s="15">
        <v>-1.632118120000001</v>
      </c>
      <c r="Q14" s="15">
        <v>7.8338865600000176</v>
      </c>
      <c r="R14" s="10"/>
      <c r="S14" s="10"/>
      <c r="T14" s="10"/>
      <c r="U14" s="10"/>
    </row>
    <row r="15" spans="1:21" x14ac:dyDescent="0.25">
      <c r="B15" s="11" t="s">
        <v>47</v>
      </c>
      <c r="C15" s="10" t="s">
        <v>24</v>
      </c>
      <c r="D15" s="10" t="s">
        <v>48</v>
      </c>
      <c r="E15" s="10" t="s">
        <v>26</v>
      </c>
      <c r="F15" s="15">
        <v>90.355214319999988</v>
      </c>
      <c r="G15" s="15">
        <v>14.383797509999999</v>
      </c>
      <c r="H15" s="15">
        <v>26.305051729999999</v>
      </c>
      <c r="I15" s="15">
        <v>10.321337010000001</v>
      </c>
      <c r="J15" s="15">
        <v>24.407021870000001</v>
      </c>
      <c r="K15" s="15">
        <v>75.417208119999998</v>
      </c>
      <c r="L15" s="15">
        <v>12.89781277</v>
      </c>
      <c r="M15" s="15">
        <v>22.67922111</v>
      </c>
      <c r="N15" s="15">
        <v>11.20304192</v>
      </c>
      <c r="O15" s="15">
        <v>46.780075799999999</v>
      </c>
      <c r="P15" s="15">
        <v>0.88170491000000017</v>
      </c>
      <c r="Q15" s="15">
        <v>-4.2301104500000033</v>
      </c>
      <c r="R15" s="10"/>
      <c r="S15" s="10"/>
      <c r="T15" s="10"/>
      <c r="U15" s="10"/>
    </row>
    <row r="16" spans="1:21" x14ac:dyDescent="0.25">
      <c r="B16" s="11" t="s">
        <v>49</v>
      </c>
      <c r="C16" s="10" t="s">
        <v>35</v>
      </c>
      <c r="D16" s="10" t="s">
        <v>50</v>
      </c>
      <c r="E16" s="10" t="s">
        <v>30</v>
      </c>
      <c r="F16" s="15">
        <v>40.836141929999997</v>
      </c>
      <c r="G16" s="15">
        <v>10.48635215</v>
      </c>
      <c r="H16" s="15">
        <v>25.740163039999999</v>
      </c>
      <c r="I16" s="15">
        <v>9.9927667800000002</v>
      </c>
      <c r="J16" s="15">
        <v>12.362381390000001</v>
      </c>
      <c r="K16" s="15">
        <v>58.58166336</v>
      </c>
      <c r="L16" s="15">
        <v>6.0673023099999996</v>
      </c>
      <c r="M16" s="15">
        <v>9.7502060900000007</v>
      </c>
      <c r="N16" s="15">
        <v>7.1115904099999998</v>
      </c>
      <c r="O16" s="15">
        <v>22.929098809999999</v>
      </c>
      <c r="P16" s="15">
        <v>-2.881176369999999</v>
      </c>
      <c r="Q16" s="15">
        <v>-23.290183160000002</v>
      </c>
      <c r="R16" s="10"/>
      <c r="S16" s="10"/>
      <c r="T16" s="10"/>
      <c r="U16" s="10"/>
    </row>
    <row r="17" spans="2:21" ht="22.5" x14ac:dyDescent="0.25">
      <c r="B17" s="11" t="s">
        <v>51</v>
      </c>
      <c r="C17" s="10" t="s">
        <v>52</v>
      </c>
      <c r="D17" s="10" t="s">
        <v>53</v>
      </c>
      <c r="E17" s="10" t="s">
        <v>54</v>
      </c>
      <c r="F17" s="15">
        <v>22.940255090000004</v>
      </c>
      <c r="G17" s="15">
        <v>0.7363384300000001</v>
      </c>
      <c r="H17" s="15">
        <v>10.133829199999999</v>
      </c>
      <c r="I17" s="15">
        <v>3.0008161800000002</v>
      </c>
      <c r="J17" s="15">
        <v>14.82815401</v>
      </c>
      <c r="K17" s="15">
        <v>28.699137820000001</v>
      </c>
      <c r="L17" s="15">
        <v>2.8335440599999999</v>
      </c>
      <c r="M17" s="15">
        <v>5.7614550900000001</v>
      </c>
      <c r="N17" s="15">
        <v>6.0881584200000001</v>
      </c>
      <c r="O17" s="15">
        <v>14.683157570000001</v>
      </c>
      <c r="P17" s="15">
        <v>3.0873422399999999</v>
      </c>
      <c r="Q17" s="15">
        <v>0.81217376000000163</v>
      </c>
      <c r="R17" s="10"/>
      <c r="S17" s="10"/>
      <c r="T17" s="10"/>
      <c r="U17" s="10"/>
    </row>
    <row r="18" spans="2:21" x14ac:dyDescent="0.25">
      <c r="B18" s="11" t="s">
        <v>55</v>
      </c>
      <c r="C18" s="10" t="s">
        <v>56</v>
      </c>
      <c r="D18" s="10" t="s">
        <v>57</v>
      </c>
      <c r="E18" s="10" t="s">
        <v>58</v>
      </c>
      <c r="F18" s="15"/>
      <c r="G18" s="15">
        <v>1.2415709399999999</v>
      </c>
      <c r="H18" s="15">
        <v>1.19693268</v>
      </c>
      <c r="I18" s="15">
        <v>1.0580984099999999</v>
      </c>
      <c r="J18" s="15">
        <v>1.54107185</v>
      </c>
      <c r="K18" s="15">
        <v>5.0376738800000007</v>
      </c>
      <c r="L18" s="15">
        <v>1.1807000700000001</v>
      </c>
      <c r="M18" s="15">
        <v>1.23860104</v>
      </c>
      <c r="N18" s="15">
        <v>1.55020129</v>
      </c>
      <c r="O18" s="15">
        <v>3.9695024000000005</v>
      </c>
      <c r="P18" s="15">
        <v>0.49210288000000013</v>
      </c>
      <c r="Q18" s="15">
        <v>0.47290037000000013</v>
      </c>
      <c r="R18" s="10"/>
      <c r="S18" s="10"/>
      <c r="T18" s="10"/>
      <c r="U18" s="10"/>
    </row>
    <row r="19" spans="2:21" x14ac:dyDescent="0.25">
      <c r="B19" s="11" t="s">
        <v>59</v>
      </c>
      <c r="C19" s="10" t="s">
        <v>35</v>
      </c>
      <c r="D19" s="10" t="s">
        <v>60</v>
      </c>
      <c r="E19" s="10" t="s">
        <v>33</v>
      </c>
      <c r="F19" s="15">
        <v>23.99792051</v>
      </c>
      <c r="G19" s="15">
        <v>0.10856737</v>
      </c>
      <c r="H19" s="15">
        <v>12.68455988</v>
      </c>
      <c r="I19" s="15">
        <v>2.3359608199999999</v>
      </c>
      <c r="J19" s="15">
        <v>8.4867758900000005</v>
      </c>
      <c r="K19" s="15">
        <v>23.615863960000002</v>
      </c>
      <c r="L19" s="15">
        <v>5.1986729999999995E-2</v>
      </c>
      <c r="M19" s="15">
        <v>21.801747310000003</v>
      </c>
      <c r="N19" s="15">
        <v>1.5245090100000001</v>
      </c>
      <c r="O19" s="15">
        <v>23.378243050000005</v>
      </c>
      <c r="P19" s="15">
        <v>-0.81145180999999977</v>
      </c>
      <c r="Q19" s="15">
        <v>8.2491549800000037</v>
      </c>
      <c r="R19" s="10"/>
      <c r="S19" s="10"/>
      <c r="T19" s="10"/>
      <c r="U19" s="10"/>
    </row>
    <row r="20" spans="2:21" x14ac:dyDescent="0.25">
      <c r="B20" s="11" t="s">
        <v>61</v>
      </c>
      <c r="C20" s="10" t="s">
        <v>62</v>
      </c>
      <c r="D20" s="10" t="s">
        <v>63</v>
      </c>
      <c r="E20" s="10" t="s">
        <v>64</v>
      </c>
      <c r="F20" s="15">
        <v>3.9992058000000004</v>
      </c>
      <c r="G20" s="15">
        <v>0.63378680000000009</v>
      </c>
      <c r="H20" s="15">
        <v>0.63315742000000008</v>
      </c>
      <c r="I20" s="15">
        <v>0.59857019999999994</v>
      </c>
      <c r="J20" s="15">
        <v>0.54849599999999998</v>
      </c>
      <c r="K20" s="15">
        <v>2.4140104199999999</v>
      </c>
      <c r="L20" s="15">
        <v>0.62645040000000007</v>
      </c>
      <c r="M20" s="15">
        <v>0.37664819999999999</v>
      </c>
      <c r="N20" s="15">
        <v>0.21455479999999999</v>
      </c>
      <c r="O20" s="15">
        <v>1.2176534000000001</v>
      </c>
      <c r="P20" s="15">
        <v>-0.38401539999999995</v>
      </c>
      <c r="Q20" s="15">
        <v>-0.64786102000000001</v>
      </c>
      <c r="R20" s="10"/>
      <c r="S20" s="10"/>
      <c r="T20" s="10"/>
      <c r="U20" s="10"/>
    </row>
    <row r="21" spans="2:21" ht="22.5" x14ac:dyDescent="0.25">
      <c r="B21" s="11" t="s">
        <v>65</v>
      </c>
      <c r="C21" s="10" t="s">
        <v>66</v>
      </c>
      <c r="D21" s="10" t="s">
        <v>67</v>
      </c>
      <c r="E21" s="10" t="s">
        <v>68</v>
      </c>
      <c r="F21" s="15">
        <v>0.85442899999999999</v>
      </c>
      <c r="G21" s="15">
        <v>0.27372000000000002</v>
      </c>
      <c r="H21" s="15">
        <v>0.37267400000000001</v>
      </c>
      <c r="I21" s="15">
        <v>0.18377499999999999</v>
      </c>
      <c r="J21" s="15">
        <v>0.14222799999999999</v>
      </c>
      <c r="K21" s="15">
        <v>0.97239699999999996</v>
      </c>
      <c r="L21" s="15">
        <v>0.152974</v>
      </c>
      <c r="M21" s="15">
        <v>0.29206399999999999</v>
      </c>
      <c r="N21" s="15">
        <v>0.17494899999999999</v>
      </c>
      <c r="O21" s="15">
        <v>0.61998699999999995</v>
      </c>
      <c r="P21" s="15">
        <v>-8.8260000000000005E-3</v>
      </c>
      <c r="Q21" s="15">
        <v>-0.21018200000000001</v>
      </c>
      <c r="R21" s="10"/>
      <c r="S21" s="10"/>
      <c r="T21" s="10"/>
      <c r="U21" s="10"/>
    </row>
    <row r="22" spans="2:21" ht="22.5" hidden="1" x14ac:dyDescent="0.25">
      <c r="B22" s="11" t="s">
        <v>69</v>
      </c>
      <c r="C22" s="10" t="s">
        <v>66</v>
      </c>
      <c r="D22" s="10" t="s">
        <v>70</v>
      </c>
      <c r="E22" s="10" t="s">
        <v>71</v>
      </c>
      <c r="F22" s="15"/>
      <c r="G22" s="15">
        <v>0</v>
      </c>
      <c r="H22" s="15">
        <v>0</v>
      </c>
      <c r="I22" s="15">
        <v>2.22E-4</v>
      </c>
      <c r="J22" s="15">
        <v>-6.0000000000000002E-6</v>
      </c>
      <c r="K22" s="15">
        <v>2.1599999999999999E-4</v>
      </c>
      <c r="L22" s="15">
        <v>0</v>
      </c>
      <c r="M22" s="15">
        <v>0</v>
      </c>
      <c r="N22" s="15">
        <v>9.3007000000000006E-2</v>
      </c>
      <c r="O22" s="15">
        <v>9.3007000000000006E-2</v>
      </c>
      <c r="P22" s="15">
        <v>9.2785000000000006E-2</v>
      </c>
      <c r="Q22" s="15">
        <v>9.2785000000000006E-2</v>
      </c>
      <c r="R22" s="10"/>
      <c r="S22" s="10"/>
      <c r="T22" s="10"/>
      <c r="U22" s="10"/>
    </row>
    <row r="23" spans="2:21" x14ac:dyDescent="0.25">
      <c r="B23" s="11" t="s">
        <v>35</v>
      </c>
      <c r="C23" s="10" t="s">
        <v>35</v>
      </c>
      <c r="D23" s="10" t="s">
        <v>72</v>
      </c>
      <c r="E23" s="10" t="s">
        <v>33</v>
      </c>
      <c r="F23" s="15">
        <v>9.9946027999999991</v>
      </c>
      <c r="G23" s="15">
        <v>3.7732024399999999</v>
      </c>
      <c r="H23" s="15">
        <v>5.5954655199999994</v>
      </c>
      <c r="I23" s="15">
        <v>6.6058111900000007</v>
      </c>
      <c r="J23" s="15">
        <v>11.222787800000001</v>
      </c>
      <c r="K23" s="15">
        <v>27.197266949999999</v>
      </c>
      <c r="L23" s="15">
        <v>8.0653410999999995</v>
      </c>
      <c r="M23" s="15">
        <v>3.4286889700000001</v>
      </c>
      <c r="N23" s="15">
        <v>9.0494399999999989E-2</v>
      </c>
      <c r="O23" s="15">
        <v>11.58452447</v>
      </c>
      <c r="P23" s="15">
        <v>-6.51531679</v>
      </c>
      <c r="Q23" s="15">
        <v>-4.389954679999998</v>
      </c>
      <c r="R23" s="10"/>
      <c r="S23" s="10"/>
      <c r="T23" s="10"/>
      <c r="U23" s="10"/>
    </row>
    <row r="24" spans="2:21" ht="22.5" hidden="1" x14ac:dyDescent="0.25">
      <c r="B24" s="11" t="s">
        <v>73</v>
      </c>
      <c r="C24" s="10" t="s">
        <v>52</v>
      </c>
      <c r="D24" s="10" t="s">
        <v>74</v>
      </c>
      <c r="E24" s="10" t="s">
        <v>54</v>
      </c>
      <c r="F24" s="15">
        <v>0.20030175</v>
      </c>
      <c r="G24" s="15">
        <v>1.1316E-2</v>
      </c>
      <c r="H24" s="15">
        <v>7.0166000000000006E-2</v>
      </c>
      <c r="I24" s="15">
        <v>0</v>
      </c>
      <c r="J24" s="15">
        <v>2.6837E-2</v>
      </c>
      <c r="K24" s="15">
        <v>0.108319</v>
      </c>
      <c r="L24" s="15">
        <v>6.0965999999999999E-2</v>
      </c>
      <c r="M24" s="15">
        <v>4.5193999999999998E-2</v>
      </c>
      <c r="N24" s="15">
        <v>1.9651999999999999E-2</v>
      </c>
      <c r="O24" s="15">
        <v>0.12581200000000001</v>
      </c>
      <c r="P24" s="15">
        <v>1.9651999999999999E-2</v>
      </c>
      <c r="Q24" s="15">
        <v>4.4330000000000001E-2</v>
      </c>
      <c r="R24" s="10"/>
      <c r="S24" s="10"/>
      <c r="T24" s="10"/>
      <c r="U24" s="10"/>
    </row>
    <row r="25" spans="2:21" hidden="1" x14ac:dyDescent="0.25">
      <c r="B25" s="11" t="s">
        <v>75</v>
      </c>
      <c r="C25" s="10" t="s">
        <v>66</v>
      </c>
      <c r="D25" s="10" t="s">
        <v>76</v>
      </c>
      <c r="E25" s="10" t="s">
        <v>71</v>
      </c>
      <c r="F25" s="15"/>
      <c r="G25" s="15">
        <v>0</v>
      </c>
      <c r="H25" s="15">
        <v>0</v>
      </c>
      <c r="I25" s="15">
        <v>9.9999999999999995E-7</v>
      </c>
      <c r="J25" s="15">
        <v>0</v>
      </c>
      <c r="K25" s="15">
        <v>9.9999999999999995E-7</v>
      </c>
      <c r="L25" s="15">
        <v>0</v>
      </c>
      <c r="M25" s="15">
        <v>0</v>
      </c>
      <c r="N25" s="15">
        <v>2.1999999999999999E-5</v>
      </c>
      <c r="O25" s="15">
        <v>2.1999999999999999E-5</v>
      </c>
      <c r="P25" s="15">
        <v>2.0999999999999999E-5</v>
      </c>
      <c r="Q25" s="15">
        <v>2.0999999999999999E-5</v>
      </c>
      <c r="R25" s="10"/>
      <c r="S25" s="10"/>
      <c r="T25" s="10"/>
      <c r="U25" s="10"/>
    </row>
    <row r="26" spans="2:21" hidden="1" x14ac:dyDescent="0.25">
      <c r="B26" s="11" t="s">
        <v>77</v>
      </c>
      <c r="C26" s="10" t="s">
        <v>24</v>
      </c>
      <c r="D26" s="10" t="s">
        <v>78</v>
      </c>
      <c r="E26" s="10" t="s">
        <v>33</v>
      </c>
      <c r="F26" s="15"/>
      <c r="G26" s="15">
        <v>0</v>
      </c>
      <c r="H26" s="15">
        <v>0</v>
      </c>
      <c r="I26" s="15">
        <v>0</v>
      </c>
      <c r="J26" s="15">
        <v>4.7958999999999995E-4</v>
      </c>
      <c r="K26" s="15">
        <v>4.7958999999999995E-4</v>
      </c>
      <c r="L26" s="15"/>
      <c r="M26" s="15"/>
      <c r="N26" s="15"/>
      <c r="O26" s="15"/>
      <c r="P26" s="15">
        <v>0</v>
      </c>
      <c r="Q26" s="15">
        <v>0</v>
      </c>
      <c r="R26" s="10"/>
      <c r="S26" s="10"/>
      <c r="T26" s="10"/>
      <c r="U26" s="10"/>
    </row>
    <row r="27" spans="2:21" ht="22.5" hidden="1" x14ac:dyDescent="0.25">
      <c r="B27" s="11" t="s">
        <v>79</v>
      </c>
      <c r="C27" s="10" t="s">
        <v>35</v>
      </c>
      <c r="D27" s="10" t="s">
        <v>80</v>
      </c>
      <c r="E27" s="10" t="s">
        <v>33</v>
      </c>
      <c r="F27" s="15"/>
      <c r="G27" s="15">
        <v>1.4637000000000001E-2</v>
      </c>
      <c r="H27" s="15">
        <v>-1.4637000000000001E-2</v>
      </c>
      <c r="I27" s="15">
        <v>0</v>
      </c>
      <c r="J27" s="15">
        <v>0</v>
      </c>
      <c r="K27" s="15">
        <v>0</v>
      </c>
      <c r="L27" s="15"/>
      <c r="M27" s="15"/>
      <c r="N27" s="15"/>
      <c r="O27" s="15"/>
      <c r="P27" s="15">
        <v>0</v>
      </c>
      <c r="Q27" s="15">
        <v>0</v>
      </c>
      <c r="R27" s="10"/>
      <c r="S27" s="10"/>
      <c r="T27" s="10"/>
      <c r="U27" s="10"/>
    </row>
    <row r="28" spans="2:21" ht="22.5" hidden="1" x14ac:dyDescent="0.25">
      <c r="B28" s="11" t="s">
        <v>81</v>
      </c>
      <c r="C28" s="10" t="s">
        <v>82</v>
      </c>
      <c r="D28" s="10" t="s">
        <v>83</v>
      </c>
      <c r="E28" s="10" t="s">
        <v>33</v>
      </c>
      <c r="F28" s="15">
        <v>6.4672969999999996E-2</v>
      </c>
      <c r="G28" s="15">
        <v>0</v>
      </c>
      <c r="H28" s="15">
        <v>2.4736000000000001E-2</v>
      </c>
      <c r="I28" s="15">
        <v>0</v>
      </c>
      <c r="J28" s="15">
        <v>0</v>
      </c>
      <c r="K28" s="15">
        <v>2.4736000000000001E-2</v>
      </c>
      <c r="L28" s="15"/>
      <c r="M28" s="15"/>
      <c r="N28" s="15"/>
      <c r="O28" s="15"/>
      <c r="P28" s="15">
        <v>0</v>
      </c>
      <c r="Q28" s="15">
        <v>-2.4736000000000001E-2</v>
      </c>
      <c r="R28" s="10"/>
      <c r="S28" s="10"/>
      <c r="T28" s="10"/>
      <c r="U28" s="10"/>
    </row>
    <row r="29" spans="2:21" hidden="1" x14ac:dyDescent="0.25">
      <c r="B29" s="11" t="s">
        <v>84</v>
      </c>
      <c r="C29" s="10" t="s">
        <v>20</v>
      </c>
      <c r="D29" s="10" t="s">
        <v>85</v>
      </c>
      <c r="E29" s="10" t="s">
        <v>86</v>
      </c>
      <c r="F29" s="15"/>
      <c r="G29" s="15">
        <v>0</v>
      </c>
      <c r="H29" s="15">
        <v>0</v>
      </c>
      <c r="I29" s="15">
        <v>0</v>
      </c>
      <c r="J29" s="15">
        <v>-4.0000000000000003E-5</v>
      </c>
      <c r="K29" s="15">
        <v>-4.0000000000000003E-5</v>
      </c>
      <c r="L29" s="15"/>
      <c r="M29" s="15"/>
      <c r="N29" s="15"/>
      <c r="O29" s="15"/>
      <c r="P29" s="15">
        <v>0</v>
      </c>
      <c r="Q29" s="15">
        <v>0</v>
      </c>
      <c r="R29" s="10"/>
      <c r="S29" s="10"/>
      <c r="T29" s="10"/>
      <c r="U29" s="10"/>
    </row>
    <row r="30" spans="2:21" x14ac:dyDescent="0.25">
      <c r="B30" s="11" t="s">
        <v>87</v>
      </c>
      <c r="C30" s="10" t="s">
        <v>28</v>
      </c>
      <c r="D30" s="10" t="s">
        <v>88</v>
      </c>
      <c r="E30" s="10" t="s">
        <v>30</v>
      </c>
      <c r="F30" s="15">
        <v>0.64346886000000003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0"/>
      <c r="S30" s="10"/>
      <c r="T30" s="10"/>
      <c r="U30" s="10"/>
    </row>
    <row r="31" spans="2:21" hidden="1" x14ac:dyDescent="0.25">
      <c r="B31" s="11" t="s">
        <v>89</v>
      </c>
      <c r="C31" s="10" t="s">
        <v>28</v>
      </c>
      <c r="D31" s="10" t="s">
        <v>90</v>
      </c>
      <c r="E31" s="10" t="s">
        <v>30</v>
      </c>
      <c r="F31" s="15">
        <v>6.5147140000000006E-2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10"/>
      <c r="T31" s="10"/>
      <c r="U31" s="10"/>
    </row>
    <row r="32" spans="2:21" ht="22.5" hidden="1" x14ac:dyDescent="0.25">
      <c r="B32" s="11" t="s">
        <v>91</v>
      </c>
      <c r="C32" s="10" t="s">
        <v>92</v>
      </c>
      <c r="D32" s="10" t="s">
        <v>93</v>
      </c>
      <c r="E32" s="10" t="s">
        <v>71</v>
      </c>
      <c r="F32" s="15">
        <v>2.3303999999999998E-2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0"/>
      <c r="S32" s="10"/>
      <c r="T32" s="10"/>
      <c r="U32" s="10"/>
    </row>
    <row r="33" spans="2:21" ht="22.5" hidden="1" x14ac:dyDescent="0.25">
      <c r="B33" s="11" t="s">
        <v>94</v>
      </c>
      <c r="C33" s="10" t="s">
        <v>92</v>
      </c>
      <c r="D33" s="10" t="s">
        <v>95</v>
      </c>
      <c r="E33" s="10" t="s">
        <v>68</v>
      </c>
      <c r="F33" s="15">
        <v>3.0630000000000002E-3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0"/>
      <c r="S34" s="10"/>
      <c r="T34" s="10"/>
      <c r="U34" s="10"/>
    </row>
    <row r="35" spans="2:21" x14ac:dyDescent="0.25">
      <c r="B35" s="11" t="s">
        <v>96</v>
      </c>
      <c r="C35" s="10"/>
      <c r="D35" s="10"/>
      <c r="E35" s="10"/>
      <c r="F35" s="15">
        <v>101.89115305</v>
      </c>
      <c r="G35" s="15">
        <v>11.334762720000001</v>
      </c>
      <c r="H35" s="15">
        <v>-338.58330293</v>
      </c>
      <c r="I35" s="15">
        <v>375.56738057000001</v>
      </c>
      <c r="J35" s="15">
        <v>-404.84796982</v>
      </c>
      <c r="K35" s="15">
        <v>-356.52912945999998</v>
      </c>
      <c r="L35" s="15">
        <v>172.02120091</v>
      </c>
      <c r="M35" s="15">
        <v>-342.38396180000001</v>
      </c>
      <c r="N35" s="15">
        <v>25.98106705</v>
      </c>
      <c r="O35" s="15">
        <v>-144.38169384</v>
      </c>
      <c r="P35" s="15">
        <v>-349.58631351999998</v>
      </c>
      <c r="Q35" s="15">
        <v>-192.70053420000002</v>
      </c>
      <c r="R35" s="10"/>
      <c r="S35" s="10"/>
      <c r="T35" s="10"/>
      <c r="U35" s="10"/>
    </row>
    <row r="36" spans="2:21" x14ac:dyDescent="0.25">
      <c r="B36" s="11"/>
      <c r="C36" s="10"/>
      <c r="D36" s="10"/>
      <c r="E36" s="1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0"/>
      <c r="S36" s="10"/>
      <c r="T36" s="10"/>
      <c r="U36" s="10"/>
    </row>
    <row r="37" spans="2:21" x14ac:dyDescent="0.25">
      <c r="B37" s="11" t="s">
        <v>97</v>
      </c>
      <c r="C37" s="10"/>
      <c r="D37" s="10"/>
      <c r="E37" s="10"/>
      <c r="F37" s="15">
        <v>98.157356550000003</v>
      </c>
      <c r="G37" s="15">
        <v>10.685456390000001</v>
      </c>
      <c r="H37" s="15">
        <v>-339.32400408000001</v>
      </c>
      <c r="I37" s="15">
        <v>374.61174829000004</v>
      </c>
      <c r="J37" s="15">
        <v>-405.64141956999998</v>
      </c>
      <c r="K37" s="15">
        <v>-359.66821896999994</v>
      </c>
      <c r="L37" s="15">
        <v>171.09342459000001</v>
      </c>
      <c r="M37" s="15">
        <v>-343.50393317000004</v>
      </c>
      <c r="N37" s="15">
        <v>24.908442170000001</v>
      </c>
      <c r="O37" s="15">
        <v>-147.50206641000003</v>
      </c>
      <c r="P37" s="15">
        <v>-349.70330611999998</v>
      </c>
      <c r="Q37" s="15">
        <v>-193.47526701000004</v>
      </c>
      <c r="R37" s="10"/>
      <c r="S37" s="10"/>
      <c r="T37" s="10"/>
      <c r="U37" s="10"/>
    </row>
    <row r="38" spans="2:21" x14ac:dyDescent="0.2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B39" s="16" t="s">
        <v>98</v>
      </c>
      <c r="C39" s="10"/>
      <c r="D39" s="10"/>
      <c r="E39" s="10"/>
      <c r="F39" s="15">
        <f>SUM(F6:F35)</f>
        <v>14757.37650421</v>
      </c>
      <c r="G39" s="15">
        <f>SUM(G6:G35)</f>
        <v>3951.4427907200011</v>
      </c>
      <c r="H39" s="15">
        <f>SUM(H6:H35)</f>
        <v>5185.0112548700017</v>
      </c>
      <c r="I39" s="15">
        <f t="shared" ref="I39:M39" si="0">SUM(I6:I35)</f>
        <v>3522.7256675500003</v>
      </c>
      <c r="J39" s="15">
        <f t="shared" si="0"/>
        <v>4659.1255776500011</v>
      </c>
      <c r="K39" s="15">
        <f t="shared" si="0"/>
        <v>17318.305290790002</v>
      </c>
      <c r="L39" s="15">
        <f t="shared" si="0"/>
        <v>3661.9822065100002</v>
      </c>
      <c r="M39" s="15">
        <f t="shared" si="0"/>
        <v>4118.9953414499996</v>
      </c>
      <c r="N39" s="15">
        <f>SUM(N6:N35)</f>
        <v>3237.0131965700016</v>
      </c>
      <c r="O39" s="15">
        <f>SUM(O6:O35)</f>
        <v>11017.990744529996</v>
      </c>
      <c r="P39" s="15">
        <f>SUM(P6:P35)</f>
        <v>-285.71247098000015</v>
      </c>
      <c r="Q39" s="15">
        <f>SUM(Q6:Q35)</f>
        <v>-1641.1889686100005</v>
      </c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7" t="s">
        <v>99</v>
      </c>
      <c r="C41" s="18" t="s">
        <v>35</v>
      </c>
      <c r="D41" s="18" t="s">
        <v>36</v>
      </c>
      <c r="E41" s="18" t="s">
        <v>33</v>
      </c>
      <c r="F41" s="15">
        <v>2781.3609288100001</v>
      </c>
      <c r="G41" s="15">
        <v>941.10311627999999</v>
      </c>
      <c r="H41" s="15">
        <v>1614.17354</v>
      </c>
      <c r="I41" s="15">
        <v>764.76782420999996</v>
      </c>
      <c r="J41" s="15">
        <v>1100.0487639999999</v>
      </c>
      <c r="K41" s="15">
        <f>SUM(G41:J41)</f>
        <v>4420.09324449</v>
      </c>
      <c r="L41" s="15">
        <v>531</v>
      </c>
      <c r="M41" s="15">
        <v>607</v>
      </c>
      <c r="N41" s="10">
        <v>360</v>
      </c>
      <c r="O41" s="15">
        <f>L41+M41+N41</f>
        <v>1498</v>
      </c>
      <c r="P41" s="15">
        <f>N41-I41</f>
        <v>-404.76782420999996</v>
      </c>
      <c r="Q41" s="15">
        <f>(L41+M41+N41)-(G41+H41+I41)</f>
        <v>-1822.0444804899998</v>
      </c>
      <c r="R41" s="10"/>
      <c r="S41" s="10"/>
      <c r="T41" s="10"/>
      <c r="U41" s="10"/>
    </row>
    <row r="42" spans="2:21" x14ac:dyDescent="0.25">
      <c r="B42" s="19" t="s">
        <v>100</v>
      </c>
      <c r="C42" s="18"/>
      <c r="D42" s="18"/>
      <c r="E42" s="18"/>
      <c r="F42" s="20"/>
      <c r="G42" s="20"/>
      <c r="H42" s="20"/>
      <c r="I42" s="20"/>
      <c r="J42" s="15"/>
      <c r="K42" s="15"/>
      <c r="L42" s="15"/>
      <c r="M42" s="15"/>
      <c r="N42" s="10"/>
      <c r="O42" s="15"/>
      <c r="P42" s="15"/>
      <c r="Q42" s="15"/>
      <c r="R42" s="10"/>
      <c r="S42" s="10"/>
      <c r="T42" s="10"/>
      <c r="U42" s="10"/>
    </row>
    <row r="43" spans="2:21" ht="22.5" x14ac:dyDescent="0.25">
      <c r="B43" s="19" t="s">
        <v>101</v>
      </c>
      <c r="C43" s="18"/>
      <c r="D43" s="18" t="s">
        <v>102</v>
      </c>
      <c r="E43" s="18"/>
      <c r="F43" s="21">
        <v>183.77844465000001</v>
      </c>
      <c r="G43" s="21">
        <v>54.827875460000001</v>
      </c>
      <c r="H43" s="21">
        <v>90.20796</v>
      </c>
      <c r="I43" s="21">
        <v>53.091286619999998</v>
      </c>
      <c r="J43" s="15">
        <v>82.475921</v>
      </c>
      <c r="K43" s="15">
        <f>SUM(G43:J43)</f>
        <v>280.60304308000002</v>
      </c>
      <c r="L43" s="15">
        <v>50</v>
      </c>
      <c r="M43" s="15">
        <v>60</v>
      </c>
      <c r="N43" s="10">
        <v>42</v>
      </c>
      <c r="O43" s="15">
        <f>L43+M43+N43</f>
        <v>152</v>
      </c>
      <c r="P43" s="15">
        <f>N43-I43</f>
        <v>-11.091286619999998</v>
      </c>
      <c r="Q43" s="15">
        <f>(L43+M43+N43)-(G43+H43+I43)</f>
        <v>-46.127122079999992</v>
      </c>
      <c r="R43" s="10"/>
      <c r="S43" s="10"/>
      <c r="T43" s="10"/>
      <c r="U43" s="10"/>
    </row>
    <row r="44" spans="2:21" x14ac:dyDescent="0.25">
      <c r="B44" s="19" t="s">
        <v>103</v>
      </c>
      <c r="C44" s="18"/>
      <c r="D44" s="18" t="s">
        <v>104</v>
      </c>
      <c r="E44" s="18"/>
      <c r="F44" s="21">
        <v>2597.5824841600001</v>
      </c>
      <c r="G44" s="21">
        <v>886.27524082000002</v>
      </c>
      <c r="H44" s="21">
        <v>1523.9655789999999</v>
      </c>
      <c r="I44" s="21">
        <v>711.67653758999995</v>
      </c>
      <c r="J44" s="15">
        <v>1017.572843</v>
      </c>
      <c r="K44" s="15">
        <f>SUM(G44:J44)</f>
        <v>4139.4902004100004</v>
      </c>
      <c r="L44" s="15">
        <v>482</v>
      </c>
      <c r="M44" s="15">
        <v>547</v>
      </c>
      <c r="N44" s="10">
        <v>318</v>
      </c>
      <c r="O44" s="15">
        <f>L44+M44+N44</f>
        <v>1347</v>
      </c>
      <c r="P44" s="15">
        <f>N44-I44</f>
        <v>-393.67653758999995</v>
      </c>
      <c r="Q44" s="15">
        <f>(L44+M44+N44)-(G44+H44+I44)</f>
        <v>-1774.91735741</v>
      </c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5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5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5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cp:lastPrinted>2017-10-23T14:30:17Z</cp:lastPrinted>
  <dcterms:created xsi:type="dcterms:W3CDTF">2010-05-17T16:18:34Z</dcterms:created>
  <dcterms:modified xsi:type="dcterms:W3CDTF">2017-11-16T15:08:14Z</dcterms:modified>
</cp:coreProperties>
</file>