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skontoret.local\DFS\susers\lovisa.bostrom\Desktop\"/>
    </mc:Choice>
  </mc:AlternateContent>
  <xr:revisionPtr revIDLastSave="0" documentId="8_{CF43C1A1-E98D-4534-8476-93ADB1636BC1}" xr6:coauthVersionLast="47" xr6:coauthVersionMax="47" xr10:uidLastSave="{00000000-0000-0000-0000-000000000000}"/>
  <bookViews>
    <workbookView xWindow="-110" yWindow="-110" windowWidth="34620" windowHeight="14020" activeTab="1" xr2:uid="{00000000-000D-0000-FFFF-FFFF00000000}"/>
  </bookViews>
  <sheets>
    <sheet name="INFO" sheetId="2" r:id="rId1"/>
    <sheet name="Myndighetsregister" sheetId="1" r:id="rId2"/>
  </sheets>
  <definedNames>
    <definedName name="_xlnm._FilterDatabase" localSheetId="1" hidden="1">Myndighetsregister!$A$1:$AC$347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7" i="1" l="1"/>
  <c r="O347" i="1"/>
  <c r="N347" i="1"/>
  <c r="I25" i="1"/>
  <c r="I66" i="1"/>
  <c r="I103" i="1"/>
  <c r="I129" i="1"/>
  <c r="I139" i="1"/>
  <c r="I190" i="1"/>
  <c r="I194" i="1"/>
  <c r="I206" i="1"/>
  <c r="I211" i="1"/>
  <c r="I229" i="1"/>
  <c r="I238" i="1"/>
  <c r="I265" i="1"/>
  <c r="I321" i="1"/>
  <c r="I323" i="1"/>
  <c r="I325" i="1"/>
  <c r="I329" i="1"/>
  <c r="L347" i="1"/>
  <c r="J347" i="1"/>
  <c r="K347" i="1"/>
  <c r="M347" i="1"/>
  <c r="I347" i="1" l="1"/>
  <c r="AD348" i="1"/>
  <c r="AC348" i="1"/>
  <c r="W347" i="1" l="1"/>
  <c r="V347" i="1"/>
  <c r="U347" i="1"/>
  <c r="T347" i="1"/>
  <c r="S347" i="1"/>
  <c r="R347" i="1"/>
  <c r="Q347" i="1"/>
  <c r="P347" i="1"/>
</calcChain>
</file>

<file path=xl/sharedStrings.xml><?xml version="1.0" encoding="utf-8"?>
<sst xmlns="http://schemas.openxmlformats.org/spreadsheetml/2006/main" count="2279" uniqueCount="1219">
  <si>
    <t>Listan avser myndigheter enligt Statskontorets och SCB:s definition.</t>
  </si>
  <si>
    <t>Uppgifter om myndigheter i den statliga redovisningsorganisationen (ESV) uppdaterades efter lista på deras hemsida 2017-06-10</t>
  </si>
  <si>
    <t>"ÅA" är en förkortning för årsarbetskrafter</t>
  </si>
  <si>
    <t>COFOG är en förkortning för "Classification of the Functions of Government"</t>
  </si>
  <si>
    <t>Arbetskrafter för myndigheter med värdmyndigheter räknas ibland in i sina respektive värdmyndigheters arbetskrafter.</t>
  </si>
  <si>
    <t>Vissa småmyndigheter har ingen värdmyndighet. Dessa myndigheters årsarbetskrafter ingår därför inte i SCB:s siffror och har lagts till manuellt.</t>
  </si>
  <si>
    <t>I kolumnen "justerade ÅA" anges årsarbetskrafter för alla småmyndigheterna och värdmyndigheternas årsarbetskrafter har justerats därefter.</t>
  </si>
  <si>
    <t>Utöver Statskontoret och SCB finns andra som för register över antal myndigheter. Här kan särskilt ESV, Arbetsgivarverket och Regeringskansliet nämnas.</t>
  </si>
  <si>
    <t>ESV räknar myndigheter som ingår i den statliga redovisningsorganisationen.</t>
  </si>
  <si>
    <t>Arbetsgivarverket räknar myndigheter med egna anställda, arbetsgivare, som är obligatoriska medlemmar i medlemsorganisationen Arbetsgivarverket.</t>
  </si>
  <si>
    <t>KONTAKTPERSON</t>
  </si>
  <si>
    <t>Statskontoret</t>
  </si>
  <si>
    <t>COFOG</t>
  </si>
  <si>
    <t>1. Allmän offentlig förvaltning</t>
  </si>
  <si>
    <t>2. Försvar</t>
  </si>
  <si>
    <t>3. Samhällsskydd</t>
  </si>
  <si>
    <t>4. Näringslivsfrågor</t>
  </si>
  <si>
    <t>5. Miljöskydd</t>
  </si>
  <si>
    <t>6. Bostadsförsörjning och samhällsutveckling</t>
  </si>
  <si>
    <t>7. Hälso- och sjukvård</t>
  </si>
  <si>
    <t>8. Fritidsverksamhet, kultur och religion</t>
  </si>
  <si>
    <t>9. Utbildning</t>
  </si>
  <si>
    <t>10. Socialt skydd</t>
  </si>
  <si>
    <t>MYNDIGHETSDEFINITION</t>
  </si>
  <si>
    <t>De centrala delarna i definitionen av en myndighet är att:</t>
  </si>
  <si>
    <t>1. Myndigheten lyder under regering eller riksdag</t>
  </si>
  <si>
    <t>2. Myndigheten styrs av en särskild instruktion eller lag</t>
  </si>
  <si>
    <t>3. Myndighetens verksamhet är permanent</t>
  </si>
  <si>
    <t>Källa: Avsnitt 1.2 i "Statsförvaltningens utveckling 1990-2005" (Statskontoret 2005:32)</t>
  </si>
  <si>
    <t>LNr</t>
  </si>
  <si>
    <t>Myndighet</t>
  </si>
  <si>
    <t>Alternativt namn</t>
  </si>
  <si>
    <t>Antal</t>
  </si>
  <si>
    <t>COFOG10</t>
  </si>
  <si>
    <t>Orgnr</t>
  </si>
  <si>
    <t>ÅA_kommentar</t>
  </si>
  <si>
    <t>ÅA_2017</t>
  </si>
  <si>
    <t>ÅA 2018</t>
  </si>
  <si>
    <t>ÅA 2019</t>
  </si>
  <si>
    <t>ÅA 2020</t>
  </si>
  <si>
    <t>ÅA 2021</t>
  </si>
  <si>
    <t>ÅA 2022</t>
  </si>
  <si>
    <t>ÅA 2023</t>
  </si>
  <si>
    <t>Domstolar och domstolsverket</t>
  </si>
  <si>
    <t>Universitet</t>
  </si>
  <si>
    <t>AP-fond</t>
  </si>
  <si>
    <t>Affärsverk</t>
  </si>
  <si>
    <t>GD</t>
  </si>
  <si>
    <t>ESV</t>
  </si>
  <si>
    <t>AgV</t>
  </si>
  <si>
    <t>DV</t>
  </si>
  <si>
    <t>Värdmyndighet</t>
  </si>
  <si>
    <t>Departement</t>
  </si>
  <si>
    <t>Ledningsform</t>
  </si>
  <si>
    <t>SFS</t>
  </si>
  <si>
    <t>Affärsverket svenska kraftnät</t>
  </si>
  <si>
    <t>202100-4284</t>
  </si>
  <si>
    <t>Klimat- och näringslivsdepartementet</t>
  </si>
  <si>
    <t>Styrelse</t>
  </si>
  <si>
    <t>2007:1119</t>
  </si>
  <si>
    <t>Alingsås tingsrätt</t>
  </si>
  <si>
    <t>202100-2742</t>
  </si>
  <si>
    <t>Ingår i Domstolsverket</t>
  </si>
  <si>
    <t>Justitiedepartementet</t>
  </si>
  <si>
    <t>Domstol</t>
  </si>
  <si>
    <t>Alkoholsortimentsnämnden</t>
  </si>
  <si>
    <t>202100-5943</t>
  </si>
  <si>
    <t>Kammarkollegiet</t>
  </si>
  <si>
    <t>Socialdepartementet</t>
  </si>
  <si>
    <t>Nämnd</t>
  </si>
  <si>
    <t>2007:1216</t>
  </si>
  <si>
    <t>Allmänna reklamationsnämnden</t>
  </si>
  <si>
    <t>202100-3625</t>
  </si>
  <si>
    <t>Finansdepartementet</t>
  </si>
  <si>
    <t>Enrådighet</t>
  </si>
  <si>
    <t>2015:739</t>
  </si>
  <si>
    <t>Andra AP-fonden</t>
  </si>
  <si>
    <t>857209-0606</t>
  </si>
  <si>
    <t>Uppgiften hämtas från årsredovisningen (medelantal anställda)</t>
  </si>
  <si>
    <t>Lag 2000:192</t>
  </si>
  <si>
    <t>Ansvarsnämnden för djurens hälso- och sjukvård</t>
  </si>
  <si>
    <t>202100-6834</t>
  </si>
  <si>
    <t>Jordbruksverket</t>
  </si>
  <si>
    <t>Landsbygds- och infrastrukturdepartementet</t>
  </si>
  <si>
    <t>2009:1386</t>
  </si>
  <si>
    <t>Arbetsdomstolen</t>
  </si>
  <si>
    <t>202100-2122</t>
  </si>
  <si>
    <t>Arbetsmarknadsdepartementet</t>
  </si>
  <si>
    <t>1988:1137</t>
  </si>
  <si>
    <t>Arbetsförmedlingen</t>
  </si>
  <si>
    <t>202100-2114</t>
  </si>
  <si>
    <t>2022:811</t>
  </si>
  <si>
    <t>Arbetsgivarverket</t>
  </si>
  <si>
    <t>202100-3476</t>
  </si>
  <si>
    <t>Arbetsgivarkollegium</t>
  </si>
  <si>
    <t>2007:829</t>
  </si>
  <si>
    <t>Arbetsmiljöverket</t>
  </si>
  <si>
    <t>202100-2148</t>
  </si>
  <si>
    <t>2007:913</t>
  </si>
  <si>
    <t>Arvsfondsdelegationen</t>
  </si>
  <si>
    <t>202100-5950</t>
  </si>
  <si>
    <t>Lag 2021:401</t>
  </si>
  <si>
    <t>Attunda tingsrätt</t>
  </si>
  <si>
    <t>Barnombudsmannen</t>
  </si>
  <si>
    <t>BO</t>
  </si>
  <si>
    <t>202100-3690</t>
  </si>
  <si>
    <t>Lag 1993:335</t>
  </si>
  <si>
    <t>Blekinge tekniska högskola</t>
  </si>
  <si>
    <t>202100-4011</t>
  </si>
  <si>
    <t>Utbildningsdepartementet</t>
  </si>
  <si>
    <t>Universitet eller högskola</t>
  </si>
  <si>
    <t>1993:100</t>
  </si>
  <si>
    <t>Blekinge tingsrätt</t>
  </si>
  <si>
    <t>Bokföringsnämnden</t>
  </si>
  <si>
    <t>202100-3278</t>
  </si>
  <si>
    <t>2017:153</t>
  </si>
  <si>
    <t>Bolagsverket</t>
  </si>
  <si>
    <t>202100-5489</t>
  </si>
  <si>
    <t>2007:1110</t>
  </si>
  <si>
    <t>Borås tingsrätt</t>
  </si>
  <si>
    <t>Boverket</t>
  </si>
  <si>
    <t>202100-3989</t>
  </si>
  <si>
    <t>2022:208</t>
  </si>
  <si>
    <t>Brottsförebyggande rådet</t>
  </si>
  <si>
    <t>Brå</t>
  </si>
  <si>
    <t>202100-0068</t>
  </si>
  <si>
    <t>2016:1201</t>
  </si>
  <si>
    <t>Brottsoffermyndigheten</t>
  </si>
  <si>
    <t>202100-3435</t>
  </si>
  <si>
    <t>2007:1171</t>
  </si>
  <si>
    <t>Centrala djurförsöksetiska nämnden</t>
  </si>
  <si>
    <t>202100-6909</t>
  </si>
  <si>
    <t>Lag 2018:1192</t>
  </si>
  <si>
    <t>Centrala studiestödsnämnden</t>
  </si>
  <si>
    <t>CSN</t>
  </si>
  <si>
    <t>202100-1819</t>
  </si>
  <si>
    <t>2017:1114</t>
  </si>
  <si>
    <t>Delegationen för folkrättslig granskning av vapenprojekt</t>
  </si>
  <si>
    <t>202100-6842</t>
  </si>
  <si>
    <t>RK/Fö</t>
  </si>
  <si>
    <t>Försvarsdepartementet</t>
  </si>
  <si>
    <t>2007:936</t>
  </si>
  <si>
    <t>Diskrimineringsombudsmannen</t>
  </si>
  <si>
    <t>DO</t>
  </si>
  <si>
    <t>20210-06073</t>
  </si>
  <si>
    <t>2008:1403</t>
  </si>
  <si>
    <t>Domarnämnden</t>
  </si>
  <si>
    <t>202100-6081</t>
  </si>
  <si>
    <t>2010:1793</t>
  </si>
  <si>
    <t>Domstolsverket</t>
  </si>
  <si>
    <t>SCB räknar in hovrätter, förvaltningsrätter mfl i Domstolsverkets åa. Siffran stämmer ej överrens med Domstolsverkets egna uppgifter då de använder olika beräkningsmetoder</t>
  </si>
  <si>
    <t>2007:1073</t>
  </si>
  <si>
    <t>E-hälsomyndigheten</t>
  </si>
  <si>
    <t>202100-6552</t>
  </si>
  <si>
    <t>2013:1031</t>
  </si>
  <si>
    <t>Ekobrottsmyndigheten</t>
  </si>
  <si>
    <t>202100-4979</t>
  </si>
  <si>
    <t>2015:744</t>
  </si>
  <si>
    <t>Ekonomistyrningsverket</t>
  </si>
  <si>
    <t>202100-5026</t>
  </si>
  <si>
    <t>2016:1032</t>
  </si>
  <si>
    <t>Eksjö tingsrätt</t>
  </si>
  <si>
    <t>Elsäkerhetsverket</t>
  </si>
  <si>
    <t>202100-4466</t>
  </si>
  <si>
    <t>2007:1121</t>
  </si>
  <si>
    <t>Energimarknadsinspektionen</t>
  </si>
  <si>
    <t>202100-5695</t>
  </si>
  <si>
    <t>2016:742</t>
  </si>
  <si>
    <t>Eskilstuna tingsrätt</t>
  </si>
  <si>
    <t>Etikprövningsmyndigheten</t>
  </si>
  <si>
    <t>202100-6925</t>
  </si>
  <si>
    <t>2018:1879</t>
  </si>
  <si>
    <t>Exportkreditnämnden</t>
  </si>
  <si>
    <t>EKN</t>
  </si>
  <si>
    <t>202100-2098</t>
  </si>
  <si>
    <t>Utrikesdepartementet</t>
  </si>
  <si>
    <t>2007:1217</t>
  </si>
  <si>
    <t>Falu tingsrätt</t>
  </si>
  <si>
    <t>Fastighetsmäklarinspektionen</t>
  </si>
  <si>
    <t>FMI</t>
  </si>
  <si>
    <t>202100-4870</t>
  </si>
  <si>
    <t>2009:606</t>
  </si>
  <si>
    <t>Fideikommissnämnden</t>
  </si>
  <si>
    <t>202100-0043</t>
  </si>
  <si>
    <t>2007:1074</t>
  </si>
  <si>
    <t>Finansinspektionen</t>
  </si>
  <si>
    <t>FI</t>
  </si>
  <si>
    <t>202100-4235</t>
  </si>
  <si>
    <t>2009:93</t>
  </si>
  <si>
    <t>Finanspolitiska rådet</t>
  </si>
  <si>
    <t>202100-5687</t>
  </si>
  <si>
    <t>2011:446</t>
  </si>
  <si>
    <t>Fjärde AP-fonden</t>
  </si>
  <si>
    <t>802005-1952</t>
  </si>
  <si>
    <t>Medelantal anställda enligt årsredovisningen</t>
  </si>
  <si>
    <t>Folke Bernadotteakademin</t>
  </si>
  <si>
    <t>FBA</t>
  </si>
  <si>
    <t>202100-5380</t>
  </si>
  <si>
    <t>2020:767</t>
  </si>
  <si>
    <t>Folkhälsomyndigheten</t>
  </si>
  <si>
    <t>202100-6545</t>
  </si>
  <si>
    <t>2021:248</t>
  </si>
  <si>
    <t>Fondtorgsnämnden</t>
  </si>
  <si>
    <t>??</t>
  </si>
  <si>
    <t>202100-7030</t>
  </si>
  <si>
    <t>Statens pensionsverk</t>
  </si>
  <si>
    <t>2022:759</t>
  </si>
  <si>
    <t>Forskarskattenämnden</t>
  </si>
  <si>
    <t>202100-5893</t>
  </si>
  <si>
    <t>Skatteverket</t>
  </si>
  <si>
    <t>2007:786</t>
  </si>
  <si>
    <t>Forskningsrådet för hälsa, arbetsliv och välfärd</t>
  </si>
  <si>
    <t>FORTE</t>
  </si>
  <si>
    <t>202100-5240</t>
  </si>
  <si>
    <t>2007:1431</t>
  </si>
  <si>
    <t>Forskningsrådet för miljö, areella näringar och samhällsbyggande</t>
  </si>
  <si>
    <t>Formas</t>
  </si>
  <si>
    <t>202100-5232</t>
  </si>
  <si>
    <t>2007:1024</t>
  </si>
  <si>
    <t>Fortifikationsverket</t>
  </si>
  <si>
    <t>202100-4607</t>
  </si>
  <si>
    <t>2007:758</t>
  </si>
  <si>
    <t>Forum för levande historia</t>
  </si>
  <si>
    <t>202100-5356</t>
  </si>
  <si>
    <t>Kulturdepartementet</t>
  </si>
  <si>
    <t>2007:1197</t>
  </si>
  <si>
    <t>Första AP-fonden</t>
  </si>
  <si>
    <t>802005-7538</t>
  </si>
  <si>
    <t>Försvarets materielverk</t>
  </si>
  <si>
    <t>FMV</t>
  </si>
  <si>
    <t>202100-0340</t>
  </si>
  <si>
    <t>2007:854</t>
  </si>
  <si>
    <t>Försvarets radioanstalt</t>
  </si>
  <si>
    <t>FRA</t>
  </si>
  <si>
    <t>202100-0365</t>
  </si>
  <si>
    <t>ingen uppgift</t>
  </si>
  <si>
    <t>Ingen uppgift</t>
  </si>
  <si>
    <t>Ingen uppg</t>
  </si>
  <si>
    <t>2007:937</t>
  </si>
  <si>
    <t>Försvarshögskolan</t>
  </si>
  <si>
    <t>202100-4730</t>
  </si>
  <si>
    <t>2007:1164</t>
  </si>
  <si>
    <t xml:space="preserve">Försvarsmakten </t>
  </si>
  <si>
    <t>202100-4615</t>
  </si>
  <si>
    <t>2007:1266</t>
  </si>
  <si>
    <t>Försvarsunderrättelsedomstolen</t>
  </si>
  <si>
    <t>202100-6313</t>
  </si>
  <si>
    <t/>
  </si>
  <si>
    <t>Försäkringskassan</t>
  </si>
  <si>
    <t>202100-5521</t>
  </si>
  <si>
    <t>2009:1174</t>
  </si>
  <si>
    <t>Förvaltningsrätten i Falun</t>
  </si>
  <si>
    <t>Förvaltningsrätten i Göteborg</t>
  </si>
  <si>
    <t>Förvaltningsrätten i Härnösand</t>
  </si>
  <si>
    <t>Förvaltningsrätten i Jönköping</t>
  </si>
  <si>
    <t>Förvaltningsrätten i Karlstad</t>
  </si>
  <si>
    <t>Förvaltningsrätten i Linköping</t>
  </si>
  <si>
    <t>Förvaltningsrätten i Luleå</t>
  </si>
  <si>
    <t>Förvaltningsrätten i Malmö</t>
  </si>
  <si>
    <t>Förvaltningsrätten i Stockholm</t>
  </si>
  <si>
    <t>Förvaltningsrätten i Umeå</t>
  </si>
  <si>
    <t>Förvaltningsrätten i Uppsala</t>
  </si>
  <si>
    <t>Förvaltningsrätten i Växjö</t>
  </si>
  <si>
    <t>Gentekniknämnden</t>
  </si>
  <si>
    <t>202100-4813</t>
  </si>
  <si>
    <t>Vetenskapsrådet</t>
  </si>
  <si>
    <t>2007:1075</t>
  </si>
  <si>
    <t>Gotlands tingsrätt</t>
  </si>
  <si>
    <t>Granskningsnämnden för försvarsuppfinningar</t>
  </si>
  <si>
    <t>202100-6859</t>
  </si>
  <si>
    <t>Patent- och registreringsverket</t>
  </si>
  <si>
    <t>2007:855</t>
  </si>
  <si>
    <t>Gymnastik- och idrottshögskolan</t>
  </si>
  <si>
    <t>GIH</t>
  </si>
  <si>
    <t>202100-4334</t>
  </si>
  <si>
    <t>Gällivare tingsrätt</t>
  </si>
  <si>
    <t>Gävle tingsrätt</t>
  </si>
  <si>
    <t>Göta hovrätt</t>
  </si>
  <si>
    <t>Göteborgs tingsrätt</t>
  </si>
  <si>
    <t>Göteborgs universitet</t>
  </si>
  <si>
    <t>GU</t>
  </si>
  <si>
    <t>202100-3153</t>
  </si>
  <si>
    <t>Halmstads tingsrätt</t>
  </si>
  <si>
    <t>Haparanda tingsrätt</t>
  </si>
  <si>
    <t>Harpsundsnämnden</t>
  </si>
  <si>
    <t>202100-4250</t>
  </si>
  <si>
    <t>Uppgift från enkät små mynd. 2016</t>
  </si>
  <si>
    <t>Statsrådsberedningen</t>
  </si>
  <si>
    <t xml:space="preserve">2007:1227 </t>
  </si>
  <si>
    <t>Havs- och vattenmyndigheten</t>
  </si>
  <si>
    <t>HaV</t>
  </si>
  <si>
    <t>202100-6420</t>
  </si>
  <si>
    <t>2011:619</t>
  </si>
  <si>
    <t>Helsingborgs tingsrätt</t>
  </si>
  <si>
    <t>Hovrätten för Nedre Norrland</t>
  </si>
  <si>
    <t>Hovrätten för Västra Sverige</t>
  </si>
  <si>
    <t>Hovrätten för Övre Norrland</t>
  </si>
  <si>
    <t>Hovrätten över Skåne och Blekinge</t>
  </si>
  <si>
    <t>Hudiksvalls tingsrätt</t>
  </si>
  <si>
    <t>Hyresnämnden i Göteborg</t>
  </si>
  <si>
    <t>Domstol (Hyresnämnd)</t>
  </si>
  <si>
    <t>Hyresnämnden i Jönköping</t>
  </si>
  <si>
    <t>Hyresnämnden i Linköping</t>
  </si>
  <si>
    <t>Hyresnämnden i Malmö</t>
  </si>
  <si>
    <t>Hyresnämnden i Stockholm</t>
  </si>
  <si>
    <t>Hyresnämnden i Sundsvall</t>
  </si>
  <si>
    <t>Hyresnämnden i Umeå</t>
  </si>
  <si>
    <t>Hyresnämnden i Västerås</t>
  </si>
  <si>
    <t>Hälso- och sjukvårdens ansvarsnämnd</t>
  </si>
  <si>
    <t>HSAN</t>
  </si>
  <si>
    <t>202100-3765</t>
  </si>
  <si>
    <t>Socialstyrelsen</t>
  </si>
  <si>
    <t>2011:582</t>
  </si>
  <si>
    <t>Hässleholms tingsrätt</t>
  </si>
  <si>
    <t>Högskolan Dalarna</t>
  </si>
  <si>
    <t>202100-2908</t>
  </si>
  <si>
    <t>Högskolan i Borås</t>
  </si>
  <si>
    <t>202100-3138</t>
  </si>
  <si>
    <t>Högskolan i Gävle</t>
  </si>
  <si>
    <t>202100-2890</t>
  </si>
  <si>
    <t>Högskolan i Halmstad</t>
  </si>
  <si>
    <t>202100-3203</t>
  </si>
  <si>
    <t>Högskolan i Skövde</t>
  </si>
  <si>
    <t>202100-3146</t>
  </si>
  <si>
    <t>Högskolan Kristianstad</t>
  </si>
  <si>
    <t>202100-3195</t>
  </si>
  <si>
    <t xml:space="preserve">Högskolan Väst </t>
  </si>
  <si>
    <t>202100-4052</t>
  </si>
  <si>
    <t>Högskolans avskiljandenämnd</t>
  </si>
  <si>
    <t>202100-6867</t>
  </si>
  <si>
    <t>Universitetkanslerämbetet</t>
  </si>
  <si>
    <t>2007:990</t>
  </si>
  <si>
    <t>Högsta domstolen</t>
  </si>
  <si>
    <t>Högsta förvaltningsdomstolen</t>
  </si>
  <si>
    <t>Inspektionen för arbetslöshetsförsäkringen</t>
  </si>
  <si>
    <t>202100-5414</t>
  </si>
  <si>
    <t>2007:906</t>
  </si>
  <si>
    <t>Inspektionen för socialförsäkringen</t>
  </si>
  <si>
    <t>ISF</t>
  </si>
  <si>
    <t>202100-6248</t>
  </si>
  <si>
    <t>2009:602</t>
  </si>
  <si>
    <t>Inspektionen för strategiska produkter</t>
  </si>
  <si>
    <t>ISP</t>
  </si>
  <si>
    <t>202100-4912</t>
  </si>
  <si>
    <t>2010:1101</t>
  </si>
  <si>
    <t>Inspektionen för vård och omsorg</t>
  </si>
  <si>
    <t>IVO</t>
  </si>
  <si>
    <t>202100-6537</t>
  </si>
  <si>
    <t>2013:196</t>
  </si>
  <si>
    <t>Institutet för arbetsmarknads- och utbildningspolitisk utvärdering</t>
  </si>
  <si>
    <t>IFAU</t>
  </si>
  <si>
    <t>202100-4946</t>
  </si>
  <si>
    <t>2007:911</t>
  </si>
  <si>
    <t>Institutet för mänskliga rättigheter</t>
  </si>
  <si>
    <t>202100-7022</t>
  </si>
  <si>
    <t>2021:1198</t>
  </si>
  <si>
    <t>Institutet för rymdfysik</t>
  </si>
  <si>
    <t>202100-3567</t>
  </si>
  <si>
    <t>2007:1163</t>
  </si>
  <si>
    <t>Institutet för språk och folkminnen</t>
  </si>
  <si>
    <t>202100-1082</t>
  </si>
  <si>
    <t>2007:1181</t>
  </si>
  <si>
    <t>Integritetsskyddsmyndigheten</t>
  </si>
  <si>
    <t>IMY</t>
  </si>
  <si>
    <t>202100-0050</t>
  </si>
  <si>
    <t>2020:1123</t>
  </si>
  <si>
    <t>Justitiekanslern</t>
  </si>
  <si>
    <t>202100-0035</t>
  </si>
  <si>
    <t>1975:1345</t>
  </si>
  <si>
    <t>Jämställdhetsmyndigheten</t>
  </si>
  <si>
    <t>202100-6693</t>
  </si>
  <si>
    <t>2017:937</t>
  </si>
  <si>
    <t>Jönköpings tingsrätt</t>
  </si>
  <si>
    <t>Kalmar tingsrätt</t>
  </si>
  <si>
    <t>202100-0829</t>
  </si>
  <si>
    <t>2007:824</t>
  </si>
  <si>
    <t>Kammarrätten i Göteborg</t>
  </si>
  <si>
    <t>Kammarrätten i Jönköping</t>
  </si>
  <si>
    <t>Kammarrätten i Stockholm</t>
  </si>
  <si>
    <t>Kammarrätten i Sundsvall</t>
  </si>
  <si>
    <t>Karlstads universitet</t>
  </si>
  <si>
    <t>202100-3120</t>
  </si>
  <si>
    <t>Karolinska institutet</t>
  </si>
  <si>
    <t>KI</t>
  </si>
  <si>
    <t>202100-2973</t>
  </si>
  <si>
    <t>Kemikalieinspektionen</t>
  </si>
  <si>
    <t>KemI</t>
  </si>
  <si>
    <t>202100-3880</t>
  </si>
  <si>
    <t>2009:947</t>
  </si>
  <si>
    <t>Klimatpolitiska rådet</t>
  </si>
  <si>
    <t>202100-6719</t>
  </si>
  <si>
    <t>2017:1268</t>
  </si>
  <si>
    <t>Kommerskollegium</t>
  </si>
  <si>
    <t>202100-2007</t>
  </si>
  <si>
    <t>2012:990</t>
  </si>
  <si>
    <t>Konjunkturinstitutet</t>
  </si>
  <si>
    <t>202100-0845</t>
  </si>
  <si>
    <t>2007:759</t>
  </si>
  <si>
    <t>Konkurrensverket</t>
  </si>
  <si>
    <t>202100-4342</t>
  </si>
  <si>
    <t>2007:1117</t>
  </si>
  <si>
    <t>Konstfack</t>
  </si>
  <si>
    <t>202100-1199</t>
  </si>
  <si>
    <t>Konstnärsnämnden</t>
  </si>
  <si>
    <t>202100-3252</t>
  </si>
  <si>
    <t>2007:1199</t>
  </si>
  <si>
    <t>Konsumentverket</t>
  </si>
  <si>
    <t>202100-2064</t>
  </si>
  <si>
    <t>2009:607</t>
  </si>
  <si>
    <t>Krigsförsäkringsnämnden</t>
  </si>
  <si>
    <t>202100-5810</t>
  </si>
  <si>
    <t>2007:842</t>
  </si>
  <si>
    <t>Kriminalvården</t>
  </si>
  <si>
    <t>202100-0225</t>
  </si>
  <si>
    <t>2007:1172</t>
  </si>
  <si>
    <t>Kristianstads tingsrätt</t>
  </si>
  <si>
    <t>Kronofogdemyndigheten</t>
  </si>
  <si>
    <t>202100-5646</t>
  </si>
  <si>
    <t>2016:1333</t>
  </si>
  <si>
    <t>Kungl. Biblioteket</t>
  </si>
  <si>
    <t>202100-1710</t>
  </si>
  <si>
    <t>2008:1421</t>
  </si>
  <si>
    <t>Kungl. Konsthögskolan</t>
  </si>
  <si>
    <t>202100-2957</t>
  </si>
  <si>
    <t>Kungl. Musikhögskolan i Stockholm</t>
  </si>
  <si>
    <t>KMH</t>
  </si>
  <si>
    <t>202100-1215</t>
  </si>
  <si>
    <t>Kungl. Tekniska högskolan</t>
  </si>
  <si>
    <t>KTH</t>
  </si>
  <si>
    <t>202100-3054</t>
  </si>
  <si>
    <t>Kustbevakningen</t>
  </si>
  <si>
    <t>KBV</t>
  </si>
  <si>
    <t>202100-3997</t>
  </si>
  <si>
    <t>2019:84</t>
  </si>
  <si>
    <t>Kärnavfallsfonden</t>
  </si>
  <si>
    <t>202100-4904</t>
  </si>
  <si>
    <t>2007:1055</t>
  </si>
  <si>
    <t>Lagrådet</t>
  </si>
  <si>
    <t>202100-5315</t>
  </si>
  <si>
    <t>Lagråd</t>
  </si>
  <si>
    <t>Lag 2003:333</t>
  </si>
  <si>
    <t>Lantmäteriet</t>
  </si>
  <si>
    <t>202100-4888</t>
  </si>
  <si>
    <t>2009:946</t>
  </si>
  <si>
    <t>Linköpings tingsrätt</t>
  </si>
  <si>
    <t>Linköpings universitet</t>
  </si>
  <si>
    <t>202100-3096</t>
  </si>
  <si>
    <t>Linnéuniversitetet</t>
  </si>
  <si>
    <t>202100-6271</t>
  </si>
  <si>
    <t>Livsmedelsverket</t>
  </si>
  <si>
    <t>SLV</t>
  </si>
  <si>
    <t>202100-1850</t>
  </si>
  <si>
    <t>2009:1426</t>
  </si>
  <si>
    <t>Lokala säkerhetsnämnden vid kärntekniska anläggningen Forsmark</t>
  </si>
  <si>
    <t>2007:1054</t>
  </si>
  <si>
    <t>Lokala säkerhetsnämnden vid kärntekniska anläggningen Oskarshamn (Simpevarp)</t>
  </si>
  <si>
    <t>Lokala säkerhetsnämnden vid kärntekniska anläggningen Ringhals</t>
  </si>
  <si>
    <t>Luftfartsverket</t>
  </si>
  <si>
    <t>LFV</t>
  </si>
  <si>
    <t>202100-0795</t>
  </si>
  <si>
    <t>2010:184</t>
  </si>
  <si>
    <t>Luleå tekniska universitet</t>
  </si>
  <si>
    <t>202100-2841</t>
  </si>
  <si>
    <t>Luleå tingsrätt</t>
  </si>
  <si>
    <t>Lunds tingsrätt</t>
  </si>
  <si>
    <t>Lunds universitet</t>
  </si>
  <si>
    <t>202100-3211</t>
  </si>
  <si>
    <t>Lycksele tingsrätt</t>
  </si>
  <si>
    <t>Läkemedelsverket</t>
  </si>
  <si>
    <t>LV</t>
  </si>
  <si>
    <t>202100-4078</t>
  </si>
  <si>
    <t>Länsstyrelsen i Blekinge län</t>
  </si>
  <si>
    <t>202100-2320</t>
  </si>
  <si>
    <t>2007:825</t>
  </si>
  <si>
    <t>Länsstyrelsen i Dalarnas län</t>
  </si>
  <si>
    <t>202100-2429</t>
  </si>
  <si>
    <t>Länsstyrelsen i Gotlands län</t>
  </si>
  <si>
    <t>202100-2312</t>
  </si>
  <si>
    <t>Länsstyrelsen i Gävleborgs län</t>
  </si>
  <si>
    <t>202100-2437</t>
  </si>
  <si>
    <t>Länsstyrelsen i Hallands län</t>
  </si>
  <si>
    <t>202100-2353</t>
  </si>
  <si>
    <t>Länsstyrelsen i Jämtlands län</t>
  </si>
  <si>
    <t>202100-2452</t>
  </si>
  <si>
    <t>Länsstyrelsen i Jönköpings län</t>
  </si>
  <si>
    <t>202100-2288</t>
  </si>
  <si>
    <t>Länsstyrelsen i Kalmar län</t>
  </si>
  <si>
    <t>202100-2304</t>
  </si>
  <si>
    <t>Länsstyrelsen i Kronobergs län</t>
  </si>
  <si>
    <t>202100-2296</t>
  </si>
  <si>
    <t>Länsstyrelsen i Norrbottens län</t>
  </si>
  <si>
    <t>202100-2478</t>
  </si>
  <si>
    <t>Länsstyrelsen i Skåne län</t>
  </si>
  <si>
    <t>202100-2346</t>
  </si>
  <si>
    <t>Länsstyrelsen i Stockholms län</t>
  </si>
  <si>
    <t>202100-2247</t>
  </si>
  <si>
    <t>Länsstyrelsen i Södermanlands län</t>
  </si>
  <si>
    <t>202100-2262</t>
  </si>
  <si>
    <t>Länsstyrelsen i Uppsala län</t>
  </si>
  <si>
    <t>202100-2254</t>
  </si>
  <si>
    <t>Länsstyrelsen i Värmlands län</t>
  </si>
  <si>
    <t>202100-2395</t>
  </si>
  <si>
    <t>Länsstyrelsen i Västerbottens län</t>
  </si>
  <si>
    <t>202100-2460</t>
  </si>
  <si>
    <t>Länsstyrelsen i Västernorrlands län</t>
  </si>
  <si>
    <t>202100-2445</t>
  </si>
  <si>
    <t>Länsstyrelsen i Västmanlands län</t>
  </si>
  <si>
    <t>202100-2411</t>
  </si>
  <si>
    <t>Länsstyrelsen i Västra Götalands län</t>
  </si>
  <si>
    <t>202100-2361</t>
  </si>
  <si>
    <t>Länsstyrelsen i Örebro län</t>
  </si>
  <si>
    <t>202100-2403</t>
  </si>
  <si>
    <t>Länsstyrelsen i Östergötlands län</t>
  </si>
  <si>
    <t>202100-2270</t>
  </si>
  <si>
    <t>Malmö tingsrätt</t>
  </si>
  <si>
    <t>Malmö universitet</t>
  </si>
  <si>
    <t>202100-4920</t>
  </si>
  <si>
    <t>Medlingsinstitutet</t>
  </si>
  <si>
    <t>202100-5174</t>
  </si>
  <si>
    <t>2007:912</t>
  </si>
  <si>
    <t>Migrationsverket</t>
  </si>
  <si>
    <t>202100-2163</t>
  </si>
  <si>
    <t>2019:502</t>
  </si>
  <si>
    <t>Mittuniversitetet</t>
  </si>
  <si>
    <t>202100-4524</t>
  </si>
  <si>
    <t>Moderna museet</t>
  </si>
  <si>
    <t>202100-5091</t>
  </si>
  <si>
    <t>2007:1177</t>
  </si>
  <si>
    <t>Mora tingsrätt</t>
  </si>
  <si>
    <t>Myndigheten för arbetsmiljökunskap</t>
  </si>
  <si>
    <t>Mynak</t>
  </si>
  <si>
    <t>202100-6875</t>
  </si>
  <si>
    <t>2018:254</t>
  </si>
  <si>
    <t>Myndigheten för delaktighet</t>
  </si>
  <si>
    <t>202100-5588</t>
  </si>
  <si>
    <t>2014:134</t>
  </si>
  <si>
    <t>Myndigheten för digital förvaltning</t>
  </si>
  <si>
    <t>DIGG</t>
  </si>
  <si>
    <t>202100-6883</t>
  </si>
  <si>
    <t>2018:1486</t>
  </si>
  <si>
    <t>Myndigheten för familjerätt och föräldraskapsstöd</t>
  </si>
  <si>
    <t>MFoF</t>
  </si>
  <si>
    <t>202100-4169</t>
  </si>
  <si>
    <t>2017:292</t>
  </si>
  <si>
    <t xml:space="preserve">Myndigheten för kulturanalys </t>
  </si>
  <si>
    <t>202100-6404</t>
  </si>
  <si>
    <t>2011:124</t>
  </si>
  <si>
    <t>202100-6347</t>
  </si>
  <si>
    <t>Myndigheten för psykologiskt försvar</t>
  </si>
  <si>
    <t>202100-7014</t>
  </si>
  <si>
    <t>2021:936</t>
  </si>
  <si>
    <t>Myndigheten för samhällsskydd och beredskap</t>
  </si>
  <si>
    <t>MSB</t>
  </si>
  <si>
    <t>202100-5984</t>
  </si>
  <si>
    <t>2008:1002</t>
  </si>
  <si>
    <t>Myndigheten för stöd till trossamfund</t>
  </si>
  <si>
    <t>SST</t>
  </si>
  <si>
    <t>202100-5141</t>
  </si>
  <si>
    <t>2017:104</t>
  </si>
  <si>
    <t>Myndigheten för tillgängliga medier</t>
  </si>
  <si>
    <t>202100-3591</t>
  </si>
  <si>
    <t>2010:769</t>
  </si>
  <si>
    <t>Myndigheten för tillväxtpolitiska utvärderingar och analyser</t>
  </si>
  <si>
    <t>Tillväxtanalys</t>
  </si>
  <si>
    <t>202100-6164</t>
  </si>
  <si>
    <t>2016:1048</t>
  </si>
  <si>
    <t>Myndigheten för totalförsvarsanalys</t>
  </si>
  <si>
    <t>202100-7055</t>
  </si>
  <si>
    <t>Myndigheten för ungdoms- och civilsamhällesfrågor</t>
  </si>
  <si>
    <t>Mucf</t>
  </si>
  <si>
    <t>202100-1173</t>
  </si>
  <si>
    <t>2018:1425</t>
  </si>
  <si>
    <t>Myndigheten för vård- och omsorgsanalys</t>
  </si>
  <si>
    <t>Vårdanalys</t>
  </si>
  <si>
    <t>202100-6412</t>
  </si>
  <si>
    <t>2010:1385</t>
  </si>
  <si>
    <t>Myndigheten för yrkeshögskolan</t>
  </si>
  <si>
    <t>MYH</t>
  </si>
  <si>
    <t>202100-6230</t>
  </si>
  <si>
    <t>2011:1162</t>
  </si>
  <si>
    <t>Mälardalens universitet</t>
  </si>
  <si>
    <t>MDH</t>
  </si>
  <si>
    <t>202100-2916</t>
  </si>
  <si>
    <t>Nacka tingsrätt</t>
  </si>
  <si>
    <t>Nationalmuseum</t>
  </si>
  <si>
    <t>202100-1108</t>
  </si>
  <si>
    <t>2007:1175</t>
  </si>
  <si>
    <t>Naturhistoriska riksmuseet</t>
  </si>
  <si>
    <t>202100-1124</t>
  </si>
  <si>
    <t>2007:1176</t>
  </si>
  <si>
    <t>Naturvårdsverket</t>
  </si>
  <si>
    <t>202100-1975</t>
  </si>
  <si>
    <t>2012:989</t>
  </si>
  <si>
    <t>Nordiska afrikainstitutet</t>
  </si>
  <si>
    <t>202100-2726</t>
  </si>
  <si>
    <t>2021:371</t>
  </si>
  <si>
    <t>Norrköpings tingsrätt</t>
  </si>
  <si>
    <t>Norrtälje tingsrätt</t>
  </si>
  <si>
    <t>Notarienämnden</t>
  </si>
  <si>
    <t>202100-6032</t>
  </si>
  <si>
    <t>Domstolsverket/Kammarrätten i Jönköping</t>
  </si>
  <si>
    <t>2007:1076</t>
  </si>
  <si>
    <t>Nyköpings tingsrätt</t>
  </si>
  <si>
    <t>Nämnden för hemslöjdsfrågor</t>
  </si>
  <si>
    <t>202100-4144</t>
  </si>
  <si>
    <t>Tillväxtverket</t>
  </si>
  <si>
    <t>2007:1193</t>
  </si>
  <si>
    <t>Nämnden för prövning av oredlighet i forskning</t>
  </si>
  <si>
    <t>202100-6933</t>
  </si>
  <si>
    <t>2019:1152</t>
  </si>
  <si>
    <t>Nämnden för styrelserepresentationsfrågor</t>
  </si>
  <si>
    <t>202100-5786</t>
  </si>
  <si>
    <t>RK/A</t>
  </si>
  <si>
    <t>2007:909</t>
  </si>
  <si>
    <t>Nämnden mot diskriminering</t>
  </si>
  <si>
    <t>202100-6206</t>
  </si>
  <si>
    <t>2008:1328</t>
  </si>
  <si>
    <t>Oljekrisnämnden</t>
  </si>
  <si>
    <t>202100-6776</t>
  </si>
  <si>
    <t>RK/M</t>
  </si>
  <si>
    <t>2007:1152</t>
  </si>
  <si>
    <t>PRV</t>
  </si>
  <si>
    <t>202100-2072</t>
  </si>
  <si>
    <t>2007:1111</t>
  </si>
  <si>
    <t>Patentombudsnämnden</t>
  </si>
  <si>
    <t>202100-6370</t>
  </si>
  <si>
    <t>2010:1054</t>
  </si>
  <si>
    <t>Pensionsmyndigheten</t>
  </si>
  <si>
    <t>202100-6255</t>
  </si>
  <si>
    <t>2009:1173</t>
  </si>
  <si>
    <t>Plikt- och prövningsverket</t>
  </si>
  <si>
    <t>Rekryteringsmyndigheten</t>
  </si>
  <si>
    <t>202100-4771</t>
  </si>
  <si>
    <t>2007:1072</t>
  </si>
  <si>
    <t>Polarforskningssekretariatet</t>
  </si>
  <si>
    <t>202100-4060</t>
  </si>
  <si>
    <t>2014:1102</t>
  </si>
  <si>
    <t>Polismyndigheten</t>
  </si>
  <si>
    <t>202100-0076</t>
  </si>
  <si>
    <t>2007:951</t>
  </si>
  <si>
    <t>Post- och telestyrelsen</t>
  </si>
  <si>
    <t>PTS</t>
  </si>
  <si>
    <t>202100-4359</t>
  </si>
  <si>
    <t>Regeringskansliet</t>
  </si>
  <si>
    <t>1996:1515</t>
  </si>
  <si>
    <t>202100-3831</t>
  </si>
  <si>
    <t>2007:1077</t>
  </si>
  <si>
    <t>Revisorsinspektionen</t>
  </si>
  <si>
    <t>202100-4805</t>
  </si>
  <si>
    <t>2014:1585</t>
  </si>
  <si>
    <t>Riksantikvarieämbetet</t>
  </si>
  <si>
    <t>202100-1090</t>
  </si>
  <si>
    <t>2009:1593</t>
  </si>
  <si>
    <t>Riksarkivet</t>
  </si>
  <si>
    <t>202100-1074</t>
  </si>
  <si>
    <t>2007:1447</t>
  </si>
  <si>
    <t>Riksgäldskontoret</t>
  </si>
  <si>
    <t>Riksgälden</t>
  </si>
  <si>
    <t>202100-2635</t>
  </si>
  <si>
    <t>2007:859</t>
  </si>
  <si>
    <t>Riksvärderingsnämnden</t>
  </si>
  <si>
    <t>202100-6784</t>
  </si>
  <si>
    <t>2007:1115</t>
  </si>
  <si>
    <t>Rymdstyrelsen</t>
  </si>
  <si>
    <t>202100-2585</t>
  </si>
  <si>
    <t>2007:907</t>
  </si>
  <si>
    <t>Rådet för europeiska socialfonden i Sverige</t>
  </si>
  <si>
    <t>Svenska ESF-rådet</t>
  </si>
  <si>
    <t>202100-5224</t>
  </si>
  <si>
    <t>2007:1078</t>
  </si>
  <si>
    <t>Rättshjälpsmyndigheten</t>
  </si>
  <si>
    <t>202100-6016</t>
  </si>
  <si>
    <t>Sundsvalls tingsrätt</t>
  </si>
  <si>
    <t>2007:1079</t>
  </si>
  <si>
    <t>Rättshjälpsnämnden</t>
  </si>
  <si>
    <t>202100-6008</t>
  </si>
  <si>
    <t>2007:976</t>
  </si>
  <si>
    <t>Rättsmedicinalverket</t>
  </si>
  <si>
    <t>RMV</t>
  </si>
  <si>
    <t>202100-4227</t>
  </si>
  <si>
    <t>2011:131</t>
  </si>
  <si>
    <t>Sameskolstyrelsen</t>
  </si>
  <si>
    <t>202100-4631</t>
  </si>
  <si>
    <t>SBA</t>
  </si>
  <si>
    <t>2009:1395</t>
  </si>
  <si>
    <t>Sametinget</t>
  </si>
  <si>
    <t>202100-4573</t>
  </si>
  <si>
    <t>Sjunde AP-fonden</t>
  </si>
  <si>
    <t>802406-2302</t>
  </si>
  <si>
    <t>Medeltal anställda enligt årsredovisningen</t>
  </si>
  <si>
    <t>Lag 2000:193</t>
  </si>
  <si>
    <t>Sjätte AP-fonden</t>
  </si>
  <si>
    <t>855104-0721</t>
  </si>
  <si>
    <t>2007:1161</t>
  </si>
  <si>
    <t>Sjöfartsverket</t>
  </si>
  <si>
    <t>202100-0654</t>
  </si>
  <si>
    <t>Skaraborgs tingsrätt</t>
  </si>
  <si>
    <t>2007:785</t>
  </si>
  <si>
    <t>Skatterättsnämnden</t>
  </si>
  <si>
    <t>202100-5901</t>
  </si>
  <si>
    <t>2017:154</t>
  </si>
  <si>
    <t>202100-5448</t>
  </si>
  <si>
    <t>Skellefteå tingsrätt</t>
  </si>
  <si>
    <t>2007:830</t>
  </si>
  <si>
    <t>Skiljenämnden i vissa trygghetsfrågor</t>
  </si>
  <si>
    <t>202100-5869</t>
  </si>
  <si>
    <t>2009:1393</t>
  </si>
  <si>
    <t>Skogsstyrelsen</t>
  </si>
  <si>
    <t>202100-5612</t>
  </si>
  <si>
    <t>2014:1578</t>
  </si>
  <si>
    <t>Skolforskningsinstitutet</t>
  </si>
  <si>
    <t>202100-6602</t>
  </si>
  <si>
    <t>2007:948</t>
  </si>
  <si>
    <t>Skolväsendets överklagandenämnd</t>
  </si>
  <si>
    <t>202100-5729</t>
  </si>
  <si>
    <t>Statens skolinspektion</t>
  </si>
  <si>
    <t>2015:284</t>
  </si>
  <si>
    <t>202100-0555</t>
  </si>
  <si>
    <t>Solna tingsrätt</t>
  </si>
  <si>
    <t>2011:130</t>
  </si>
  <si>
    <t>Specialpedagogiska skolmyndigheten</t>
  </si>
  <si>
    <t>SPSM</t>
  </si>
  <si>
    <t>202100-5745</t>
  </si>
  <si>
    <t>2018:1476</t>
  </si>
  <si>
    <t>Spelinspektionen</t>
  </si>
  <si>
    <t>202100-3310</t>
  </si>
  <si>
    <t>2007:831</t>
  </si>
  <si>
    <t>Statens ansvarsnämnd</t>
  </si>
  <si>
    <t>202100-5836</t>
  </si>
  <si>
    <t>Svea hovrätt</t>
  </si>
  <si>
    <t>2007:1233</t>
  </si>
  <si>
    <t>Statens beredning för medicinsk och social utvärdering</t>
  </si>
  <si>
    <t>SBU</t>
  </si>
  <si>
    <t>202100-4417</t>
  </si>
  <si>
    <t>2013:71</t>
  </si>
  <si>
    <t>Statens centrum för arkitektur och design</t>
  </si>
  <si>
    <t>ArkDes</t>
  </si>
  <si>
    <t>202100-3427</t>
  </si>
  <si>
    <t>2014:520</t>
  </si>
  <si>
    <t>Statens energimyndighet</t>
  </si>
  <si>
    <t>Energimyndigheten</t>
  </si>
  <si>
    <t>202100-5000</t>
  </si>
  <si>
    <t>2007:757</t>
  </si>
  <si>
    <t>Statens fastighetsverk</t>
  </si>
  <si>
    <t>SFV</t>
  </si>
  <si>
    <t>202100-4474</t>
  </si>
  <si>
    <t>2007:1178</t>
  </si>
  <si>
    <t>Statens försvarshistoriska museer</t>
  </si>
  <si>
    <t>202100-0464</t>
  </si>
  <si>
    <t>2009:945</t>
  </si>
  <si>
    <t>Statens geotekniska institut</t>
  </si>
  <si>
    <t>202100-0712</t>
  </si>
  <si>
    <t>2007:860</t>
  </si>
  <si>
    <t>Statens haverikommission</t>
  </si>
  <si>
    <t>SHK</t>
  </si>
  <si>
    <t>202100-3260</t>
  </si>
  <si>
    <t>2014:1079</t>
  </si>
  <si>
    <t>Statens historiska museer</t>
  </si>
  <si>
    <t>202100-4953</t>
  </si>
  <si>
    <t>2009:969</t>
  </si>
  <si>
    <t>Statens inspektion för försvarsunderrättelseverksamhet</t>
  </si>
  <si>
    <t>SIUN</t>
  </si>
  <si>
    <t>202100-6214</t>
  </si>
  <si>
    <t>2007:1132</t>
  </si>
  <si>
    <t>Statens institutionsstyrelse</t>
  </si>
  <si>
    <t>SiS</t>
  </si>
  <si>
    <t>202100-4508</t>
  </si>
  <si>
    <t>2009:1464</t>
  </si>
  <si>
    <t>Statens jordbruksverk</t>
  </si>
  <si>
    <t>SJV, Jordbruksverket</t>
  </si>
  <si>
    <t>202100-4151</t>
  </si>
  <si>
    <t>2007:1188</t>
  </si>
  <si>
    <t>Statens konstråd</t>
  </si>
  <si>
    <t>202100-1033</t>
  </si>
  <si>
    <t>2012:515</t>
  </si>
  <si>
    <t>Statens kulturråd</t>
  </si>
  <si>
    <t>202100-1280</t>
  </si>
  <si>
    <t>2007:1198</t>
  </si>
  <si>
    <t>Statens maritima och transporthistoriska museer</t>
  </si>
  <si>
    <t>Hette tidigare Statens maritima museer</t>
  </si>
  <si>
    <t>202100-1132</t>
  </si>
  <si>
    <t>2007:1185</t>
  </si>
  <si>
    <t>Statens museer för världskultur</t>
  </si>
  <si>
    <t>202100-5075</t>
  </si>
  <si>
    <t>2010:1922</t>
  </si>
  <si>
    <t>Statens musikverk</t>
  </si>
  <si>
    <t>Musikverket</t>
  </si>
  <si>
    <t>202100-3666</t>
  </si>
  <si>
    <t>2007:908</t>
  </si>
  <si>
    <t>Statens nämnd för arbetstagares uppfinningar</t>
  </si>
  <si>
    <t>202100-5778</t>
  </si>
  <si>
    <t>2012:208</t>
  </si>
  <si>
    <t>Statens servicecenter</t>
  </si>
  <si>
    <t>202100-6453</t>
  </si>
  <si>
    <t>2007:826</t>
  </si>
  <si>
    <t>Statens skaderegleringsnämnd</t>
  </si>
  <si>
    <t>202100-5828</t>
  </si>
  <si>
    <t>2011:556</t>
  </si>
  <si>
    <t>Skolinspektionen</t>
  </si>
  <si>
    <t>202100-6065</t>
  </si>
  <si>
    <t>2015:1047</t>
  </si>
  <si>
    <t>Statens skolverk</t>
  </si>
  <si>
    <t>Skolverket</t>
  </si>
  <si>
    <t>202100-4185</t>
  </si>
  <si>
    <t>2007:832</t>
  </si>
  <si>
    <t>Statens tjänstepensions- och grupplivnämnd</t>
  </si>
  <si>
    <t>202100-5851</t>
  </si>
  <si>
    <t>Statens tjänstepensionsverk</t>
  </si>
  <si>
    <t>202100-0928</t>
  </si>
  <si>
    <t>2009:1394</t>
  </si>
  <si>
    <t>Statens veterinärmedicinska anstalt</t>
  </si>
  <si>
    <t>SVA</t>
  </si>
  <si>
    <t>202100-1868</t>
  </si>
  <si>
    <t>2007:964</t>
  </si>
  <si>
    <t>Statens väg- och transportforskningsinstitut</t>
  </si>
  <si>
    <t>VTI</t>
  </si>
  <si>
    <t>202100-0704</t>
  </si>
  <si>
    <t>2007:835</t>
  </si>
  <si>
    <t>Statens överklagandenämnd</t>
  </si>
  <si>
    <t>202100-4763</t>
  </si>
  <si>
    <t>2016:822</t>
  </si>
  <si>
    <t>Statistiska centralbyrån</t>
  </si>
  <si>
    <t>SCB</t>
  </si>
  <si>
    <t>202100-0837</t>
  </si>
  <si>
    <t>2007:827</t>
  </si>
  <si>
    <t>Kungl. Maj:ts Staats Contoir</t>
  </si>
  <si>
    <t>202100-0852</t>
  </si>
  <si>
    <t>Stockholms konstnärliga högskola</t>
  </si>
  <si>
    <t>202100-6560</t>
  </si>
  <si>
    <t>Stockholms tingsrätt</t>
  </si>
  <si>
    <t>Stockholms universitet</t>
  </si>
  <si>
    <t>SU</t>
  </si>
  <si>
    <t>202100-3062</t>
  </si>
  <si>
    <t>2008:452</t>
  </si>
  <si>
    <t>Strålsäkerhetsmyndigheten</t>
  </si>
  <si>
    <t>202100-5737</t>
  </si>
  <si>
    <t>2021:1252</t>
  </si>
  <si>
    <t>Styrelsen för ackreditering och teknisk kontroll</t>
  </si>
  <si>
    <t>SWEDAC</t>
  </si>
  <si>
    <t>202100-3815</t>
  </si>
  <si>
    <t>2010:1080</t>
  </si>
  <si>
    <t>Styrelsen för internationellt utvecklingssamarbete</t>
  </si>
  <si>
    <t>SIDA</t>
  </si>
  <si>
    <t>202100-4789</t>
  </si>
  <si>
    <t>Årsarbetskrafter skiljer sig mellan SCB och årsredovisningen</t>
  </si>
  <si>
    <t>Övrigt</t>
  </si>
  <si>
    <t>1993:384</t>
  </si>
  <si>
    <t>Styrelsen för samefonden</t>
  </si>
  <si>
    <t>202100-6800</t>
  </si>
  <si>
    <t>Kommitté</t>
  </si>
  <si>
    <t>1995:1100</t>
  </si>
  <si>
    <t>Svenska FAO-kommittén</t>
  </si>
  <si>
    <t>202100-6818</t>
  </si>
  <si>
    <t>RK/N</t>
  </si>
  <si>
    <t>1977:987</t>
  </si>
  <si>
    <t>Svenska ILO-kommittén</t>
  </si>
  <si>
    <t>202100-5877</t>
  </si>
  <si>
    <t>2015:152</t>
  </si>
  <si>
    <t>Svenska institutet</t>
  </si>
  <si>
    <t>SI</t>
  </si>
  <si>
    <t>202100-4961</t>
  </si>
  <si>
    <t>2008:748</t>
  </si>
  <si>
    <t>Svenska institutet för europapolitiska studier</t>
  </si>
  <si>
    <t>SIEPS</t>
  </si>
  <si>
    <t>202100-5331</t>
  </si>
  <si>
    <t>1962:652</t>
  </si>
  <si>
    <t>Sveriges författarfond</t>
  </si>
  <si>
    <t>202100-3583</t>
  </si>
  <si>
    <t>2008:1233</t>
  </si>
  <si>
    <t>Sveriges geologiska undersökning</t>
  </si>
  <si>
    <t>SGU</t>
  </si>
  <si>
    <t>202100-2528</t>
  </si>
  <si>
    <t>1993:221</t>
  </si>
  <si>
    <t>Sveriges lantbruksuniversitet</t>
  </si>
  <si>
    <t>SLU</t>
  </si>
  <si>
    <t>202100-2817</t>
  </si>
  <si>
    <t>2009:974</t>
  </si>
  <si>
    <t>Sveriges meteorologiska och hydrologiska institut</t>
  </si>
  <si>
    <t>SMHI</t>
  </si>
  <si>
    <t>202100-0696</t>
  </si>
  <si>
    <t>2007:1141</t>
  </si>
  <si>
    <t>Säkerhets- och integritetsskyddsnämnden</t>
  </si>
  <si>
    <t>202100-5703</t>
  </si>
  <si>
    <t>2014:1103</t>
  </si>
  <si>
    <t>Säkerhetspolisen</t>
  </si>
  <si>
    <t>SÄPO</t>
  </si>
  <si>
    <t>202100-6594</t>
  </si>
  <si>
    <t>Södertälje tingsrätt</t>
  </si>
  <si>
    <t>Södertörns högskola</t>
  </si>
  <si>
    <t>202100-4896</t>
  </si>
  <si>
    <t>Södertörns tingsrätt</t>
  </si>
  <si>
    <t>2007:1206</t>
  </si>
  <si>
    <t>Tandvårds- och Läkemedelsförmånsverket</t>
  </si>
  <si>
    <t>TLV</t>
  </si>
  <si>
    <t>202100-5364</t>
  </si>
  <si>
    <t>2009:145</t>
  </si>
  <si>
    <t>202100-6149</t>
  </si>
  <si>
    <t>2007:861</t>
  </si>
  <si>
    <t>Totalförsvarets forskningsinstitut</t>
  </si>
  <si>
    <t>FOI</t>
  </si>
  <si>
    <t>202100-5182</t>
  </si>
  <si>
    <t>2010:1472</t>
  </si>
  <si>
    <t>Trafikanalys</t>
  </si>
  <si>
    <t>202100-6305</t>
  </si>
  <si>
    <t>2010:186</t>
  </si>
  <si>
    <t>Trafikverket</t>
  </si>
  <si>
    <t>202100-6297</t>
  </si>
  <si>
    <t>2010:185</t>
  </si>
  <si>
    <t>Transportstyrelsen</t>
  </si>
  <si>
    <t>202100-6099</t>
  </si>
  <si>
    <t>2008:1300</t>
  </si>
  <si>
    <t>Tredje AP-fonden</t>
  </si>
  <si>
    <t>802014-4120</t>
  </si>
  <si>
    <t>2000:192</t>
  </si>
  <si>
    <t>Tullverket</t>
  </si>
  <si>
    <t>202100-0969</t>
  </si>
  <si>
    <t>2016:1332</t>
  </si>
  <si>
    <t>Uddevalla tingsrätt</t>
  </si>
  <si>
    <t>Umeå tingsrätt</t>
  </si>
  <si>
    <t>Umeå universitet</t>
  </si>
  <si>
    <t>202100-2874</t>
  </si>
  <si>
    <t>Universitets- och högskolerådet</t>
  </si>
  <si>
    <t>UHR</t>
  </si>
  <si>
    <t>202100-6487</t>
  </si>
  <si>
    <t>2012:811</t>
  </si>
  <si>
    <t>Universitetskanslerämbetet</t>
  </si>
  <si>
    <t>UKÄ</t>
  </si>
  <si>
    <t>202100-6495</t>
  </si>
  <si>
    <t>2012:810</t>
  </si>
  <si>
    <t>Upphandlingsmyndigheten</t>
  </si>
  <si>
    <t>202100-6610</t>
  </si>
  <si>
    <t>2015:527</t>
  </si>
  <si>
    <t>Uppsala tingsrätt</t>
  </si>
  <si>
    <t>Uppsala universitet</t>
  </si>
  <si>
    <t>202100-2932</t>
  </si>
  <si>
    <t>Utrikesförvaltningens antagningsnämnd</t>
  </si>
  <si>
    <t>202100-6826</t>
  </si>
  <si>
    <t>RK/UD</t>
  </si>
  <si>
    <t>1991:360</t>
  </si>
  <si>
    <t>Valmyndigheten</t>
  </si>
  <si>
    <t>202100-5281</t>
  </si>
  <si>
    <t>2007:977</t>
  </si>
  <si>
    <t>Varbergs tingsrätt</t>
  </si>
  <si>
    <t>Verket för innovationssystem</t>
  </si>
  <si>
    <t>Vinnova</t>
  </si>
  <si>
    <t>202100-5216</t>
  </si>
  <si>
    <t>2009:1101</t>
  </si>
  <si>
    <t>202100-5208</t>
  </si>
  <si>
    <t>2009:975</t>
  </si>
  <si>
    <t>Vänersborgs tingsrätt</t>
  </si>
  <si>
    <t>Värmlands tingsrätt</t>
  </si>
  <si>
    <t>Västmanlands tingsrätt</t>
  </si>
  <si>
    <t>Växjö tingsrätt</t>
  </si>
  <si>
    <t>Ystads tingsrätt</t>
  </si>
  <si>
    <t>Åklagarmyndigheten</t>
  </si>
  <si>
    <t>202100-0084</t>
  </si>
  <si>
    <t>2015:743</t>
  </si>
  <si>
    <t>Ångermanlands tingsrätt</t>
  </si>
  <si>
    <t>Örebro tingsrätt</t>
  </si>
  <si>
    <t>Örebro universitet</t>
  </si>
  <si>
    <t>202100-2924</t>
  </si>
  <si>
    <t>Östersunds tingsrätt</t>
  </si>
  <si>
    <t>Överklagandenämnden för etikprövning</t>
  </si>
  <si>
    <t>Centrala etikprövningsnämnden (gammalt namn)</t>
  </si>
  <si>
    <t>202100-5463</t>
  </si>
  <si>
    <t>2007:1068</t>
  </si>
  <si>
    <t>Överklagandenämnden för högskolan</t>
  </si>
  <si>
    <t>202100-4375</t>
  </si>
  <si>
    <t>2007:991</t>
  </si>
  <si>
    <t>Överklagandenämnden för nämndemannauppdrag</t>
  </si>
  <si>
    <t>202100-6024</t>
  </si>
  <si>
    <t>2007:1081</t>
  </si>
  <si>
    <t>Överklagandenämnden för studiestöd</t>
  </si>
  <si>
    <t>202100-5273</t>
  </si>
  <si>
    <t>2007:1348</t>
  </si>
  <si>
    <t>Totalt</t>
  </si>
  <si>
    <t>Övriga</t>
  </si>
  <si>
    <t>Kungliga slotts- och hovstaten</t>
  </si>
  <si>
    <t>Zornsamlingarna</t>
  </si>
  <si>
    <t>Riksdagens ombudsmän</t>
  </si>
  <si>
    <t>Riksdagsförvaltningen</t>
  </si>
  <si>
    <t>Riksrevisionen</t>
  </si>
  <si>
    <t>Riksdagens arvodesnämnd</t>
  </si>
  <si>
    <t>Sveriges riksbank</t>
  </si>
  <si>
    <t>Kommentarer</t>
  </si>
  <si>
    <t>ESV uppger att det finns 216 myndigheter i den statliga redovisningsorganisationen. Då räknar de även riksdagsmyndigheterna samt Hovet. (mars 2022)</t>
  </si>
  <si>
    <t>Senaste SFS</t>
  </si>
  <si>
    <t>SFS 2023:150</t>
  </si>
  <si>
    <t>SFS 2019:461</t>
  </si>
  <si>
    <t>SFS 2022:1821</t>
  </si>
  <si>
    <t>SFS 2022:1547</t>
  </si>
  <si>
    <t>SFS 2023:90</t>
  </si>
  <si>
    <t>SFS 2020:134</t>
  </si>
  <si>
    <t>SFS 2013:34</t>
  </si>
  <si>
    <t>SFS 2022:1216</t>
  </si>
  <si>
    <t>SFS 2021:403</t>
  </si>
  <si>
    <t>SFS 2019:1062; lag SFS 2019:882</t>
  </si>
  <si>
    <t>SFS 2023:83</t>
  </si>
  <si>
    <t>SFS 2022:566</t>
  </si>
  <si>
    <t>SFS 2022:534</t>
  </si>
  <si>
    <t>SFS 2022:1204</t>
  </si>
  <si>
    <t>SFS 2022:249</t>
  </si>
  <si>
    <t>SFS 2014:328</t>
  </si>
  <si>
    <t>SFS 2023:44</t>
  </si>
  <si>
    <t>SFS 2019:337</t>
  </si>
  <si>
    <t>SFS 2023:61</t>
  </si>
  <si>
    <t>SFS 2007:936</t>
  </si>
  <si>
    <t>SFS 2022:1299</t>
  </si>
  <si>
    <t>SFS 2021:93</t>
  </si>
  <si>
    <t>SFS 2022:1511</t>
  </si>
  <si>
    <t>SFS 2023:101</t>
  </si>
  <si>
    <t>SFS 2022:1723</t>
  </si>
  <si>
    <t>SFS 2021:1056</t>
  </si>
  <si>
    <t>SFS 2022:1662</t>
  </si>
  <si>
    <t>SFS 2022:1001</t>
  </si>
  <si>
    <t> SFS 2022:1361</t>
  </si>
  <si>
    <t>SFS 2021:520</t>
  </si>
  <si>
    <t>SFS 2007:1074</t>
  </si>
  <si>
    <t>SFS 2022:766</t>
  </si>
  <si>
    <t>SFS 2022:553</t>
  </si>
  <si>
    <t>SFS 2020:767</t>
  </si>
  <si>
    <t>SFS 2022:575</t>
  </si>
  <si>
    <t>SFS 2017:156</t>
  </si>
  <si>
    <t>SFS 2018:1552</t>
  </si>
  <si>
    <t>SFS 2019:147</t>
  </si>
  <si>
    <t>SFS 2014:529</t>
  </si>
  <si>
    <t>SFS 2014:177</t>
  </si>
  <si>
    <t>SFS 2020:1234</t>
  </si>
  <si>
    <t>SFS 2022:776</t>
  </si>
  <si>
    <t>SFS 2021:957</t>
  </si>
  <si>
    <t>SFS 2023:147</t>
  </si>
  <si>
    <t>SFS 2013:403</t>
  </si>
  <si>
    <t>SFS 2022:547</t>
  </si>
  <si>
    <t>SFS 2019:594</t>
  </si>
  <si>
    <t>SFS 2019:516</t>
  </si>
  <si>
    <t>SFS 2007:855</t>
  </si>
  <si>
    <t>SFS 2017:172</t>
  </si>
  <si>
    <t>SFS 2021:190</t>
  </si>
  <si>
    <t>SFS 2020:958</t>
  </si>
  <si>
    <t>SFS 2019:587</t>
  </si>
  <si>
    <t>SFS 2020:132</t>
  </si>
  <si>
    <t>SFS 2012:721</t>
  </si>
  <si>
    <t>SFS 2020:412</t>
  </si>
  <si>
    <t>SFS 2020:413</t>
  </si>
  <si>
    <t>2017:823</t>
  </si>
  <si>
    <t>SFS 2023:170</t>
  </si>
  <si>
    <t>SFS 2021:1054</t>
  </si>
  <si>
    <t>SFS 2021:636</t>
  </si>
  <si>
    <t>SFS 2012:16</t>
  </si>
  <si>
    <t>SFS 2021:1060</t>
  </si>
  <si>
    <t>SFS 2014:171</t>
  </si>
  <si>
    <t>SFS 2016:310</t>
  </si>
  <si>
    <t>SFS 2021:966</t>
  </si>
  <si>
    <t>SFS 2022:904</t>
  </si>
  <si>
    <t>SFS 2020:959</t>
  </si>
  <si>
    <t>SFS 2022:1172</t>
  </si>
  <si>
    <t>SFS 2022:570</t>
  </si>
  <si>
    <t>SFS 2020:517</t>
  </si>
  <si>
    <t>SFS 2013:1012</t>
  </si>
  <si>
    <t>SFS 2022:516</t>
  </si>
  <si>
    <t>SFS 2017:926</t>
  </si>
  <si>
    <t>SFS 2022:1707</t>
  </si>
  <si>
    <t>SFS 2016:1103</t>
  </si>
  <si>
    <t>SFS 2022:1512</t>
  </si>
  <si>
    <t>SFS 2022:1336</t>
  </si>
  <si>
    <t>SFS 2022:1311</t>
  </si>
  <si>
    <t>SFS 2022:1069</t>
  </si>
  <si>
    <t>SFS 2018:1453</t>
  </si>
  <si>
    <t>SFS 2022:1531</t>
  </si>
  <si>
    <t>SFS 2022:1399</t>
  </si>
  <si>
    <t>SFS 2022:1561</t>
  </si>
  <si>
    <t>SFS 2022:1745</t>
  </si>
  <si>
    <t>SFS 2022:1680</t>
  </si>
  <si>
    <t>SFS 2022:1845</t>
  </si>
  <si>
    <t>SFS 2023:104</t>
  </si>
  <si>
    <t>SFS 2023:77</t>
  </si>
  <si>
    <t>SFS 2008:953</t>
  </si>
  <si>
    <t>SFS 2022:1070</t>
  </si>
  <si>
    <t>SFS 2022:1814</t>
  </si>
  <si>
    <t>SFS 2020:4</t>
  </si>
  <si>
    <t>SFS 2021:535</t>
  </si>
  <si>
    <t>SFS 2021:849</t>
  </si>
  <si>
    <t>SFS 2022:1703</t>
  </si>
  <si>
    <t>SFS 2019:638</t>
  </si>
  <si>
    <t>SFS 2023:185</t>
  </si>
  <si>
    <t>SFS 2022:120</t>
  </si>
  <si>
    <t>SFS 2018:1524</t>
  </si>
  <si>
    <t>SFS 2022:1553</t>
  </si>
  <si>
    <t>SFS 2022:1812</t>
  </si>
  <si>
    <t>SFS 2022:1813</t>
  </si>
  <si>
    <t>SFS 2022:1183</t>
  </si>
  <si>
    <t>SFS 2021:371</t>
  </si>
  <si>
    <t>SFS 2017:520</t>
  </si>
  <si>
    <t>SFS 2014:175</t>
  </si>
  <si>
    <t>SFS 2017:104</t>
  </si>
  <si>
    <t>SFS 2021:1197</t>
  </si>
  <si>
    <t> SFS 2020:138</t>
  </si>
  <si>
    <t>SFS 2007:1152</t>
  </si>
  <si>
    <t>SFS 2022:1717</t>
  </si>
  <si>
    <t>SFS 2021:1270</t>
  </si>
  <si>
    <t>SFS 2022:767</t>
  </si>
  <si>
    <t>SFS 2017:1271</t>
  </si>
  <si>
    <t>SFS 2023:60</t>
  </si>
  <si>
    <t>SFS 2022:531</t>
  </si>
  <si>
    <t>SFS 2017:672</t>
  </si>
  <si>
    <t>SFS 2020:870</t>
  </si>
  <si>
    <t>SFS 2020:869</t>
  </si>
  <si>
    <t>SFS 2023:71</t>
  </si>
  <si>
    <t>SFS 2007:859</t>
  </si>
  <si>
    <t>SFS 2021:40</t>
  </si>
  <si>
    <t>SFS 2022:1383</t>
  </si>
  <si>
    <t>SFS 2017:552</t>
  </si>
  <si>
    <t>SFS 2007:1079</t>
  </si>
  <si>
    <t>SFS 2022:1510</t>
  </si>
  <si>
    <t>SFS 2019:1277</t>
  </si>
  <si>
    <t>SFS 2019:308</t>
  </si>
  <si>
    <t>SFS 2023:183</t>
  </si>
  <si>
    <t>SFS 2017:155</t>
  </si>
  <si>
    <t>SFS 2022:567</t>
  </si>
  <si>
    <t>SFS 2018:1024</t>
  </si>
  <si>
    <t>SFS 2016:107</t>
  </si>
  <si>
    <t>SFS 2019:1279</t>
  </si>
  <si>
    <t>SFS 2019:411</t>
  </si>
  <si>
    <t>SFS 2022:1223</t>
  </si>
  <si>
    <t>SFS 2022:1618</t>
  </si>
  <si>
    <t>SFS 2018:1025</t>
  </si>
  <si>
    <t>SFS 2019:1065</t>
  </si>
  <si>
    <t>SFS 2022:1818</t>
  </si>
  <si>
    <t>SFS 2022:1186</t>
  </si>
  <si>
    <t>SFS 2014:1331</t>
  </si>
  <si>
    <t>SFS 2022:1815</t>
  </si>
  <si>
    <t>SFS 2019:1073</t>
  </si>
  <si>
    <t>SFS 2014:1381</t>
  </si>
  <si>
    <t>SFS 2022:1819</t>
  </si>
  <si>
    <t>SFS 2021:1211</t>
  </si>
  <si>
    <t>SFS 2020:5</t>
  </si>
  <si>
    <t>SFS 2023:100</t>
  </si>
  <si>
    <t>SFS 2019:19</t>
  </si>
  <si>
    <t>SFS 2021:872</t>
  </si>
  <si>
    <t>SFS 2022:1817</t>
  </si>
  <si>
    <t>SFS 2022:1816</t>
  </si>
  <si>
    <t>SFS 2021:1275</t>
  </si>
  <si>
    <t>SFS 2017:1092</t>
  </si>
  <si>
    <t>SFS 2022:594</t>
  </si>
  <si>
    <t>SFS 2021:1073</t>
  </si>
  <si>
    <t>SFS 2021:1272</t>
  </si>
  <si>
    <t>SFS 2023:31</t>
  </si>
  <si>
    <t>SFS 2010:562</t>
  </si>
  <si>
    <t>SFS 2018:1137</t>
  </si>
  <si>
    <t>SFS 2023:99</t>
  </si>
  <si>
    <t>SFS 2016:1263</t>
  </si>
  <si>
    <t>SFS 2017:1042</t>
  </si>
  <si>
    <t>SFS 2019:510</t>
  </si>
  <si>
    <t>SFS 2019:1058</t>
  </si>
  <si>
    <t>SFS 2022:540</t>
  </si>
  <si>
    <t>SFS 2021:1252</t>
  </si>
  <si>
    <t>SFS 2022:234</t>
  </si>
  <si>
    <t>SFS 2021:1057</t>
  </si>
  <si>
    <t>SFS 2021:926</t>
  </si>
  <si>
    <t>SFS 2007:1335</t>
  </si>
  <si>
    <t>SFS 2019:643</t>
  </si>
  <si>
    <t>SFS 2019:1301</t>
  </si>
  <si>
    <t>SFS 2019:1270</t>
  </si>
  <si>
    <t>SFS 2022:100</t>
  </si>
  <si>
    <t>SFS 2019:701</t>
  </si>
  <si>
    <t>SFS 2022:545</t>
  </si>
  <si>
    <t>SFS 2020:1124</t>
  </si>
  <si>
    <t>SFS 2022:1719</t>
  </si>
  <si>
    <t>SFS 2022:1359</t>
  </si>
  <si>
    <t> SFS 2023:72</t>
  </si>
  <si>
    <t>SFS 2019:593</t>
  </si>
  <si>
    <t>SFS 2020:1235</t>
  </si>
  <si>
    <t>SFS 2020:1288</t>
  </si>
  <si>
    <t>SFS 2022:235</t>
  </si>
  <si>
    <t>SFS 2023:46</t>
  </si>
  <si>
    <t>SFS 2022:1415</t>
  </si>
  <si>
    <t>SFS 2022:1068</t>
  </si>
  <si>
    <t>SFS 2022:1225</t>
  </si>
  <si>
    <t>SFS 2022:1099</t>
  </si>
  <si>
    <t>SFS 2019:1315</t>
  </si>
  <si>
    <t>SFS 1996:16</t>
  </si>
  <si>
    <t>SFS 2021:230</t>
  </si>
  <si>
    <t>SFS 2022:1870</t>
  </si>
  <si>
    <t>SFS 2023:8</t>
  </si>
  <si>
    <t> SFS 2022:1514</t>
  </si>
  <si>
    <t>SFS 2015:547</t>
  </si>
  <si>
    <t>SFS 2018:1027</t>
  </si>
  <si>
    <t>SFS 2022:869</t>
  </si>
  <si>
    <t>SFS 2018:254</t>
  </si>
  <si>
    <t>SFS 2022:821</t>
  </si>
  <si>
    <t>SFS 2022:1465</t>
  </si>
  <si>
    <t>SFS 2023:63</t>
  </si>
  <si>
    <t>SFS 2021:220</t>
  </si>
  <si>
    <t>SFS 2022:576</t>
  </si>
  <si>
    <t>SFS 2021:1198</t>
  </si>
  <si>
    <t>SFS 2022:764</t>
  </si>
  <si>
    <t>SFS 2022:1768</t>
  </si>
  <si>
    <t>Antal beslutsfattande organ</t>
  </si>
  <si>
    <t>Antal rådgivande organ</t>
  </si>
  <si>
    <t>lovisa.bostrom@statskontoret.se</t>
  </si>
  <si>
    <t>Lovisa Boström</t>
  </si>
  <si>
    <t>Utbetalningsmyndigheten</t>
  </si>
  <si>
    <t>202100-7071</t>
  </si>
  <si>
    <t>2023:461</t>
  </si>
  <si>
    <t>SFS 2023:461</t>
  </si>
  <si>
    <t xml:space="preserve">Mediemyndigheten </t>
  </si>
  <si>
    <t>2023:844</t>
  </si>
  <si>
    <t>SFS 2023:844</t>
  </si>
  <si>
    <t>Uppgifter om medlemskap i AgV uppdaterades efter en lista som skickades till oss från AgV via mail 2017-06-02.</t>
  </si>
  <si>
    <t xml:space="preserve">Uppgifter om antalet myndigheter uppdateras vid helårs- och halvårsskiftet </t>
  </si>
  <si>
    <t>Uppgifter om antalet årsarbetskrafter uppdateras vid halvårsskiftet</t>
  </si>
  <si>
    <t xml:space="preserve">ANDRA REGISTER </t>
  </si>
  <si>
    <t xml:space="preserve">KORT OM FÖRTECKNINGEN </t>
  </si>
  <si>
    <t>2007:858</t>
  </si>
  <si>
    <t>SFS 2007:858</t>
  </si>
  <si>
    <t>2007:1174</t>
  </si>
  <si>
    <t>SFS 2022:1402</t>
  </si>
  <si>
    <t>Övervakningsnämnder</t>
  </si>
  <si>
    <t xml:space="preserve">Lokala värderingsnämnder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</si>
</sst>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ahoma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" fillId="2" borderId="1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0"/>
  </cellStyleXfs>
  <cellXfs count="29">
    <xf numFmtId="0" fontId="0" fillId="0" borderId="0" xfId="0"/>
    <xf numFmtId="0" fontId="3" fillId="3" borderId="1" xfId="1" applyFont="1" applyFill="1"/>
    <xf numFmtId="0" fontId="3" fillId="3" borderId="1" xfId="1" applyFont="1" applyFill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4" fillId="0" borderId="0" xfId="2"/>
    <xf numFmtId="1" fontId="0" fillId="0" borderId="0" xfId="0" applyNumberFormat="1" applyAlignment="1">
      <alignment vertical="center" wrapText="1"/>
    </xf>
    <xf numFmtId="4" fontId="0" fillId="0" borderId="0" xfId="0" applyNumberFormat="1"/>
    <xf numFmtId="164" fontId="0" fillId="0" borderId="0" xfId="0" applyNumberFormat="1"/>
    <xf numFmtId="0" fontId="6" fillId="0" borderId="0" xfId="0" applyFont="1"/>
    <xf numFmtId="3" fontId="0" fillId="0" borderId="0" xfId="0" applyNumberFormat="1"/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9" fontId="3" fillId="4" borderId="2" xfId="1" applyNumberFormat="1" applyFont="1" applyFill="1" applyBorder="1" applyAlignment="1">
      <alignment vertical="center" wrapText="1"/>
    </xf>
    <xf numFmtId="0" fontId="0" fillId="0" borderId="0" xfId="0" applyAlignment="1">
      <alignment horizontal="left"/>
    </xf>
    <xf numFmtId="46" fontId="0" fillId="0" borderId="0" xfId="0" applyNumberFormat="1" applyAlignment="1">
      <alignment horizontal="left"/>
    </xf>
    <xf numFmtId="1" fontId="3" fillId="3" borderId="2" xfId="1" applyNumberFormat="1" applyFont="1" applyFill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8" fillId="0" borderId="0" xfId="0" applyFont="1"/>
    <xf numFmtId="0" fontId="0" fillId="0" borderId="0" xfId="0" applyAlignment="1">
      <alignment vertical="center"/>
    </xf>
    <xf numFmtId="0" fontId="7" fillId="0" borderId="0" xfId="0" applyFont="1"/>
    <xf numFmtId="1" fontId="3" fillId="3" borderId="1" xfId="1" applyNumberFormat="1" applyFont="1" applyFill="1"/>
    <xf numFmtId="1" fontId="0" fillId="0" borderId="0" xfId="0" applyNumberFormat="1"/>
    <xf numFmtId="1" fontId="0" fillId="0" borderId="3" xfId="0" applyNumberFormat="1" applyBorder="1"/>
    <xf numFmtId="1" fontId="3" fillId="3" borderId="1" xfId="1" applyNumberFormat="1" applyFont="1" applyFill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3" xfId="0" applyNumberFormat="1" applyBorder="1" applyAlignment="1">
      <alignment horizontal="right"/>
    </xf>
  </cellXfs>
  <cellStyles count="4">
    <cellStyle name="Anteckning" xfId="1" builtinId="10"/>
    <cellStyle name="Hyperlänk" xfId="2" builtinId="8"/>
    <cellStyle name="Normal" xfId="0" builtinId="0"/>
    <cellStyle name="Normal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ovisa.bostrom@statskontoret.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A59"/>
  <sheetViews>
    <sheetView zoomScaleNormal="100" workbookViewId="0">
      <selection activeCell="K34" sqref="K34"/>
    </sheetView>
  </sheetViews>
  <sheetFormatPr defaultRowHeight="14.5" x14ac:dyDescent="0.35"/>
  <sheetData>
    <row r="1" spans="1:1" x14ac:dyDescent="0.35">
      <c r="A1" s="4" t="s">
        <v>1212</v>
      </c>
    </row>
    <row r="2" spans="1:1" x14ac:dyDescent="0.35">
      <c r="A2" t="s">
        <v>0</v>
      </c>
    </row>
    <row r="4" spans="1:1" x14ac:dyDescent="0.35">
      <c r="A4" t="s">
        <v>2</v>
      </c>
    </row>
    <row r="5" spans="1:1" x14ac:dyDescent="0.35">
      <c r="A5" t="s">
        <v>3</v>
      </c>
    </row>
    <row r="7" spans="1:1" x14ac:dyDescent="0.35">
      <c r="A7" t="s">
        <v>1209</v>
      </c>
    </row>
    <row r="8" spans="1:1" x14ac:dyDescent="0.35">
      <c r="A8" t="s">
        <v>1210</v>
      </c>
    </row>
    <row r="9" spans="1:1" x14ac:dyDescent="0.35">
      <c r="A9" t="s">
        <v>1208</v>
      </c>
    </row>
    <row r="10" spans="1:1" x14ac:dyDescent="0.35">
      <c r="A10" t="s">
        <v>1</v>
      </c>
    </row>
    <row r="12" spans="1:1" x14ac:dyDescent="0.35">
      <c r="A12" t="s">
        <v>4</v>
      </c>
    </row>
    <row r="13" spans="1:1" x14ac:dyDescent="0.35">
      <c r="A13" t="s">
        <v>5</v>
      </c>
    </row>
    <row r="14" spans="1:1" x14ac:dyDescent="0.35">
      <c r="A14" t="s">
        <v>6</v>
      </c>
    </row>
    <row r="16" spans="1:1" x14ac:dyDescent="0.35">
      <c r="A16" s="4" t="s">
        <v>12</v>
      </c>
    </row>
    <row r="17" spans="1:1" x14ac:dyDescent="0.35">
      <c r="A17" t="s">
        <v>13</v>
      </c>
    </row>
    <row r="18" spans="1:1" x14ac:dyDescent="0.35">
      <c r="A18" t="s">
        <v>14</v>
      </c>
    </row>
    <row r="19" spans="1:1" x14ac:dyDescent="0.35">
      <c r="A19" t="s">
        <v>15</v>
      </c>
    </row>
    <row r="20" spans="1:1" x14ac:dyDescent="0.35">
      <c r="A20" t="s">
        <v>16</v>
      </c>
    </row>
    <row r="21" spans="1:1" x14ac:dyDescent="0.35">
      <c r="A21" t="s">
        <v>17</v>
      </c>
    </row>
    <row r="22" spans="1:1" x14ac:dyDescent="0.35">
      <c r="A22" t="s">
        <v>18</v>
      </c>
    </row>
    <row r="23" spans="1:1" x14ac:dyDescent="0.35">
      <c r="A23" t="s">
        <v>19</v>
      </c>
    </row>
    <row r="24" spans="1:1" x14ac:dyDescent="0.35">
      <c r="A24" t="s">
        <v>20</v>
      </c>
    </row>
    <row r="25" spans="1:1" x14ac:dyDescent="0.35">
      <c r="A25" t="s">
        <v>21</v>
      </c>
    </row>
    <row r="26" spans="1:1" x14ac:dyDescent="0.35">
      <c r="A26" t="s">
        <v>22</v>
      </c>
    </row>
    <row r="28" spans="1:1" x14ac:dyDescent="0.35">
      <c r="A28" s="4" t="s">
        <v>23</v>
      </c>
    </row>
    <row r="29" spans="1:1" x14ac:dyDescent="0.35">
      <c r="A29" t="s">
        <v>24</v>
      </c>
    </row>
    <row r="30" spans="1:1" x14ac:dyDescent="0.35">
      <c r="A30" t="s">
        <v>25</v>
      </c>
    </row>
    <row r="31" spans="1:1" x14ac:dyDescent="0.35">
      <c r="A31" t="s">
        <v>26</v>
      </c>
    </row>
    <row r="32" spans="1:1" x14ac:dyDescent="0.35">
      <c r="A32" t="s">
        <v>27</v>
      </c>
    </row>
    <row r="34" spans="1:1" x14ac:dyDescent="0.35">
      <c r="A34" t="s">
        <v>28</v>
      </c>
    </row>
    <row r="36" spans="1:1" x14ac:dyDescent="0.35">
      <c r="A36" s="4" t="s">
        <v>1211</v>
      </c>
    </row>
    <row r="37" spans="1:1" x14ac:dyDescent="0.35">
      <c r="A37" t="s">
        <v>7</v>
      </c>
    </row>
    <row r="38" spans="1:1" x14ac:dyDescent="0.35">
      <c r="A38" t="s">
        <v>8</v>
      </c>
    </row>
    <row r="39" spans="1:1" x14ac:dyDescent="0.35">
      <c r="A39" t="s">
        <v>9</v>
      </c>
    </row>
    <row r="41" spans="1:1" x14ac:dyDescent="0.35">
      <c r="A41" s="4" t="s">
        <v>10</v>
      </c>
    </row>
    <row r="42" spans="1:1" x14ac:dyDescent="0.35">
      <c r="A42" t="s">
        <v>1200</v>
      </c>
    </row>
    <row r="43" spans="1:1" x14ac:dyDescent="0.35">
      <c r="A43" t="s">
        <v>11</v>
      </c>
    </row>
    <row r="44" spans="1:1" x14ac:dyDescent="0.35">
      <c r="A44" s="6" t="s">
        <v>1199</v>
      </c>
    </row>
    <row r="47" spans="1:1" x14ac:dyDescent="0.35">
      <c r="A47" s="4"/>
    </row>
    <row r="59" spans="1:1" x14ac:dyDescent="0.35">
      <c r="A59" s="4"/>
    </row>
  </sheetData>
  <hyperlinks>
    <hyperlink ref="A44" r:id="rId1" xr:uid="{BE267769-B8AF-4AB1-AABC-C465798B643E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AD360"/>
  <sheetViews>
    <sheetView tabSelected="1" zoomScale="80" zoomScaleNormal="80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D335" sqref="D335"/>
    </sheetView>
  </sheetViews>
  <sheetFormatPr defaultRowHeight="14.5" x14ac:dyDescent="0.35"/>
  <cols>
    <col min="2" max="2" width="50.81640625" customWidth="1"/>
    <col min="3" max="3" width="18.453125" bestFit="1" customWidth="1"/>
    <col min="4" max="4" width="8" bestFit="1" customWidth="1"/>
    <col min="5" max="5" width="7.26953125" style="27" bestFit="1" customWidth="1"/>
    <col min="6" max="6" width="9.26953125" style="24" bestFit="1" customWidth="1"/>
    <col min="7" max="7" width="13.1796875" style="3" bestFit="1" customWidth="1"/>
    <col min="8" max="8" width="17" customWidth="1"/>
    <col min="9" max="9" width="10.81640625" bestFit="1" customWidth="1"/>
    <col min="10" max="10" width="11" bestFit="1" customWidth="1"/>
    <col min="11" max="11" width="12" bestFit="1" customWidth="1"/>
    <col min="12" max="12" width="12.81640625" customWidth="1"/>
    <col min="13" max="13" width="12.81640625" bestFit="1" customWidth="1"/>
    <col min="14" max="14" width="13.26953125" bestFit="1" customWidth="1"/>
    <col min="15" max="15" width="11.54296875" customWidth="1"/>
    <col min="17" max="17" width="13.1796875" bestFit="1" customWidth="1"/>
    <col min="18" max="18" width="10.54296875" bestFit="1" customWidth="1"/>
    <col min="19" max="19" width="12.453125" bestFit="1" customWidth="1"/>
    <col min="20" max="20" width="5.81640625" bestFit="1" customWidth="1"/>
    <col min="21" max="21" width="6.54296875" bestFit="1" customWidth="1"/>
    <col min="22" max="22" width="6.81640625" bestFit="1" customWidth="1"/>
    <col min="23" max="23" width="5.81640625" bestFit="1" customWidth="1"/>
    <col min="24" max="24" width="17.7265625" customWidth="1"/>
    <col min="25" max="25" width="30.26953125" customWidth="1"/>
    <col min="26" max="26" width="20.1796875" style="12" customWidth="1"/>
    <col min="27" max="27" width="12.81640625" customWidth="1"/>
    <col min="28" max="28" width="18.453125" style="21" customWidth="1"/>
    <col min="29" max="29" width="18.7265625" style="7" customWidth="1"/>
    <col min="30" max="30" width="14.7265625" style="7" customWidth="1"/>
  </cols>
  <sheetData>
    <row r="1" spans="1:30" s="1" customFormat="1" ht="43.5" x14ac:dyDescent="0.35">
      <c r="A1" s="1" t="s">
        <v>29</v>
      </c>
      <c r="B1" s="1" t="s">
        <v>30</v>
      </c>
      <c r="C1" s="1" t="s">
        <v>31</v>
      </c>
      <c r="D1" s="1" t="s">
        <v>32</v>
      </c>
      <c r="E1" s="26" t="s">
        <v>12</v>
      </c>
      <c r="F1" s="23" t="s">
        <v>33</v>
      </c>
      <c r="G1" s="2" t="s">
        <v>34</v>
      </c>
      <c r="H1" s="1" t="s">
        <v>35</v>
      </c>
      <c r="I1" s="1" t="s">
        <v>36</v>
      </c>
      <c r="J1" s="1" t="s">
        <v>37</v>
      </c>
      <c r="K1" s="1" t="s">
        <v>38</v>
      </c>
      <c r="L1" s="1" t="s">
        <v>39</v>
      </c>
      <c r="M1" s="1" t="s">
        <v>40</v>
      </c>
      <c r="N1" s="1" t="s">
        <v>41</v>
      </c>
      <c r="O1" s="1" t="s">
        <v>42</v>
      </c>
      <c r="P1" s="1" t="s">
        <v>43</v>
      </c>
      <c r="Q1" s="1" t="s">
        <v>44</v>
      </c>
      <c r="R1" s="1" t="s">
        <v>45</v>
      </c>
      <c r="S1" s="1" t="s">
        <v>46</v>
      </c>
      <c r="T1" s="1" t="s">
        <v>47</v>
      </c>
      <c r="U1" s="1" t="s">
        <v>48</v>
      </c>
      <c r="V1" s="1" t="s">
        <v>49</v>
      </c>
      <c r="W1" s="1" t="s">
        <v>50</v>
      </c>
      <c r="X1" s="1" t="s">
        <v>51</v>
      </c>
      <c r="Y1" s="1" t="s">
        <v>52</v>
      </c>
      <c r="Z1" s="14" t="s">
        <v>53</v>
      </c>
      <c r="AA1" s="1" t="s">
        <v>54</v>
      </c>
      <c r="AB1" s="14" t="s">
        <v>986</v>
      </c>
      <c r="AC1" s="17" t="s">
        <v>1197</v>
      </c>
      <c r="AD1" s="17" t="s">
        <v>1198</v>
      </c>
    </row>
    <row r="2" spans="1:30" x14ac:dyDescent="0.35">
      <c r="A2">
        <v>1</v>
      </c>
      <c r="B2" t="s">
        <v>55</v>
      </c>
      <c r="D2">
        <v>1</v>
      </c>
      <c r="E2" s="27">
        <v>435</v>
      </c>
      <c r="F2" s="24">
        <v>4</v>
      </c>
      <c r="G2" s="3" t="s">
        <v>56</v>
      </c>
      <c r="I2">
        <v>571.79999999999995</v>
      </c>
      <c r="J2">
        <v>582.88</v>
      </c>
      <c r="K2">
        <v>606.9</v>
      </c>
      <c r="L2">
        <v>659.2</v>
      </c>
      <c r="M2">
        <v>786.7</v>
      </c>
      <c r="N2">
        <v>915.92</v>
      </c>
      <c r="O2" s="9">
        <v>1028.7</v>
      </c>
      <c r="S2">
        <v>1</v>
      </c>
      <c r="T2">
        <v>1</v>
      </c>
      <c r="U2">
        <v>1</v>
      </c>
      <c r="V2">
        <v>1</v>
      </c>
      <c r="Y2" t="s">
        <v>57</v>
      </c>
      <c r="Z2" s="12" t="s">
        <v>58</v>
      </c>
      <c r="AA2" s="15" t="s">
        <v>59</v>
      </c>
      <c r="AB2" s="12" t="s">
        <v>987</v>
      </c>
      <c r="AD2" s="7">
        <v>2</v>
      </c>
    </row>
    <row r="3" spans="1:30" x14ac:dyDescent="0.35">
      <c r="A3">
        <v>2</v>
      </c>
      <c r="B3" t="s">
        <v>65</v>
      </c>
      <c r="D3">
        <v>1</v>
      </c>
      <c r="F3" s="24">
        <v>4</v>
      </c>
      <c r="G3" s="3" t="s">
        <v>66</v>
      </c>
      <c r="J3">
        <v>0.25</v>
      </c>
      <c r="K3">
        <v>0.25</v>
      </c>
      <c r="L3">
        <v>0.35</v>
      </c>
      <c r="M3">
        <v>0.35</v>
      </c>
      <c r="N3">
        <v>0.25</v>
      </c>
      <c r="O3" s="10">
        <v>0.25</v>
      </c>
      <c r="X3" t="s">
        <v>67</v>
      </c>
      <c r="Y3" t="s">
        <v>68</v>
      </c>
      <c r="Z3" s="12" t="s">
        <v>69</v>
      </c>
      <c r="AA3" s="15" t="s">
        <v>70</v>
      </c>
      <c r="AB3" s="12" t="s">
        <v>988</v>
      </c>
      <c r="AD3" s="12"/>
    </row>
    <row r="4" spans="1:30" x14ac:dyDescent="0.35">
      <c r="A4">
        <v>3</v>
      </c>
      <c r="B4" t="s">
        <v>71</v>
      </c>
      <c r="D4">
        <v>1</v>
      </c>
      <c r="E4" s="27">
        <v>411</v>
      </c>
      <c r="F4">
        <v>4</v>
      </c>
      <c r="G4" s="3" t="s">
        <v>72</v>
      </c>
      <c r="I4">
        <v>43.99</v>
      </c>
      <c r="J4">
        <v>47.84</v>
      </c>
      <c r="K4">
        <v>49.8</v>
      </c>
      <c r="L4">
        <v>53</v>
      </c>
      <c r="M4">
        <v>49.73</v>
      </c>
      <c r="N4">
        <v>46</v>
      </c>
      <c r="O4" s="9">
        <v>45.1</v>
      </c>
      <c r="T4">
        <v>1</v>
      </c>
      <c r="U4">
        <v>1</v>
      </c>
      <c r="V4">
        <v>1</v>
      </c>
      <c r="Y4" t="s">
        <v>73</v>
      </c>
      <c r="Z4" s="12" t="s">
        <v>74</v>
      </c>
      <c r="AA4" s="15" t="s">
        <v>75</v>
      </c>
      <c r="AB4" s="12" t="s">
        <v>989</v>
      </c>
      <c r="AD4" s="12"/>
    </row>
    <row r="5" spans="1:30" x14ac:dyDescent="0.35">
      <c r="A5">
        <v>4</v>
      </c>
      <c r="B5" t="s">
        <v>76</v>
      </c>
      <c r="D5">
        <v>1</v>
      </c>
      <c r="F5">
        <v>1</v>
      </c>
      <c r="G5" s="3" t="s">
        <v>77</v>
      </c>
      <c r="H5" t="s">
        <v>78</v>
      </c>
      <c r="I5">
        <v>67</v>
      </c>
      <c r="J5">
        <v>66</v>
      </c>
      <c r="K5">
        <v>65</v>
      </c>
      <c r="L5">
        <v>70</v>
      </c>
      <c r="M5">
        <v>71</v>
      </c>
      <c r="N5">
        <v>69</v>
      </c>
      <c r="O5" s="10">
        <v>69</v>
      </c>
      <c r="R5">
        <v>1</v>
      </c>
      <c r="V5">
        <v>1</v>
      </c>
      <c r="Y5" t="s">
        <v>73</v>
      </c>
      <c r="Z5" s="12" t="s">
        <v>45</v>
      </c>
      <c r="AA5" s="15" t="s">
        <v>79</v>
      </c>
      <c r="AB5" s="12" t="s">
        <v>990</v>
      </c>
      <c r="AD5" s="12"/>
    </row>
    <row r="6" spans="1:30" x14ac:dyDescent="0.35">
      <c r="A6">
        <v>5</v>
      </c>
      <c r="B6" t="s">
        <v>80</v>
      </c>
      <c r="D6">
        <v>1</v>
      </c>
      <c r="F6">
        <v>4</v>
      </c>
      <c r="G6" s="3" t="s">
        <v>81</v>
      </c>
      <c r="I6">
        <v>1.25</v>
      </c>
      <c r="J6">
        <v>1.25</v>
      </c>
      <c r="K6">
        <v>1.25</v>
      </c>
      <c r="L6">
        <v>1.25</v>
      </c>
      <c r="M6">
        <v>1.25</v>
      </c>
      <c r="N6">
        <v>1.5</v>
      </c>
      <c r="O6" s="10">
        <v>1.5</v>
      </c>
      <c r="X6" t="s">
        <v>82</v>
      </c>
      <c r="Y6" t="s">
        <v>83</v>
      </c>
      <c r="Z6" s="12" t="s">
        <v>69</v>
      </c>
      <c r="AA6" s="15" t="s">
        <v>84</v>
      </c>
      <c r="AB6" s="12" t="s">
        <v>991</v>
      </c>
      <c r="AD6" s="12"/>
    </row>
    <row r="7" spans="1:30" x14ac:dyDescent="0.35">
      <c r="A7">
        <v>6</v>
      </c>
      <c r="B7" t="s">
        <v>85</v>
      </c>
      <c r="D7">
        <v>1</v>
      </c>
      <c r="E7" s="27">
        <v>412</v>
      </c>
      <c r="F7">
        <v>4</v>
      </c>
      <c r="G7" s="3" t="s">
        <v>86</v>
      </c>
      <c r="I7">
        <v>17.95</v>
      </c>
      <c r="J7">
        <v>18.48</v>
      </c>
      <c r="K7">
        <v>17.7</v>
      </c>
      <c r="L7">
        <v>17.899999999999999</v>
      </c>
      <c r="M7">
        <v>15.88</v>
      </c>
      <c r="N7">
        <v>15.76</v>
      </c>
      <c r="O7" s="9">
        <v>16.8</v>
      </c>
      <c r="P7">
        <v>1</v>
      </c>
      <c r="U7">
        <v>1</v>
      </c>
      <c r="V7">
        <v>1</v>
      </c>
      <c r="Y7" t="s">
        <v>87</v>
      </c>
      <c r="Z7" s="12" t="s">
        <v>64</v>
      </c>
      <c r="AA7" s="10" t="s">
        <v>88</v>
      </c>
      <c r="AB7" s="12" t="s">
        <v>992</v>
      </c>
      <c r="AD7" s="12"/>
    </row>
    <row r="8" spans="1:30" x14ac:dyDescent="0.35">
      <c r="A8">
        <v>7</v>
      </c>
      <c r="B8" t="s">
        <v>89</v>
      </c>
      <c r="D8">
        <v>1</v>
      </c>
      <c r="E8" s="27">
        <v>1050</v>
      </c>
      <c r="F8">
        <v>10</v>
      </c>
      <c r="G8" s="3" t="s">
        <v>90</v>
      </c>
      <c r="I8">
        <v>12937.96</v>
      </c>
      <c r="J8">
        <v>12810.79</v>
      </c>
      <c r="K8">
        <v>11898.6</v>
      </c>
      <c r="L8">
        <v>9164.1</v>
      </c>
      <c r="M8">
        <v>10343.94</v>
      </c>
      <c r="N8">
        <v>9769.6</v>
      </c>
      <c r="O8" s="9">
        <v>10469.700000000001</v>
      </c>
      <c r="T8">
        <v>1</v>
      </c>
      <c r="U8">
        <v>1</v>
      </c>
      <c r="V8">
        <v>1</v>
      </c>
      <c r="Y8" t="s">
        <v>87</v>
      </c>
      <c r="Z8" s="12" t="s">
        <v>58</v>
      </c>
      <c r="AA8" s="15" t="s">
        <v>91</v>
      </c>
      <c r="AB8" s="12"/>
      <c r="AD8" s="7">
        <v>1</v>
      </c>
    </row>
    <row r="9" spans="1:30" x14ac:dyDescent="0.35">
      <c r="A9">
        <v>8</v>
      </c>
      <c r="B9" t="s">
        <v>92</v>
      </c>
      <c r="D9">
        <v>1</v>
      </c>
      <c r="E9" s="27">
        <v>131</v>
      </c>
      <c r="F9">
        <v>1</v>
      </c>
      <c r="G9" s="3" t="s">
        <v>93</v>
      </c>
      <c r="I9">
        <v>65.900000000000006</v>
      </c>
      <c r="J9">
        <v>66.28</v>
      </c>
      <c r="K9">
        <v>60.8</v>
      </c>
      <c r="L9">
        <v>59.1</v>
      </c>
      <c r="M9">
        <v>63.15</v>
      </c>
      <c r="N9">
        <v>62.68</v>
      </c>
      <c r="O9" s="9">
        <v>69.5</v>
      </c>
      <c r="T9">
        <v>1</v>
      </c>
      <c r="U9">
        <v>1</v>
      </c>
      <c r="V9">
        <v>1</v>
      </c>
      <c r="Y9" t="s">
        <v>73</v>
      </c>
      <c r="Z9" s="12" t="s">
        <v>94</v>
      </c>
      <c r="AA9" s="15" t="s">
        <v>95</v>
      </c>
      <c r="AB9" s="12" t="s">
        <v>993</v>
      </c>
      <c r="AD9" s="12"/>
    </row>
    <row r="10" spans="1:30" x14ac:dyDescent="0.35">
      <c r="A10">
        <v>9</v>
      </c>
      <c r="B10" t="s">
        <v>96</v>
      </c>
      <c r="D10">
        <v>1</v>
      </c>
      <c r="E10" s="27">
        <v>412</v>
      </c>
      <c r="F10">
        <v>4</v>
      </c>
      <c r="G10" s="3" t="s">
        <v>97</v>
      </c>
      <c r="I10">
        <v>565.05999999999995</v>
      </c>
      <c r="J10">
        <v>624.87</v>
      </c>
      <c r="K10">
        <v>614.5</v>
      </c>
      <c r="L10">
        <v>595.9</v>
      </c>
      <c r="M10">
        <v>613.98</v>
      </c>
      <c r="N10">
        <v>626.96</v>
      </c>
      <c r="O10" s="9">
        <v>684.1</v>
      </c>
      <c r="T10">
        <v>1</v>
      </c>
      <c r="U10">
        <v>1</v>
      </c>
      <c r="V10">
        <v>1</v>
      </c>
      <c r="Y10" t="s">
        <v>87</v>
      </c>
      <c r="Z10" s="12" t="s">
        <v>74</v>
      </c>
      <c r="AA10" s="15" t="s">
        <v>98</v>
      </c>
      <c r="AB10" s="12" t="s">
        <v>994</v>
      </c>
      <c r="AD10" s="13">
        <v>1</v>
      </c>
    </row>
    <row r="11" spans="1:30" x14ac:dyDescent="0.35">
      <c r="A11">
        <v>10</v>
      </c>
      <c r="B11" t="s">
        <v>99</v>
      </c>
      <c r="D11">
        <v>1</v>
      </c>
      <c r="F11">
        <v>1</v>
      </c>
      <c r="G11" s="3" t="s">
        <v>100</v>
      </c>
      <c r="I11">
        <v>24.7</v>
      </c>
      <c r="J11">
        <v>25.35</v>
      </c>
      <c r="K11">
        <v>25.35</v>
      </c>
      <c r="L11">
        <v>29.5</v>
      </c>
      <c r="M11">
        <v>29.5</v>
      </c>
      <c r="N11">
        <v>29.5</v>
      </c>
      <c r="O11" s="9">
        <v>29.5</v>
      </c>
      <c r="X11" t="s">
        <v>67</v>
      </c>
      <c r="Y11" t="s">
        <v>68</v>
      </c>
      <c r="Z11" s="12" t="s">
        <v>69</v>
      </c>
      <c r="AA11" s="15" t="s">
        <v>101</v>
      </c>
      <c r="AB11" s="12" t="s">
        <v>995</v>
      </c>
      <c r="AD11" s="12"/>
    </row>
    <row r="12" spans="1:30" ht="29" x14ac:dyDescent="0.35">
      <c r="A12">
        <v>11</v>
      </c>
      <c r="B12" t="s">
        <v>103</v>
      </c>
      <c r="C12" t="s">
        <v>104</v>
      </c>
      <c r="D12">
        <v>1</v>
      </c>
      <c r="E12" s="27">
        <v>1090</v>
      </c>
      <c r="F12">
        <v>10</v>
      </c>
      <c r="G12" s="3" t="s">
        <v>105</v>
      </c>
      <c r="I12">
        <v>26.35</v>
      </c>
      <c r="J12">
        <v>25.25</v>
      </c>
      <c r="K12">
        <v>22.7</v>
      </c>
      <c r="L12">
        <v>25</v>
      </c>
      <c r="M12">
        <v>26.91</v>
      </c>
      <c r="N12">
        <v>27.2</v>
      </c>
      <c r="O12" s="9">
        <v>18.8</v>
      </c>
      <c r="T12">
        <v>1</v>
      </c>
      <c r="U12">
        <v>1</v>
      </c>
      <c r="V12">
        <v>1</v>
      </c>
      <c r="Y12" t="s">
        <v>68</v>
      </c>
      <c r="Z12" s="12" t="s">
        <v>74</v>
      </c>
      <c r="AA12" s="15" t="s">
        <v>106</v>
      </c>
      <c r="AB12" s="12" t="s">
        <v>996</v>
      </c>
      <c r="AD12" s="12"/>
    </row>
    <row r="13" spans="1:30" ht="29" x14ac:dyDescent="0.35">
      <c r="A13">
        <v>12</v>
      </c>
      <c r="B13" t="s">
        <v>107</v>
      </c>
      <c r="D13">
        <v>1</v>
      </c>
      <c r="E13" s="27">
        <v>941</v>
      </c>
      <c r="F13">
        <v>9</v>
      </c>
      <c r="G13" s="3" t="s">
        <v>108</v>
      </c>
      <c r="I13">
        <v>390.39</v>
      </c>
      <c r="J13">
        <v>404.27</v>
      </c>
      <c r="K13">
        <v>416.1</v>
      </c>
      <c r="L13">
        <v>428.7</v>
      </c>
      <c r="M13">
        <v>439.79</v>
      </c>
      <c r="N13">
        <v>468.87</v>
      </c>
      <c r="O13" s="9">
        <v>470.9</v>
      </c>
      <c r="Q13">
        <v>1</v>
      </c>
      <c r="T13">
        <v>1</v>
      </c>
      <c r="U13">
        <v>1</v>
      </c>
      <c r="V13">
        <v>1</v>
      </c>
      <c r="Y13" t="s">
        <v>109</v>
      </c>
      <c r="Z13" s="12" t="s">
        <v>110</v>
      </c>
      <c r="AA13" t="s">
        <v>111</v>
      </c>
      <c r="AB13" s="12" t="s">
        <v>997</v>
      </c>
      <c r="AD13" s="12"/>
    </row>
    <row r="14" spans="1:30" x14ac:dyDescent="0.35">
      <c r="A14">
        <v>13</v>
      </c>
      <c r="B14" t="s">
        <v>113</v>
      </c>
      <c r="D14">
        <v>1</v>
      </c>
      <c r="E14" s="27">
        <v>411</v>
      </c>
      <c r="F14">
        <v>4</v>
      </c>
      <c r="G14" s="3" t="s">
        <v>114</v>
      </c>
      <c r="I14">
        <v>7.5</v>
      </c>
      <c r="J14">
        <v>6.9</v>
      </c>
      <c r="K14">
        <v>5.5</v>
      </c>
      <c r="L14">
        <v>4.8</v>
      </c>
      <c r="M14">
        <v>5.5</v>
      </c>
      <c r="N14">
        <v>6.5</v>
      </c>
      <c r="O14" s="9">
        <v>5.9</v>
      </c>
      <c r="U14">
        <v>1</v>
      </c>
      <c r="V14">
        <v>1</v>
      </c>
      <c r="Y14" t="s">
        <v>73</v>
      </c>
      <c r="Z14" s="12" t="s">
        <v>69</v>
      </c>
      <c r="AA14" s="15" t="s">
        <v>115</v>
      </c>
      <c r="AB14" s="12" t="s">
        <v>998</v>
      </c>
      <c r="AD14" s="12"/>
    </row>
    <row r="15" spans="1:30" x14ac:dyDescent="0.35">
      <c r="A15">
        <v>14</v>
      </c>
      <c r="B15" t="s">
        <v>116</v>
      </c>
      <c r="D15">
        <v>1</v>
      </c>
      <c r="E15" s="27">
        <v>411</v>
      </c>
      <c r="F15">
        <v>4</v>
      </c>
      <c r="G15" s="3" t="s">
        <v>117</v>
      </c>
      <c r="I15">
        <v>516.78</v>
      </c>
      <c r="J15">
        <v>565.13</v>
      </c>
      <c r="K15">
        <v>538.79999999999995</v>
      </c>
      <c r="L15">
        <v>489.1</v>
      </c>
      <c r="M15">
        <v>524.48</v>
      </c>
      <c r="N15">
        <v>566.95000000000005</v>
      </c>
      <c r="O15" s="9">
        <v>240.8</v>
      </c>
      <c r="T15">
        <v>1</v>
      </c>
      <c r="U15">
        <v>1</v>
      </c>
      <c r="V15">
        <v>1</v>
      </c>
      <c r="Y15" t="s">
        <v>57</v>
      </c>
      <c r="Z15" s="12" t="s">
        <v>74</v>
      </c>
      <c r="AA15" s="15" t="s">
        <v>118</v>
      </c>
      <c r="AB15" s="12" t="s">
        <v>999</v>
      </c>
      <c r="AD15" s="12"/>
    </row>
    <row r="16" spans="1:30" x14ac:dyDescent="0.35">
      <c r="A16">
        <v>15</v>
      </c>
      <c r="B16" t="s">
        <v>120</v>
      </c>
      <c r="D16">
        <v>1</v>
      </c>
      <c r="E16" s="27">
        <v>610</v>
      </c>
      <c r="F16">
        <v>6</v>
      </c>
      <c r="G16" s="3" t="s">
        <v>121</v>
      </c>
      <c r="I16">
        <v>207.75</v>
      </c>
      <c r="J16">
        <v>232.27</v>
      </c>
      <c r="K16">
        <v>287.2</v>
      </c>
      <c r="L16">
        <v>275.2</v>
      </c>
      <c r="M16">
        <v>253.59</v>
      </c>
      <c r="N16">
        <v>255.98</v>
      </c>
      <c r="O16" s="9">
        <v>240.8</v>
      </c>
      <c r="T16">
        <v>1</v>
      </c>
      <c r="U16">
        <v>1</v>
      </c>
      <c r="V16">
        <v>1</v>
      </c>
      <c r="Y16" t="s">
        <v>83</v>
      </c>
      <c r="Z16" s="12" t="s">
        <v>74</v>
      </c>
      <c r="AA16" s="15" t="s">
        <v>122</v>
      </c>
      <c r="AB16" t="s">
        <v>1000</v>
      </c>
      <c r="AC16" s="7">
        <v>1</v>
      </c>
      <c r="AD16" s="12"/>
    </row>
    <row r="17" spans="1:30" x14ac:dyDescent="0.35">
      <c r="A17">
        <v>16</v>
      </c>
      <c r="B17" t="s">
        <v>123</v>
      </c>
      <c r="C17" t="s">
        <v>124</v>
      </c>
      <c r="D17">
        <v>1</v>
      </c>
      <c r="E17" s="27">
        <v>360</v>
      </c>
      <c r="F17">
        <v>3</v>
      </c>
      <c r="G17" s="3" t="s">
        <v>125</v>
      </c>
      <c r="I17">
        <v>105.94</v>
      </c>
      <c r="J17">
        <v>127.33</v>
      </c>
      <c r="K17">
        <v>127.2</v>
      </c>
      <c r="L17">
        <v>137.6</v>
      </c>
      <c r="M17">
        <v>143.18</v>
      </c>
      <c r="N17">
        <v>141.56</v>
      </c>
      <c r="O17" s="9">
        <v>146.69999999999999</v>
      </c>
      <c r="T17">
        <v>1</v>
      </c>
      <c r="U17">
        <v>1</v>
      </c>
      <c r="V17">
        <v>1</v>
      </c>
      <c r="Y17" t="s">
        <v>63</v>
      </c>
      <c r="Z17" s="12" t="s">
        <v>74</v>
      </c>
      <c r="AA17" s="15" t="s">
        <v>126</v>
      </c>
      <c r="AB17" s="12" t="s">
        <v>1001</v>
      </c>
      <c r="AD17" s="7">
        <v>1</v>
      </c>
    </row>
    <row r="18" spans="1:30" x14ac:dyDescent="0.35">
      <c r="A18">
        <v>17</v>
      </c>
      <c r="B18" t="s">
        <v>127</v>
      </c>
      <c r="D18">
        <v>1</v>
      </c>
      <c r="E18" s="27">
        <v>360</v>
      </c>
      <c r="F18" s="24">
        <v>3</v>
      </c>
      <c r="G18" s="3" t="s">
        <v>128</v>
      </c>
      <c r="I18">
        <v>53.95</v>
      </c>
      <c r="J18">
        <v>56.05</v>
      </c>
      <c r="K18">
        <v>56.9</v>
      </c>
      <c r="L18">
        <v>53.7</v>
      </c>
      <c r="M18">
        <v>55.63</v>
      </c>
      <c r="N18">
        <v>52.56</v>
      </c>
      <c r="O18" s="9">
        <v>54.6</v>
      </c>
      <c r="T18">
        <v>1</v>
      </c>
      <c r="U18">
        <v>1</v>
      </c>
      <c r="V18">
        <v>1</v>
      </c>
      <c r="Y18" t="s">
        <v>63</v>
      </c>
      <c r="Z18" s="12" t="s">
        <v>74</v>
      </c>
      <c r="AA18" s="15" t="s">
        <v>129</v>
      </c>
      <c r="AB18" s="12" t="s">
        <v>1002</v>
      </c>
      <c r="AC18" s="13">
        <v>2</v>
      </c>
      <c r="AD18" s="12"/>
    </row>
    <row r="19" spans="1:30" x14ac:dyDescent="0.35">
      <c r="A19">
        <v>18</v>
      </c>
      <c r="B19" t="s">
        <v>962</v>
      </c>
      <c r="C19" t="s">
        <v>963</v>
      </c>
      <c r="D19">
        <v>1</v>
      </c>
      <c r="F19">
        <v>9</v>
      </c>
      <c r="G19" s="3" t="s">
        <v>964</v>
      </c>
      <c r="I19">
        <v>2</v>
      </c>
      <c r="J19">
        <v>2</v>
      </c>
      <c r="K19">
        <v>2</v>
      </c>
      <c r="L19">
        <v>0</v>
      </c>
      <c r="M19">
        <v>0</v>
      </c>
      <c r="N19">
        <v>3.5</v>
      </c>
      <c r="O19" s="10">
        <v>3.5</v>
      </c>
      <c r="U19">
        <v>1</v>
      </c>
      <c r="X19" t="s">
        <v>265</v>
      </c>
      <c r="Y19" t="s">
        <v>109</v>
      </c>
      <c r="Z19" s="12" t="s">
        <v>69</v>
      </c>
      <c r="AA19" s="15" t="s">
        <v>965</v>
      </c>
      <c r="AB19" s="12" t="s">
        <v>1003</v>
      </c>
      <c r="AD19" s="12"/>
    </row>
    <row r="20" spans="1:30" x14ac:dyDescent="0.35">
      <c r="A20">
        <v>19</v>
      </c>
      <c r="B20" t="s">
        <v>133</v>
      </c>
      <c r="C20" t="s">
        <v>134</v>
      </c>
      <c r="D20">
        <v>1</v>
      </c>
      <c r="E20" s="27">
        <v>960</v>
      </c>
      <c r="F20">
        <v>9</v>
      </c>
      <c r="G20" s="3" t="s">
        <v>135</v>
      </c>
      <c r="I20">
        <v>830.64</v>
      </c>
      <c r="J20">
        <v>887.63</v>
      </c>
      <c r="K20">
        <v>887.3</v>
      </c>
      <c r="L20">
        <v>882.7</v>
      </c>
      <c r="M20">
        <v>1000.32</v>
      </c>
      <c r="N20">
        <v>1067.26</v>
      </c>
      <c r="O20" s="9">
        <v>1171.9000000000001</v>
      </c>
      <c r="T20">
        <v>1</v>
      </c>
      <c r="U20">
        <v>1</v>
      </c>
      <c r="V20">
        <v>1</v>
      </c>
      <c r="Y20" t="s">
        <v>109</v>
      </c>
      <c r="Z20" s="12" t="s">
        <v>74</v>
      </c>
      <c r="AA20" s="15" t="s">
        <v>136</v>
      </c>
      <c r="AB20" s="12" t="s">
        <v>1004</v>
      </c>
      <c r="AD20" s="12"/>
    </row>
    <row r="21" spans="1:30" x14ac:dyDescent="0.35">
      <c r="A21">
        <v>20</v>
      </c>
      <c r="B21" t="s">
        <v>362</v>
      </c>
      <c r="C21" t="s">
        <v>363</v>
      </c>
      <c r="D21">
        <v>1</v>
      </c>
      <c r="E21" s="27">
        <v>411</v>
      </c>
      <c r="F21">
        <v>4</v>
      </c>
      <c r="G21" s="3" t="s">
        <v>364</v>
      </c>
      <c r="I21">
        <v>52.5</v>
      </c>
      <c r="J21">
        <v>50.7</v>
      </c>
      <c r="K21">
        <v>80.3</v>
      </c>
      <c r="L21">
        <v>82</v>
      </c>
      <c r="M21">
        <v>84.6</v>
      </c>
      <c r="N21">
        <v>104.45</v>
      </c>
      <c r="O21" s="9">
        <v>105.95</v>
      </c>
      <c r="T21">
        <v>1</v>
      </c>
      <c r="U21">
        <v>1</v>
      </c>
      <c r="V21">
        <v>1</v>
      </c>
      <c r="Y21" t="s">
        <v>63</v>
      </c>
      <c r="Z21" s="12" t="s">
        <v>74</v>
      </c>
      <c r="AA21" s="15" t="s">
        <v>365</v>
      </c>
      <c r="AB21" s="12" t="s">
        <v>1005</v>
      </c>
      <c r="AD21" s="12"/>
    </row>
    <row r="22" spans="1:30" x14ac:dyDescent="0.35">
      <c r="A22">
        <v>21</v>
      </c>
      <c r="B22" t="s">
        <v>137</v>
      </c>
      <c r="D22">
        <v>1</v>
      </c>
      <c r="F22">
        <v>2</v>
      </c>
      <c r="G22" s="3" t="s">
        <v>138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X22" t="s">
        <v>139</v>
      </c>
      <c r="Y22" t="s">
        <v>140</v>
      </c>
      <c r="Z22" s="12" t="s">
        <v>69</v>
      </c>
      <c r="AA22" s="15" t="s">
        <v>141</v>
      </c>
      <c r="AB22" s="12" t="s">
        <v>1006</v>
      </c>
      <c r="AD22" s="12"/>
    </row>
    <row r="23" spans="1:30" x14ac:dyDescent="0.35">
      <c r="A23">
        <v>22</v>
      </c>
      <c r="B23" t="s">
        <v>142</v>
      </c>
      <c r="C23" t="s">
        <v>143</v>
      </c>
      <c r="D23">
        <v>1</v>
      </c>
      <c r="E23" s="27">
        <v>412</v>
      </c>
      <c r="F23">
        <v>4</v>
      </c>
      <c r="G23" s="3" t="s">
        <v>144</v>
      </c>
      <c r="I23">
        <v>77.680000000000007</v>
      </c>
      <c r="J23">
        <v>77.63</v>
      </c>
      <c r="K23">
        <v>93.1</v>
      </c>
      <c r="L23">
        <v>89.9</v>
      </c>
      <c r="M23">
        <v>89.15</v>
      </c>
      <c r="N23">
        <v>89.03</v>
      </c>
      <c r="O23" s="9">
        <v>95.8</v>
      </c>
      <c r="T23">
        <v>1</v>
      </c>
      <c r="U23">
        <v>1</v>
      </c>
      <c r="V23">
        <v>1</v>
      </c>
      <c r="Y23" t="s">
        <v>87</v>
      </c>
      <c r="Z23" s="12" t="s">
        <v>74</v>
      </c>
      <c r="AA23" s="15" t="s">
        <v>145</v>
      </c>
      <c r="AB23" s="12" t="s">
        <v>1007</v>
      </c>
      <c r="AD23" s="7">
        <v>1</v>
      </c>
    </row>
    <row r="24" spans="1:30" x14ac:dyDescent="0.35">
      <c r="A24">
        <v>23</v>
      </c>
      <c r="B24" t="s">
        <v>146</v>
      </c>
      <c r="D24">
        <v>1</v>
      </c>
      <c r="E24" s="27">
        <v>330</v>
      </c>
      <c r="F24">
        <v>3</v>
      </c>
      <c r="G24" s="3" t="s">
        <v>147</v>
      </c>
      <c r="I24">
        <v>5.9</v>
      </c>
      <c r="J24">
        <v>6.9</v>
      </c>
      <c r="K24">
        <v>4.9000000000000004</v>
      </c>
      <c r="L24">
        <v>5</v>
      </c>
      <c r="M24">
        <v>7</v>
      </c>
      <c r="N24">
        <v>7</v>
      </c>
      <c r="O24" s="9">
        <v>7</v>
      </c>
      <c r="U24">
        <v>1</v>
      </c>
      <c r="V24">
        <v>1</v>
      </c>
      <c r="Y24" t="s">
        <v>63</v>
      </c>
      <c r="Z24" s="12" t="s">
        <v>69</v>
      </c>
      <c r="AA24" s="15" t="s">
        <v>148</v>
      </c>
      <c r="AB24" s="12" t="s">
        <v>1008</v>
      </c>
      <c r="AD24" s="12"/>
    </row>
    <row r="25" spans="1:30" x14ac:dyDescent="0.35">
      <c r="A25">
        <v>24</v>
      </c>
      <c r="B25" t="s">
        <v>149</v>
      </c>
      <c r="D25">
        <v>1</v>
      </c>
      <c r="E25" s="27">
        <v>330</v>
      </c>
      <c r="F25">
        <v>3</v>
      </c>
      <c r="G25" s="3" t="s">
        <v>61</v>
      </c>
      <c r="H25" t="s">
        <v>150</v>
      </c>
      <c r="I25">
        <f>6401.04-7.25</f>
        <v>6393.79</v>
      </c>
      <c r="J25">
        <v>6617.23</v>
      </c>
      <c r="K25">
        <v>557.64</v>
      </c>
      <c r="L25">
        <v>377.89</v>
      </c>
      <c r="M25">
        <v>383.18979166666418</v>
      </c>
      <c r="N25">
        <v>403.82341329051633</v>
      </c>
      <c r="O25" s="8">
        <v>421.55</v>
      </c>
      <c r="T25">
        <v>1</v>
      </c>
      <c r="U25">
        <v>1</v>
      </c>
      <c r="V25">
        <v>1</v>
      </c>
      <c r="W25">
        <v>1</v>
      </c>
      <c r="Y25" t="s">
        <v>63</v>
      </c>
      <c r="Z25" s="12" t="s">
        <v>74</v>
      </c>
      <c r="AA25" s="15" t="s">
        <v>151</v>
      </c>
      <c r="AB25" s="12" t="s">
        <v>1009</v>
      </c>
      <c r="AD25" s="12"/>
    </row>
    <row r="26" spans="1:30" x14ac:dyDescent="0.35">
      <c r="A26">
        <v>25</v>
      </c>
      <c r="B26" t="s">
        <v>152</v>
      </c>
      <c r="D26">
        <v>1</v>
      </c>
      <c r="E26" s="27">
        <v>711</v>
      </c>
      <c r="F26">
        <v>7</v>
      </c>
      <c r="G26" s="3" t="s">
        <v>153</v>
      </c>
      <c r="I26">
        <v>120.73</v>
      </c>
      <c r="J26">
        <v>185.9</v>
      </c>
      <c r="K26">
        <v>254.3</v>
      </c>
      <c r="L26">
        <v>267.2</v>
      </c>
      <c r="M26">
        <v>300.83999999999997</v>
      </c>
      <c r="N26">
        <v>329.39</v>
      </c>
      <c r="O26" s="9">
        <v>399.2</v>
      </c>
      <c r="T26">
        <v>1</v>
      </c>
      <c r="U26">
        <v>1</v>
      </c>
      <c r="V26">
        <v>1</v>
      </c>
      <c r="Y26" t="s">
        <v>68</v>
      </c>
      <c r="Z26" s="12" t="s">
        <v>58</v>
      </c>
      <c r="AA26" s="15" t="s">
        <v>154</v>
      </c>
      <c r="AB26" s="12" t="s">
        <v>1010</v>
      </c>
      <c r="AD26" s="12"/>
    </row>
    <row r="27" spans="1:30" x14ac:dyDescent="0.35">
      <c r="A27">
        <v>26</v>
      </c>
      <c r="B27" t="s">
        <v>155</v>
      </c>
      <c r="D27">
        <v>1</v>
      </c>
      <c r="E27" s="27">
        <v>330</v>
      </c>
      <c r="F27">
        <v>3</v>
      </c>
      <c r="G27" s="3" t="s">
        <v>156</v>
      </c>
      <c r="I27">
        <v>337.51</v>
      </c>
      <c r="J27">
        <v>343.28</v>
      </c>
      <c r="K27">
        <v>329.8</v>
      </c>
      <c r="L27">
        <v>267.2</v>
      </c>
      <c r="M27">
        <v>381.17</v>
      </c>
      <c r="N27">
        <v>357.7</v>
      </c>
      <c r="O27" s="9">
        <v>399.2</v>
      </c>
      <c r="T27">
        <v>1</v>
      </c>
      <c r="U27">
        <v>1</v>
      </c>
      <c r="V27">
        <v>1</v>
      </c>
      <c r="Y27" t="s">
        <v>63</v>
      </c>
      <c r="Z27" s="12" t="s">
        <v>74</v>
      </c>
      <c r="AA27" s="15" t="s">
        <v>157</v>
      </c>
      <c r="AB27" s="12" t="s">
        <v>1011</v>
      </c>
      <c r="AD27" s="12"/>
    </row>
    <row r="28" spans="1:30" x14ac:dyDescent="0.35">
      <c r="A28">
        <v>27</v>
      </c>
      <c r="B28" t="s">
        <v>158</v>
      </c>
      <c r="C28" t="s">
        <v>48</v>
      </c>
      <c r="D28">
        <v>1</v>
      </c>
      <c r="E28" s="27">
        <v>112</v>
      </c>
      <c r="F28">
        <v>1</v>
      </c>
      <c r="G28" s="3" t="s">
        <v>159</v>
      </c>
      <c r="I28">
        <v>154.61000000000001</v>
      </c>
      <c r="J28">
        <v>145.91999999999999</v>
      </c>
      <c r="K28">
        <v>134.30000000000001</v>
      </c>
      <c r="L28">
        <v>134.80000000000001</v>
      </c>
      <c r="M28">
        <v>138.32</v>
      </c>
      <c r="N28">
        <v>154.36000000000001</v>
      </c>
      <c r="O28" s="9">
        <v>152.69999999999999</v>
      </c>
      <c r="T28">
        <v>1</v>
      </c>
      <c r="U28">
        <v>1</v>
      </c>
      <c r="V28">
        <v>1</v>
      </c>
      <c r="Y28" t="s">
        <v>73</v>
      </c>
      <c r="Z28" s="12" t="s">
        <v>74</v>
      </c>
      <c r="AA28" s="15" t="s">
        <v>160</v>
      </c>
      <c r="AB28" s="12" t="s">
        <v>1012</v>
      </c>
      <c r="AD28" s="7">
        <v>2</v>
      </c>
    </row>
    <row r="29" spans="1:30" x14ac:dyDescent="0.35">
      <c r="A29">
        <v>28</v>
      </c>
      <c r="B29" t="s">
        <v>162</v>
      </c>
      <c r="D29">
        <v>1</v>
      </c>
      <c r="E29" s="27">
        <v>435</v>
      </c>
      <c r="F29">
        <v>4</v>
      </c>
      <c r="G29" s="3" t="s">
        <v>163</v>
      </c>
      <c r="I29">
        <v>49.55</v>
      </c>
      <c r="J29">
        <v>50.79</v>
      </c>
      <c r="K29">
        <v>52.8</v>
      </c>
      <c r="L29">
        <v>47.6</v>
      </c>
      <c r="M29">
        <v>55.89</v>
      </c>
      <c r="N29">
        <v>49.45</v>
      </c>
      <c r="O29" s="9">
        <v>51.4</v>
      </c>
      <c r="T29">
        <v>1</v>
      </c>
      <c r="U29">
        <v>1</v>
      </c>
      <c r="V29">
        <v>1</v>
      </c>
      <c r="Y29" t="s">
        <v>57</v>
      </c>
      <c r="Z29" s="12" t="s">
        <v>74</v>
      </c>
      <c r="AA29" s="15" t="s">
        <v>164</v>
      </c>
      <c r="AB29" s="12" t="s">
        <v>1013</v>
      </c>
      <c r="AD29" s="13">
        <v>1</v>
      </c>
    </row>
    <row r="30" spans="1:30" x14ac:dyDescent="0.35">
      <c r="A30">
        <v>29</v>
      </c>
      <c r="B30" t="s">
        <v>165</v>
      </c>
      <c r="D30">
        <v>1</v>
      </c>
      <c r="E30" s="27">
        <v>435</v>
      </c>
      <c r="F30">
        <v>4</v>
      </c>
      <c r="G30" s="3" t="s">
        <v>166</v>
      </c>
      <c r="I30">
        <v>99.5</v>
      </c>
      <c r="J30">
        <v>111.49</v>
      </c>
      <c r="K30">
        <v>110.4</v>
      </c>
      <c r="L30">
        <v>127.2</v>
      </c>
      <c r="M30">
        <v>144.80000000000001</v>
      </c>
      <c r="N30">
        <v>153.16999999999999</v>
      </c>
      <c r="O30" s="9">
        <v>187.9</v>
      </c>
      <c r="T30">
        <v>1</v>
      </c>
      <c r="U30">
        <v>1</v>
      </c>
      <c r="V30">
        <v>1</v>
      </c>
      <c r="Y30" t="s">
        <v>57</v>
      </c>
      <c r="Z30" s="12" t="s">
        <v>74</v>
      </c>
      <c r="AA30" s="15" t="s">
        <v>167</v>
      </c>
      <c r="AB30" s="12" t="s">
        <v>1014</v>
      </c>
      <c r="AD30" s="12"/>
    </row>
    <row r="31" spans="1:30" x14ac:dyDescent="0.35">
      <c r="A31">
        <v>30</v>
      </c>
      <c r="B31" t="s">
        <v>172</v>
      </c>
      <c r="C31" t="s">
        <v>173</v>
      </c>
      <c r="D31">
        <v>1</v>
      </c>
      <c r="E31" s="27">
        <v>411</v>
      </c>
      <c r="F31">
        <v>4</v>
      </c>
      <c r="G31" s="3" t="s">
        <v>174</v>
      </c>
      <c r="I31">
        <v>138.11000000000001</v>
      </c>
      <c r="J31">
        <v>136.65</v>
      </c>
      <c r="K31">
        <v>140</v>
      </c>
      <c r="L31">
        <v>136.4</v>
      </c>
      <c r="M31">
        <v>145.66</v>
      </c>
      <c r="N31">
        <v>152.4</v>
      </c>
      <c r="O31" s="9">
        <v>152.5</v>
      </c>
      <c r="T31">
        <v>1</v>
      </c>
      <c r="U31">
        <v>1</v>
      </c>
      <c r="V31">
        <v>1</v>
      </c>
      <c r="Y31" t="s">
        <v>175</v>
      </c>
      <c r="Z31" s="12" t="s">
        <v>58</v>
      </c>
      <c r="AA31" s="15" t="s">
        <v>176</v>
      </c>
      <c r="AB31" s="12" t="s">
        <v>1015</v>
      </c>
      <c r="AD31" s="12"/>
    </row>
    <row r="32" spans="1:30" x14ac:dyDescent="0.35">
      <c r="A32">
        <v>31</v>
      </c>
      <c r="B32" t="s">
        <v>178</v>
      </c>
      <c r="C32" t="s">
        <v>179</v>
      </c>
      <c r="D32">
        <v>1</v>
      </c>
      <c r="E32" s="27">
        <v>411</v>
      </c>
      <c r="F32">
        <v>4</v>
      </c>
      <c r="G32" s="3" t="s">
        <v>180</v>
      </c>
      <c r="I32">
        <v>15.4</v>
      </c>
      <c r="J32">
        <v>17.72</v>
      </c>
      <c r="K32">
        <v>21.7</v>
      </c>
      <c r="L32">
        <v>20.9</v>
      </c>
      <c r="M32">
        <v>26.44</v>
      </c>
      <c r="N32">
        <v>28.71</v>
      </c>
      <c r="O32" s="9">
        <v>27.1</v>
      </c>
      <c r="T32">
        <v>1</v>
      </c>
      <c r="U32">
        <v>1</v>
      </c>
      <c r="V32">
        <v>1</v>
      </c>
      <c r="Y32" t="s">
        <v>73</v>
      </c>
      <c r="Z32" s="12" t="s">
        <v>74</v>
      </c>
      <c r="AA32" s="15" t="s">
        <v>181</v>
      </c>
      <c r="AB32" s="12" t="s">
        <v>1016</v>
      </c>
      <c r="AC32" s="13">
        <v>1</v>
      </c>
      <c r="AD32" s="12"/>
    </row>
    <row r="33" spans="1:30" x14ac:dyDescent="0.35">
      <c r="A33">
        <v>32</v>
      </c>
      <c r="B33" t="s">
        <v>182</v>
      </c>
      <c r="D33">
        <v>1</v>
      </c>
      <c r="F33">
        <v>4</v>
      </c>
      <c r="G33" s="3" t="s">
        <v>183</v>
      </c>
      <c r="I33">
        <v>0.6</v>
      </c>
      <c r="J33">
        <v>0.25</v>
      </c>
      <c r="K33">
        <v>0.25</v>
      </c>
      <c r="L33">
        <v>0.35</v>
      </c>
      <c r="M33">
        <v>0.35</v>
      </c>
      <c r="N33">
        <v>0.25</v>
      </c>
      <c r="O33" s="10">
        <v>0.25</v>
      </c>
      <c r="X33" t="s">
        <v>67</v>
      </c>
      <c r="Y33" t="s">
        <v>63</v>
      </c>
      <c r="Z33" s="12" t="s">
        <v>69</v>
      </c>
      <c r="AA33" s="15" t="s">
        <v>184</v>
      </c>
      <c r="AB33" s="12" t="s">
        <v>1017</v>
      </c>
      <c r="AD33" s="12"/>
    </row>
    <row r="34" spans="1:30" x14ac:dyDescent="0.35">
      <c r="A34">
        <v>33</v>
      </c>
      <c r="B34" t="s">
        <v>185</v>
      </c>
      <c r="C34" t="s">
        <v>186</v>
      </c>
      <c r="D34">
        <v>1</v>
      </c>
      <c r="E34" s="27">
        <v>411</v>
      </c>
      <c r="F34">
        <v>4</v>
      </c>
      <c r="G34" s="3" t="s">
        <v>187</v>
      </c>
      <c r="I34">
        <v>397.36</v>
      </c>
      <c r="J34">
        <v>460.9</v>
      </c>
      <c r="K34">
        <v>488.7</v>
      </c>
      <c r="L34">
        <v>536.29999999999995</v>
      </c>
      <c r="M34">
        <v>516.04999999999995</v>
      </c>
      <c r="N34">
        <v>495.68</v>
      </c>
      <c r="O34" s="9">
        <v>550.6</v>
      </c>
      <c r="T34">
        <v>1</v>
      </c>
      <c r="U34">
        <v>1</v>
      </c>
      <c r="V34">
        <v>1</v>
      </c>
      <c r="Y34" t="s">
        <v>73</v>
      </c>
      <c r="Z34" s="12" t="s">
        <v>58</v>
      </c>
      <c r="AA34" s="15" t="s">
        <v>188</v>
      </c>
      <c r="AB34" s="12" t="s">
        <v>1018</v>
      </c>
      <c r="AD34" s="12"/>
    </row>
    <row r="35" spans="1:30" x14ac:dyDescent="0.35">
      <c r="A35">
        <v>34</v>
      </c>
      <c r="B35" t="s">
        <v>189</v>
      </c>
      <c r="D35">
        <v>1</v>
      </c>
      <c r="E35" s="27">
        <v>132</v>
      </c>
      <c r="F35">
        <v>1</v>
      </c>
      <c r="G35" s="3" t="s">
        <v>190</v>
      </c>
      <c r="I35">
        <v>3.8</v>
      </c>
      <c r="J35">
        <v>5.5</v>
      </c>
      <c r="K35">
        <v>4</v>
      </c>
      <c r="L35">
        <v>6.8</v>
      </c>
      <c r="M35">
        <v>5</v>
      </c>
      <c r="N35">
        <v>4</v>
      </c>
      <c r="O35" s="9">
        <v>5</v>
      </c>
      <c r="T35">
        <v>1</v>
      </c>
      <c r="U35">
        <v>1</v>
      </c>
      <c r="V35">
        <v>1</v>
      </c>
      <c r="Y35" t="s">
        <v>73</v>
      </c>
      <c r="Z35" s="12" t="s">
        <v>74</v>
      </c>
      <c r="AA35" s="15" t="s">
        <v>191</v>
      </c>
      <c r="AB35" s="12" t="s">
        <v>1019</v>
      </c>
      <c r="AC35" s="7">
        <v>1</v>
      </c>
      <c r="AD35" s="12"/>
    </row>
    <row r="36" spans="1:30" x14ac:dyDescent="0.35">
      <c r="A36">
        <v>35</v>
      </c>
      <c r="B36" t="s">
        <v>192</v>
      </c>
      <c r="D36">
        <v>1</v>
      </c>
      <c r="F36">
        <v>1</v>
      </c>
      <c r="G36" s="3" t="s">
        <v>193</v>
      </c>
      <c r="H36" t="s">
        <v>194</v>
      </c>
      <c r="I36">
        <v>53</v>
      </c>
      <c r="J36">
        <v>54</v>
      </c>
      <c r="K36">
        <v>54</v>
      </c>
      <c r="L36">
        <v>56</v>
      </c>
      <c r="M36">
        <v>61</v>
      </c>
      <c r="N36">
        <v>62</v>
      </c>
      <c r="O36" s="9">
        <v>61</v>
      </c>
      <c r="R36">
        <v>1</v>
      </c>
      <c r="V36">
        <v>1</v>
      </c>
      <c r="Y36" t="s">
        <v>73</v>
      </c>
      <c r="Z36" s="12" t="s">
        <v>45</v>
      </c>
      <c r="AA36" s="15" t="s">
        <v>79</v>
      </c>
      <c r="AB36" s="12" t="s">
        <v>990</v>
      </c>
      <c r="AD36" s="12"/>
    </row>
    <row r="37" spans="1:30" x14ac:dyDescent="0.35">
      <c r="A37">
        <v>36</v>
      </c>
      <c r="B37" t="s">
        <v>195</v>
      </c>
      <c r="C37" t="s">
        <v>196</v>
      </c>
      <c r="D37">
        <v>1</v>
      </c>
      <c r="E37" s="27">
        <v>230</v>
      </c>
      <c r="F37">
        <v>2</v>
      </c>
      <c r="G37" s="3" t="s">
        <v>197</v>
      </c>
      <c r="I37">
        <v>179.06</v>
      </c>
      <c r="J37">
        <v>196.39</v>
      </c>
      <c r="K37">
        <v>228.9</v>
      </c>
      <c r="L37">
        <v>243.7</v>
      </c>
      <c r="M37">
        <v>225.83</v>
      </c>
      <c r="N37">
        <v>245.13</v>
      </c>
      <c r="O37" s="9">
        <v>253.3</v>
      </c>
      <c r="T37">
        <v>1</v>
      </c>
      <c r="U37">
        <v>1</v>
      </c>
      <c r="V37">
        <v>1</v>
      </c>
      <c r="Y37" t="s">
        <v>175</v>
      </c>
      <c r="Z37" s="12" t="s">
        <v>74</v>
      </c>
      <c r="AA37" s="15" t="s">
        <v>198</v>
      </c>
      <c r="AB37" s="12" t="s">
        <v>1020</v>
      </c>
      <c r="AD37" s="12"/>
    </row>
    <row r="38" spans="1:30" x14ac:dyDescent="0.35">
      <c r="A38">
        <v>37</v>
      </c>
      <c r="B38" t="s">
        <v>199</v>
      </c>
      <c r="D38">
        <v>1</v>
      </c>
      <c r="E38" s="27">
        <v>760</v>
      </c>
      <c r="F38">
        <v>7</v>
      </c>
      <c r="G38" s="3" t="s">
        <v>200</v>
      </c>
      <c r="I38">
        <v>419.35</v>
      </c>
      <c r="J38">
        <v>437</v>
      </c>
      <c r="K38">
        <v>467.36</v>
      </c>
      <c r="L38">
        <v>473.7</v>
      </c>
      <c r="M38">
        <v>549.20000000000005</v>
      </c>
      <c r="N38">
        <v>561.78</v>
      </c>
      <c r="O38" s="9">
        <v>546.6</v>
      </c>
      <c r="T38">
        <v>1</v>
      </c>
      <c r="U38">
        <v>1</v>
      </c>
      <c r="V38">
        <v>1</v>
      </c>
      <c r="Y38" t="s">
        <v>68</v>
      </c>
      <c r="Z38" s="12" t="s">
        <v>74</v>
      </c>
      <c r="AA38" s="15" t="s">
        <v>201</v>
      </c>
      <c r="AB38" s="12" t="s">
        <v>1021</v>
      </c>
      <c r="AD38" s="12"/>
    </row>
    <row r="39" spans="1:30" x14ac:dyDescent="0.35">
      <c r="A39">
        <v>38</v>
      </c>
      <c r="B39" t="s">
        <v>207</v>
      </c>
      <c r="D39">
        <v>1</v>
      </c>
      <c r="F39">
        <v>1</v>
      </c>
      <c r="G39" s="3" t="s">
        <v>208</v>
      </c>
      <c r="I39">
        <v>2</v>
      </c>
      <c r="J39">
        <v>1.75</v>
      </c>
      <c r="K39">
        <v>1.75</v>
      </c>
      <c r="L39">
        <v>1.5</v>
      </c>
      <c r="M39">
        <v>1.5</v>
      </c>
      <c r="N39">
        <v>2</v>
      </c>
      <c r="O39" s="10">
        <v>2</v>
      </c>
      <c r="X39" t="s">
        <v>209</v>
      </c>
      <c r="Y39" t="s">
        <v>73</v>
      </c>
      <c r="Z39" s="12" t="s">
        <v>69</v>
      </c>
      <c r="AA39" s="15" t="s">
        <v>210</v>
      </c>
      <c r="AB39" s="12" t="s">
        <v>1022</v>
      </c>
      <c r="AD39" s="12"/>
    </row>
    <row r="40" spans="1:30" x14ac:dyDescent="0.35">
      <c r="A40">
        <v>39</v>
      </c>
      <c r="B40" t="s">
        <v>211</v>
      </c>
      <c r="C40" t="s">
        <v>212</v>
      </c>
      <c r="D40">
        <v>1</v>
      </c>
      <c r="E40" s="27">
        <v>1080</v>
      </c>
      <c r="F40">
        <v>10</v>
      </c>
      <c r="G40" s="3" t="s">
        <v>213</v>
      </c>
      <c r="I40">
        <v>26.25</v>
      </c>
      <c r="J40">
        <v>31.5</v>
      </c>
      <c r="K40">
        <v>30.5</v>
      </c>
      <c r="L40">
        <v>35.6</v>
      </c>
      <c r="M40">
        <v>34</v>
      </c>
      <c r="N40">
        <v>33.9</v>
      </c>
      <c r="O40" s="9">
        <v>35.799999999999997</v>
      </c>
      <c r="T40">
        <v>1</v>
      </c>
      <c r="U40">
        <v>1</v>
      </c>
      <c r="V40">
        <v>1</v>
      </c>
      <c r="Y40" t="s">
        <v>68</v>
      </c>
      <c r="Z40" s="12" t="s">
        <v>58</v>
      </c>
      <c r="AA40" s="15" t="s">
        <v>214</v>
      </c>
      <c r="AB40" s="12" t="s">
        <v>1023</v>
      </c>
      <c r="AD40" s="12"/>
    </row>
    <row r="41" spans="1:30" x14ac:dyDescent="0.35">
      <c r="A41">
        <v>40</v>
      </c>
      <c r="B41" t="s">
        <v>215</v>
      </c>
      <c r="C41" t="s">
        <v>216</v>
      </c>
      <c r="D41">
        <v>1</v>
      </c>
      <c r="E41" s="27">
        <v>550</v>
      </c>
      <c r="F41">
        <v>5</v>
      </c>
      <c r="G41" s="3" t="s">
        <v>217</v>
      </c>
      <c r="I41">
        <v>46.15</v>
      </c>
      <c r="J41">
        <v>60.75</v>
      </c>
      <c r="K41">
        <v>77.2</v>
      </c>
      <c r="L41">
        <v>78.599999999999994</v>
      </c>
      <c r="M41">
        <v>83.87</v>
      </c>
      <c r="N41">
        <v>88.15</v>
      </c>
      <c r="O41" s="9">
        <v>99</v>
      </c>
      <c r="T41">
        <v>1</v>
      </c>
      <c r="U41">
        <v>1</v>
      </c>
      <c r="V41">
        <v>1</v>
      </c>
      <c r="Y41" t="s">
        <v>57</v>
      </c>
      <c r="Z41" s="12" t="s">
        <v>74</v>
      </c>
      <c r="AA41" s="15" t="s">
        <v>218</v>
      </c>
      <c r="AB41" s="12" t="s">
        <v>1024</v>
      </c>
      <c r="AC41" s="13">
        <v>2</v>
      </c>
      <c r="AD41" s="12"/>
    </row>
    <row r="42" spans="1:30" x14ac:dyDescent="0.35">
      <c r="A42">
        <v>41</v>
      </c>
      <c r="B42" t="s">
        <v>219</v>
      </c>
      <c r="D42">
        <v>1</v>
      </c>
      <c r="E42" s="27">
        <v>210</v>
      </c>
      <c r="F42">
        <v>2</v>
      </c>
      <c r="G42" s="3" t="s">
        <v>220</v>
      </c>
      <c r="I42">
        <v>555.26</v>
      </c>
      <c r="J42">
        <v>588.15</v>
      </c>
      <c r="K42">
        <v>631.6</v>
      </c>
      <c r="L42">
        <v>668.7</v>
      </c>
      <c r="M42">
        <v>775.03</v>
      </c>
      <c r="N42">
        <v>838.38</v>
      </c>
      <c r="O42" s="9">
        <v>927.4</v>
      </c>
      <c r="T42">
        <v>1</v>
      </c>
      <c r="U42">
        <v>1</v>
      </c>
      <c r="V42">
        <v>1</v>
      </c>
      <c r="Y42" t="s">
        <v>73</v>
      </c>
      <c r="Z42" s="12" t="s">
        <v>58</v>
      </c>
      <c r="AA42" s="15" t="s">
        <v>221</v>
      </c>
      <c r="AB42" s="12" t="s">
        <v>1025</v>
      </c>
      <c r="AD42" s="12"/>
    </row>
    <row r="43" spans="1:30" x14ac:dyDescent="0.35">
      <c r="A43">
        <v>42</v>
      </c>
      <c r="B43" t="s">
        <v>222</v>
      </c>
      <c r="D43">
        <v>1</v>
      </c>
      <c r="E43" s="27">
        <v>850</v>
      </c>
      <c r="F43">
        <v>8</v>
      </c>
      <c r="G43" s="3" t="s">
        <v>223</v>
      </c>
      <c r="I43">
        <v>33.51</v>
      </c>
      <c r="J43">
        <v>31.27</v>
      </c>
      <c r="K43">
        <v>34.4</v>
      </c>
      <c r="L43">
        <v>35.700000000000003</v>
      </c>
      <c r="M43">
        <v>42.66</v>
      </c>
      <c r="N43">
        <v>42.96</v>
      </c>
      <c r="O43" s="9">
        <v>45.1</v>
      </c>
      <c r="T43">
        <v>1</v>
      </c>
      <c r="U43">
        <v>1</v>
      </c>
      <c r="V43">
        <v>1</v>
      </c>
      <c r="Y43" t="s">
        <v>224</v>
      </c>
      <c r="Z43" s="12" t="s">
        <v>74</v>
      </c>
      <c r="AA43" s="15" t="s">
        <v>225</v>
      </c>
      <c r="AB43" s="12" t="s">
        <v>1026</v>
      </c>
      <c r="AD43" s="12"/>
    </row>
    <row r="44" spans="1:30" x14ac:dyDescent="0.35">
      <c r="A44">
        <v>43</v>
      </c>
      <c r="B44" t="s">
        <v>226</v>
      </c>
      <c r="D44">
        <v>1</v>
      </c>
      <c r="F44">
        <v>1</v>
      </c>
      <c r="G44" s="3" t="s">
        <v>227</v>
      </c>
      <c r="H44" t="s">
        <v>194</v>
      </c>
      <c r="I44">
        <v>59</v>
      </c>
      <c r="J44">
        <v>61</v>
      </c>
      <c r="K44">
        <v>61</v>
      </c>
      <c r="L44">
        <v>65</v>
      </c>
      <c r="M44">
        <v>66</v>
      </c>
      <c r="N44">
        <v>66.3</v>
      </c>
      <c r="O44" s="9">
        <v>67</v>
      </c>
      <c r="R44">
        <v>1</v>
      </c>
      <c r="V44">
        <v>1</v>
      </c>
      <c r="Y44" t="s">
        <v>73</v>
      </c>
      <c r="Z44" s="12" t="s">
        <v>45</v>
      </c>
      <c r="AA44" s="15" t="s">
        <v>79</v>
      </c>
      <c r="AB44" s="12" t="s">
        <v>990</v>
      </c>
      <c r="AD44" s="12"/>
    </row>
    <row r="45" spans="1:30" x14ac:dyDescent="0.35">
      <c r="A45">
        <v>44</v>
      </c>
      <c r="B45" t="s">
        <v>228</v>
      </c>
      <c r="C45" t="s">
        <v>229</v>
      </c>
      <c r="D45">
        <v>1</v>
      </c>
      <c r="E45" s="27">
        <v>210</v>
      </c>
      <c r="F45">
        <v>2</v>
      </c>
      <c r="G45" s="3" t="s">
        <v>230</v>
      </c>
      <c r="I45">
        <v>3328.39</v>
      </c>
      <c r="J45">
        <v>3477</v>
      </c>
      <c r="K45">
        <v>1627.2</v>
      </c>
      <c r="L45">
        <v>1666.2</v>
      </c>
      <c r="M45">
        <v>1911.69</v>
      </c>
      <c r="N45">
        <v>2044.07</v>
      </c>
      <c r="O45" s="9">
        <v>2270.6999999999998</v>
      </c>
      <c r="T45">
        <v>1</v>
      </c>
      <c r="U45">
        <v>1</v>
      </c>
      <c r="V45">
        <v>1</v>
      </c>
      <c r="Y45" t="s">
        <v>140</v>
      </c>
      <c r="Z45" s="12" t="s">
        <v>58</v>
      </c>
      <c r="AA45" s="15" t="s">
        <v>231</v>
      </c>
      <c r="AB45" s="12" t="s">
        <v>1027</v>
      </c>
      <c r="AD45" s="12"/>
    </row>
    <row r="46" spans="1:30" x14ac:dyDescent="0.35">
      <c r="A46">
        <v>45</v>
      </c>
      <c r="B46" t="s">
        <v>232</v>
      </c>
      <c r="C46" t="s">
        <v>233</v>
      </c>
      <c r="D46">
        <v>1</v>
      </c>
      <c r="F46">
        <v>2</v>
      </c>
      <c r="G46" s="3" t="s">
        <v>234</v>
      </c>
      <c r="K46">
        <v>0</v>
      </c>
      <c r="L46" t="s">
        <v>235</v>
      </c>
      <c r="M46" t="s">
        <v>235</v>
      </c>
      <c r="N46" t="s">
        <v>236</v>
      </c>
      <c r="O46" t="s">
        <v>237</v>
      </c>
      <c r="T46">
        <v>1</v>
      </c>
      <c r="U46">
        <v>1</v>
      </c>
      <c r="V46">
        <v>1</v>
      </c>
      <c r="Y46" t="s">
        <v>140</v>
      </c>
      <c r="Z46" s="12" t="s">
        <v>74</v>
      </c>
      <c r="AA46" s="15" t="s">
        <v>238</v>
      </c>
      <c r="AB46" s="12" t="s">
        <v>1028</v>
      </c>
      <c r="AD46" s="7">
        <v>1</v>
      </c>
    </row>
    <row r="47" spans="1:30" ht="29" x14ac:dyDescent="0.35">
      <c r="A47">
        <v>46</v>
      </c>
      <c r="B47" t="s">
        <v>239</v>
      </c>
      <c r="D47">
        <v>1</v>
      </c>
      <c r="E47" s="27">
        <v>210</v>
      </c>
      <c r="F47">
        <v>2</v>
      </c>
      <c r="G47" s="3" t="s">
        <v>240</v>
      </c>
      <c r="I47">
        <v>315.49</v>
      </c>
      <c r="J47">
        <v>338.64</v>
      </c>
      <c r="K47">
        <v>358.7</v>
      </c>
      <c r="L47">
        <v>378.9</v>
      </c>
      <c r="M47">
        <v>401.42</v>
      </c>
      <c r="N47">
        <v>415.08</v>
      </c>
      <c r="O47" s="9">
        <v>416.8</v>
      </c>
      <c r="Q47">
        <v>1</v>
      </c>
      <c r="T47">
        <v>1</v>
      </c>
      <c r="U47">
        <v>1</v>
      </c>
      <c r="V47">
        <v>1</v>
      </c>
      <c r="Y47" t="s">
        <v>109</v>
      </c>
      <c r="Z47" s="12" t="s">
        <v>110</v>
      </c>
      <c r="AA47" t="s">
        <v>241</v>
      </c>
      <c r="AB47" s="12" t="s">
        <v>1029</v>
      </c>
      <c r="AD47" s="12"/>
    </row>
    <row r="48" spans="1:30" x14ac:dyDescent="0.35">
      <c r="A48">
        <v>47</v>
      </c>
      <c r="B48" t="s">
        <v>242</v>
      </c>
      <c r="D48">
        <v>1</v>
      </c>
      <c r="E48" s="27">
        <v>210</v>
      </c>
      <c r="F48">
        <v>2</v>
      </c>
      <c r="G48" s="3" t="s">
        <v>243</v>
      </c>
      <c r="I48">
        <v>17464.099999999999</v>
      </c>
      <c r="J48">
        <v>17466.349999999999</v>
      </c>
      <c r="K48">
        <v>20205</v>
      </c>
      <c r="L48">
        <v>21192.9</v>
      </c>
      <c r="M48">
        <v>22091.23</v>
      </c>
      <c r="N48">
        <v>22227.3</v>
      </c>
      <c r="O48" s="9">
        <v>23108.2</v>
      </c>
      <c r="T48">
        <v>1</v>
      </c>
      <c r="U48">
        <v>1</v>
      </c>
      <c r="V48">
        <v>1</v>
      </c>
      <c r="Y48" t="s">
        <v>140</v>
      </c>
      <c r="Z48" s="12" t="s">
        <v>74</v>
      </c>
      <c r="AA48" t="s">
        <v>244</v>
      </c>
      <c r="AB48" s="12" t="s">
        <v>1030</v>
      </c>
      <c r="AC48" s="7">
        <v>3</v>
      </c>
      <c r="AD48" s="7">
        <v>1</v>
      </c>
    </row>
    <row r="49" spans="1:30" x14ac:dyDescent="0.35">
      <c r="A49">
        <v>48</v>
      </c>
      <c r="B49" t="s">
        <v>245</v>
      </c>
      <c r="D49">
        <v>1</v>
      </c>
      <c r="E49" s="27">
        <v>210</v>
      </c>
      <c r="F49">
        <v>2</v>
      </c>
      <c r="G49" s="3" t="s">
        <v>246</v>
      </c>
      <c r="I49">
        <v>4</v>
      </c>
      <c r="J49">
        <v>4</v>
      </c>
      <c r="K49">
        <v>4</v>
      </c>
      <c r="L49">
        <v>4.0999999999999996</v>
      </c>
      <c r="M49">
        <v>4</v>
      </c>
      <c r="N49">
        <v>3</v>
      </c>
      <c r="O49" s="9">
        <v>4</v>
      </c>
      <c r="P49">
        <v>1</v>
      </c>
      <c r="U49">
        <v>1</v>
      </c>
      <c r="V49">
        <v>1</v>
      </c>
      <c r="Y49" t="s">
        <v>140</v>
      </c>
      <c r="Z49" s="12" t="s">
        <v>64</v>
      </c>
      <c r="AA49" t="s">
        <v>247</v>
      </c>
      <c r="AB49" s="12" t="s">
        <v>1031</v>
      </c>
      <c r="AD49" s="12"/>
    </row>
    <row r="50" spans="1:30" x14ac:dyDescent="0.35">
      <c r="A50">
        <v>49</v>
      </c>
      <c r="B50" t="s">
        <v>248</v>
      </c>
      <c r="D50">
        <v>1</v>
      </c>
      <c r="E50" s="27">
        <v>1080</v>
      </c>
      <c r="F50">
        <v>10</v>
      </c>
      <c r="G50" s="3" t="s">
        <v>249</v>
      </c>
      <c r="I50">
        <v>12381.73</v>
      </c>
      <c r="J50">
        <v>11945.13</v>
      </c>
      <c r="K50">
        <v>12343.3</v>
      </c>
      <c r="L50">
        <v>12439.2</v>
      </c>
      <c r="M50">
        <v>12224.62</v>
      </c>
      <c r="N50">
        <v>12437.9</v>
      </c>
      <c r="O50" s="9">
        <v>12487.1</v>
      </c>
      <c r="T50">
        <v>1</v>
      </c>
      <c r="U50">
        <v>1</v>
      </c>
      <c r="V50">
        <v>1</v>
      </c>
      <c r="Y50" t="s">
        <v>68</v>
      </c>
      <c r="Z50" s="12" t="s">
        <v>58</v>
      </c>
      <c r="AA50" t="s">
        <v>250</v>
      </c>
      <c r="AB50" s="12" t="s">
        <v>1032</v>
      </c>
      <c r="AD50" s="12"/>
    </row>
    <row r="51" spans="1:30" x14ac:dyDescent="0.35">
      <c r="A51">
        <v>50</v>
      </c>
      <c r="B51" t="s">
        <v>251</v>
      </c>
      <c r="D51">
        <v>1</v>
      </c>
      <c r="E51" s="27">
        <v>330</v>
      </c>
      <c r="F51">
        <v>3</v>
      </c>
      <c r="G51" s="3" t="s">
        <v>61</v>
      </c>
      <c r="H51" t="s">
        <v>62</v>
      </c>
      <c r="K51">
        <v>50.471299999999999</v>
      </c>
      <c r="L51">
        <v>48.374499999999998</v>
      </c>
      <c r="M51">
        <v>45.673810962301573</v>
      </c>
      <c r="N51">
        <v>45.106865662055299</v>
      </c>
      <c r="O51" s="8">
        <v>45.66793478260864</v>
      </c>
      <c r="P51">
        <v>1</v>
      </c>
      <c r="W51">
        <v>1</v>
      </c>
      <c r="Y51" t="s">
        <v>63</v>
      </c>
      <c r="Z51" s="12" t="s">
        <v>64</v>
      </c>
      <c r="AB51" s="12" t="s">
        <v>1033</v>
      </c>
      <c r="AD51" s="12"/>
    </row>
    <row r="52" spans="1:30" x14ac:dyDescent="0.35">
      <c r="A52">
        <v>51</v>
      </c>
      <c r="B52" t="s">
        <v>252</v>
      </c>
      <c r="D52">
        <v>1</v>
      </c>
      <c r="E52" s="27">
        <v>330</v>
      </c>
      <c r="F52">
        <v>3</v>
      </c>
      <c r="G52" s="3" t="s">
        <v>61</v>
      </c>
      <c r="H52" t="s">
        <v>62</v>
      </c>
      <c r="K52">
        <v>319.25566400000002</v>
      </c>
      <c r="L52">
        <v>327.384704</v>
      </c>
      <c r="M52">
        <v>268.74801557539689</v>
      </c>
      <c r="N52">
        <v>248.77114550395351</v>
      </c>
      <c r="O52" s="8">
        <v>221.64565340909169</v>
      </c>
      <c r="P52">
        <v>1</v>
      </c>
      <c r="W52">
        <v>1</v>
      </c>
      <c r="Y52" t="s">
        <v>63</v>
      </c>
      <c r="Z52" s="12" t="s">
        <v>64</v>
      </c>
      <c r="AB52" s="12" t="s">
        <v>1033</v>
      </c>
      <c r="AD52" s="12"/>
    </row>
    <row r="53" spans="1:30" x14ac:dyDescent="0.35">
      <c r="A53">
        <v>52</v>
      </c>
      <c r="B53" t="s">
        <v>253</v>
      </c>
      <c r="D53">
        <v>1</v>
      </c>
      <c r="E53" s="27">
        <v>330</v>
      </c>
      <c r="F53">
        <v>3</v>
      </c>
      <c r="G53" s="3" t="s">
        <v>61</v>
      </c>
      <c r="H53" t="s">
        <v>62</v>
      </c>
      <c r="K53">
        <v>35.8215</v>
      </c>
      <c r="L53">
        <v>39.456899999999997</v>
      </c>
      <c r="M53">
        <v>42.501191269841243</v>
      </c>
      <c r="N53">
        <v>40.70158127470355</v>
      </c>
      <c r="O53" s="8">
        <v>39.061860671936749</v>
      </c>
      <c r="P53">
        <v>1</v>
      </c>
      <c r="W53">
        <v>1</v>
      </c>
      <c r="Y53" t="s">
        <v>63</v>
      </c>
      <c r="Z53" s="12" t="s">
        <v>64</v>
      </c>
      <c r="AB53" s="12" t="s">
        <v>1033</v>
      </c>
      <c r="AD53" s="12"/>
    </row>
    <row r="54" spans="1:30" x14ac:dyDescent="0.35">
      <c r="A54">
        <v>53</v>
      </c>
      <c r="B54" t="s">
        <v>254</v>
      </c>
      <c r="D54">
        <v>1</v>
      </c>
      <c r="E54" s="27">
        <v>330</v>
      </c>
      <c r="F54">
        <v>3</v>
      </c>
      <c r="G54" s="3" t="s">
        <v>61</v>
      </c>
      <c r="H54" t="s">
        <v>62</v>
      </c>
      <c r="K54">
        <v>53.002600000000001</v>
      </c>
      <c r="L54">
        <v>53.101900000000001</v>
      </c>
      <c r="M54">
        <v>53.028769841269742</v>
      </c>
      <c r="N54">
        <v>51.354347826086901</v>
      </c>
      <c r="O54" s="8">
        <v>53.40019752964421</v>
      </c>
      <c r="P54">
        <v>1</v>
      </c>
      <c r="W54">
        <v>1</v>
      </c>
      <c r="Y54" t="s">
        <v>63</v>
      </c>
      <c r="Z54" s="12" t="s">
        <v>64</v>
      </c>
      <c r="AB54" s="12" t="s">
        <v>1033</v>
      </c>
      <c r="AD54" s="12"/>
    </row>
    <row r="55" spans="1:30" x14ac:dyDescent="0.35">
      <c r="A55">
        <v>54</v>
      </c>
      <c r="B55" t="s">
        <v>255</v>
      </c>
      <c r="D55">
        <v>1</v>
      </c>
      <c r="E55" s="27">
        <v>330</v>
      </c>
      <c r="F55">
        <v>3</v>
      </c>
      <c r="G55" s="3" t="s">
        <v>61</v>
      </c>
      <c r="H55" t="s">
        <v>62</v>
      </c>
      <c r="K55">
        <v>41.758308</v>
      </c>
      <c r="L55">
        <v>39.809600000000003</v>
      </c>
      <c r="M55">
        <v>40.730853124999982</v>
      </c>
      <c r="N55">
        <v>44.122183646245063</v>
      </c>
      <c r="O55" s="8">
        <v>41.914130434782599</v>
      </c>
      <c r="P55">
        <v>1</v>
      </c>
      <c r="W55">
        <v>1</v>
      </c>
      <c r="Y55" t="s">
        <v>63</v>
      </c>
      <c r="Z55" s="12" t="s">
        <v>64</v>
      </c>
      <c r="AB55" s="12" t="s">
        <v>1033</v>
      </c>
      <c r="AD55" s="12"/>
    </row>
    <row r="56" spans="1:30" x14ac:dyDescent="0.35">
      <c r="A56">
        <v>55</v>
      </c>
      <c r="B56" t="s">
        <v>256</v>
      </c>
      <c r="D56">
        <v>1</v>
      </c>
      <c r="E56" s="27">
        <v>330</v>
      </c>
      <c r="F56">
        <v>3</v>
      </c>
      <c r="G56" s="3" t="s">
        <v>61</v>
      </c>
      <c r="H56" t="s">
        <v>62</v>
      </c>
      <c r="K56">
        <v>72.034300000000002</v>
      </c>
      <c r="L56">
        <v>71.449100000000001</v>
      </c>
      <c r="M56">
        <v>76.089884573412746</v>
      </c>
      <c r="N56">
        <v>81.62490296442688</v>
      </c>
      <c r="O56" s="8">
        <v>76.797331719367591</v>
      </c>
      <c r="P56">
        <v>1</v>
      </c>
      <c r="W56">
        <v>1</v>
      </c>
      <c r="Y56" t="s">
        <v>63</v>
      </c>
      <c r="Z56" s="12" t="s">
        <v>64</v>
      </c>
      <c r="AB56" s="12" t="s">
        <v>1033</v>
      </c>
      <c r="AD56" s="12"/>
    </row>
    <row r="57" spans="1:30" x14ac:dyDescent="0.35">
      <c r="A57">
        <v>56</v>
      </c>
      <c r="B57" t="s">
        <v>257</v>
      </c>
      <c r="D57">
        <v>1</v>
      </c>
      <c r="E57" s="27">
        <v>330</v>
      </c>
      <c r="F57">
        <v>3</v>
      </c>
      <c r="G57" s="3" t="s">
        <v>61</v>
      </c>
      <c r="H57" t="s">
        <v>62</v>
      </c>
      <c r="K57">
        <v>77.558999999999997</v>
      </c>
      <c r="L57">
        <v>66.606499999999997</v>
      </c>
      <c r="M57">
        <v>56.288293650793648</v>
      </c>
      <c r="N57">
        <v>54.015415019762827</v>
      </c>
      <c r="O57" s="8">
        <v>51.116864130434728</v>
      </c>
      <c r="P57">
        <v>1</v>
      </c>
      <c r="W57">
        <v>1</v>
      </c>
      <c r="Y57" t="s">
        <v>63</v>
      </c>
      <c r="Z57" s="12" t="s">
        <v>64</v>
      </c>
      <c r="AB57" s="12" t="s">
        <v>1033</v>
      </c>
      <c r="AD57" s="12"/>
    </row>
    <row r="58" spans="1:30" x14ac:dyDescent="0.35">
      <c r="A58">
        <v>57</v>
      </c>
      <c r="B58" t="s">
        <v>258</v>
      </c>
      <c r="D58">
        <v>1</v>
      </c>
      <c r="E58" s="27">
        <v>330</v>
      </c>
      <c r="F58">
        <v>3</v>
      </c>
      <c r="G58" s="3" t="s">
        <v>61</v>
      </c>
      <c r="H58" t="s">
        <v>62</v>
      </c>
      <c r="K58">
        <v>345.11444</v>
      </c>
      <c r="L58">
        <v>336.67883180000001</v>
      </c>
      <c r="M58">
        <v>291.85416666666589</v>
      </c>
      <c r="N58">
        <v>265.13858695652249</v>
      </c>
      <c r="O58" s="8">
        <v>247.03543478260869</v>
      </c>
      <c r="P58">
        <v>1</v>
      </c>
      <c r="W58">
        <v>1</v>
      </c>
      <c r="Y58" t="s">
        <v>63</v>
      </c>
      <c r="Z58" s="12" t="s">
        <v>64</v>
      </c>
      <c r="AB58" s="12" t="s">
        <v>1033</v>
      </c>
      <c r="AD58" s="12"/>
    </row>
    <row r="59" spans="1:30" x14ac:dyDescent="0.35">
      <c r="A59">
        <v>58</v>
      </c>
      <c r="B59" t="s">
        <v>259</v>
      </c>
      <c r="D59">
        <v>1</v>
      </c>
      <c r="E59" s="27">
        <v>330</v>
      </c>
      <c r="F59">
        <v>3</v>
      </c>
      <c r="G59" s="3" t="s">
        <v>61</v>
      </c>
      <c r="H59" t="s">
        <v>62</v>
      </c>
      <c r="K59">
        <v>527.82607399999995</v>
      </c>
      <c r="L59">
        <v>504.62484999999998</v>
      </c>
      <c r="M59">
        <v>453.5200396825349</v>
      </c>
      <c r="N59">
        <v>455.28893280632491</v>
      </c>
      <c r="O59" s="8">
        <v>439.36712786561208</v>
      </c>
      <c r="P59">
        <v>1</v>
      </c>
      <c r="W59">
        <v>1</v>
      </c>
      <c r="Y59" t="s">
        <v>63</v>
      </c>
      <c r="Z59" s="12" t="s">
        <v>64</v>
      </c>
      <c r="AB59" s="12" t="s">
        <v>1033</v>
      </c>
      <c r="AD59" s="12"/>
    </row>
    <row r="60" spans="1:30" x14ac:dyDescent="0.35">
      <c r="A60">
        <v>59</v>
      </c>
      <c r="B60" t="s">
        <v>260</v>
      </c>
      <c r="D60">
        <v>1</v>
      </c>
      <c r="E60" s="27">
        <v>330</v>
      </c>
      <c r="F60">
        <v>3</v>
      </c>
      <c r="G60" s="3" t="s">
        <v>61</v>
      </c>
      <c r="H60" t="s">
        <v>62</v>
      </c>
      <c r="K60">
        <v>25.805800000000001</v>
      </c>
      <c r="L60">
        <v>25.780200000000001</v>
      </c>
      <c r="M60">
        <v>26.284087301587299</v>
      </c>
      <c r="N60">
        <v>25.714861660079041</v>
      </c>
      <c r="O60" s="8">
        <v>24.44826086956521</v>
      </c>
      <c r="P60">
        <v>1</v>
      </c>
      <c r="W60">
        <v>1</v>
      </c>
      <c r="Y60" t="s">
        <v>63</v>
      </c>
      <c r="Z60" s="12" t="s">
        <v>64</v>
      </c>
      <c r="AB60" s="12" t="s">
        <v>1033</v>
      </c>
      <c r="AD60" s="12"/>
    </row>
    <row r="61" spans="1:30" x14ac:dyDescent="0.35">
      <c r="A61">
        <v>60</v>
      </c>
      <c r="B61" t="s">
        <v>261</v>
      </c>
      <c r="D61">
        <v>1</v>
      </c>
      <c r="E61" s="27">
        <v>330</v>
      </c>
      <c r="F61">
        <v>3</v>
      </c>
      <c r="G61" s="3" t="s">
        <v>61</v>
      </c>
      <c r="H61" t="s">
        <v>62</v>
      </c>
      <c r="K61">
        <v>55.495100000000001</v>
      </c>
      <c r="L61">
        <v>54.470700000000001</v>
      </c>
      <c r="M61">
        <v>62.885119047619042</v>
      </c>
      <c r="N61">
        <v>61.667786561264819</v>
      </c>
      <c r="O61" s="8">
        <v>59.943478260869547</v>
      </c>
      <c r="P61">
        <v>1</v>
      </c>
      <c r="W61">
        <v>1</v>
      </c>
      <c r="Y61" t="s">
        <v>63</v>
      </c>
      <c r="Z61" s="12" t="s">
        <v>64</v>
      </c>
      <c r="AB61" s="12" t="s">
        <v>1033</v>
      </c>
      <c r="AD61" s="12"/>
    </row>
    <row r="62" spans="1:30" x14ac:dyDescent="0.35">
      <c r="A62">
        <v>61</v>
      </c>
      <c r="B62" t="s">
        <v>262</v>
      </c>
      <c r="D62">
        <v>1</v>
      </c>
      <c r="E62" s="27">
        <v>330</v>
      </c>
      <c r="F62">
        <v>3</v>
      </c>
      <c r="G62" s="3" t="s">
        <v>61</v>
      </c>
      <c r="H62" t="s">
        <v>62</v>
      </c>
      <c r="K62">
        <v>38.6569</v>
      </c>
      <c r="L62">
        <v>38.805549999999997</v>
      </c>
      <c r="M62">
        <v>43.232710168650748</v>
      </c>
      <c r="N62">
        <v>41.375257855731213</v>
      </c>
      <c r="O62" s="8">
        <v>41.422529644268756</v>
      </c>
      <c r="P62">
        <v>1</v>
      </c>
      <c r="W62">
        <v>1</v>
      </c>
      <c r="Y62" t="s">
        <v>63</v>
      </c>
      <c r="Z62" s="12" t="s">
        <v>64</v>
      </c>
      <c r="AB62" s="12" t="s">
        <v>1033</v>
      </c>
      <c r="AD62" s="12"/>
    </row>
    <row r="63" spans="1:30" x14ac:dyDescent="0.35">
      <c r="A63">
        <v>62</v>
      </c>
      <c r="B63" t="s">
        <v>263</v>
      </c>
      <c r="D63">
        <v>1</v>
      </c>
      <c r="E63" s="27">
        <v>360</v>
      </c>
      <c r="F63">
        <v>3</v>
      </c>
      <c r="G63" s="3" t="s">
        <v>264</v>
      </c>
      <c r="I63">
        <v>3.6</v>
      </c>
      <c r="J63">
        <v>2.6</v>
      </c>
      <c r="K63">
        <v>3.4</v>
      </c>
      <c r="L63">
        <v>3.4</v>
      </c>
      <c r="M63">
        <v>3.4</v>
      </c>
      <c r="N63">
        <v>2</v>
      </c>
      <c r="O63" s="10">
        <v>2</v>
      </c>
      <c r="U63">
        <v>1</v>
      </c>
      <c r="V63">
        <v>1</v>
      </c>
      <c r="X63" t="s">
        <v>265</v>
      </c>
      <c r="Y63" t="s">
        <v>109</v>
      </c>
      <c r="Z63" s="12" t="s">
        <v>69</v>
      </c>
      <c r="AA63" t="s">
        <v>266</v>
      </c>
      <c r="AB63" s="12" t="s">
        <v>1034</v>
      </c>
      <c r="AD63" s="12"/>
    </row>
    <row r="64" spans="1:30" x14ac:dyDescent="0.35">
      <c r="A64">
        <v>63</v>
      </c>
      <c r="B64" t="s">
        <v>268</v>
      </c>
      <c r="D64">
        <v>1</v>
      </c>
      <c r="F64">
        <v>2</v>
      </c>
      <c r="G64" s="3" t="s">
        <v>269</v>
      </c>
      <c r="J64">
        <v>0.1</v>
      </c>
      <c r="K64">
        <v>0.1</v>
      </c>
      <c r="L64">
        <v>0.1</v>
      </c>
      <c r="M64">
        <v>0.1</v>
      </c>
      <c r="N64">
        <v>0.1</v>
      </c>
      <c r="O64" s="10">
        <v>0.1</v>
      </c>
      <c r="X64" t="s">
        <v>270</v>
      </c>
      <c r="Y64" t="s">
        <v>140</v>
      </c>
      <c r="Z64" s="12" t="s">
        <v>69</v>
      </c>
      <c r="AA64" s="15" t="s">
        <v>271</v>
      </c>
      <c r="AB64" s="12" t="s">
        <v>1035</v>
      </c>
      <c r="AD64" s="12"/>
    </row>
    <row r="65" spans="1:30" ht="29" x14ac:dyDescent="0.35">
      <c r="A65">
        <v>64</v>
      </c>
      <c r="B65" t="s">
        <v>272</v>
      </c>
      <c r="C65" t="s">
        <v>273</v>
      </c>
      <c r="D65">
        <v>1</v>
      </c>
      <c r="E65" s="27">
        <v>941</v>
      </c>
      <c r="F65">
        <v>9</v>
      </c>
      <c r="G65" s="3" t="s">
        <v>274</v>
      </c>
      <c r="I65">
        <v>101.49</v>
      </c>
      <c r="J65">
        <v>117.79</v>
      </c>
      <c r="K65">
        <v>128.19999999999999</v>
      </c>
      <c r="L65">
        <v>137.5</v>
      </c>
      <c r="M65">
        <v>141.31</v>
      </c>
      <c r="N65">
        <v>142.99</v>
      </c>
      <c r="O65" s="9">
        <v>149.5</v>
      </c>
      <c r="Q65">
        <v>1</v>
      </c>
      <c r="T65">
        <v>1</v>
      </c>
      <c r="U65">
        <v>1</v>
      </c>
      <c r="V65">
        <v>1</v>
      </c>
      <c r="Y65" t="s">
        <v>109</v>
      </c>
      <c r="Z65" s="12" t="s">
        <v>110</v>
      </c>
      <c r="AA65" t="s">
        <v>111</v>
      </c>
      <c r="AB65" s="12" t="s">
        <v>997</v>
      </c>
      <c r="AD65" s="12"/>
    </row>
    <row r="66" spans="1:30" ht="29" x14ac:dyDescent="0.35">
      <c r="A66">
        <v>65</v>
      </c>
      <c r="B66" t="s">
        <v>279</v>
      </c>
      <c r="C66" t="s">
        <v>280</v>
      </c>
      <c r="D66">
        <v>1</v>
      </c>
      <c r="E66" s="27">
        <v>941</v>
      </c>
      <c r="F66">
        <v>9</v>
      </c>
      <c r="G66" s="3" t="s">
        <v>281</v>
      </c>
      <c r="I66">
        <f>5370.98-2.8</f>
        <v>5368.1799999999994</v>
      </c>
      <c r="J66">
        <v>5533.05</v>
      </c>
      <c r="K66">
        <v>5601</v>
      </c>
      <c r="L66">
        <v>5682.3</v>
      </c>
      <c r="M66">
        <v>5689.78</v>
      </c>
      <c r="N66">
        <v>5742.29</v>
      </c>
      <c r="O66" s="9">
        <v>5730.58</v>
      </c>
      <c r="Q66">
        <v>1</v>
      </c>
      <c r="T66">
        <v>1</v>
      </c>
      <c r="U66">
        <v>1</v>
      </c>
      <c r="V66">
        <v>1</v>
      </c>
      <c r="Y66" t="s">
        <v>109</v>
      </c>
      <c r="Z66" s="12" t="s">
        <v>110</v>
      </c>
      <c r="AA66" t="s">
        <v>111</v>
      </c>
      <c r="AB66" s="12" t="s">
        <v>997</v>
      </c>
      <c r="AD66" s="12"/>
    </row>
    <row r="67" spans="1:30" x14ac:dyDescent="0.35">
      <c r="A67">
        <v>66</v>
      </c>
      <c r="B67" t="s">
        <v>284</v>
      </c>
      <c r="D67">
        <v>1</v>
      </c>
      <c r="F67">
        <v>4</v>
      </c>
      <c r="G67" s="3" t="s">
        <v>285</v>
      </c>
      <c r="H67" t="s">
        <v>286</v>
      </c>
      <c r="I67">
        <v>9.1</v>
      </c>
      <c r="J67">
        <v>10.5</v>
      </c>
      <c r="K67">
        <v>10.5</v>
      </c>
      <c r="L67">
        <v>11</v>
      </c>
      <c r="M67">
        <v>11</v>
      </c>
      <c r="N67">
        <v>11</v>
      </c>
      <c r="O67">
        <v>11</v>
      </c>
      <c r="Y67" t="s">
        <v>287</v>
      </c>
      <c r="Z67" s="12" t="s">
        <v>69</v>
      </c>
      <c r="AA67" t="s">
        <v>288</v>
      </c>
      <c r="AB67" s="12" t="s">
        <v>1036</v>
      </c>
      <c r="AD67" s="12"/>
    </row>
    <row r="68" spans="1:30" x14ac:dyDescent="0.35">
      <c r="A68">
        <v>67</v>
      </c>
      <c r="B68" t="s">
        <v>289</v>
      </c>
      <c r="C68" t="s">
        <v>290</v>
      </c>
      <c r="D68">
        <v>1</v>
      </c>
      <c r="E68" s="27">
        <v>540</v>
      </c>
      <c r="F68">
        <v>5</v>
      </c>
      <c r="G68" s="3" t="s">
        <v>291</v>
      </c>
      <c r="I68">
        <v>237.67</v>
      </c>
      <c r="J68">
        <v>253.98</v>
      </c>
      <c r="K68">
        <v>279.7</v>
      </c>
      <c r="L68">
        <v>296.10000000000002</v>
      </c>
      <c r="M68">
        <v>293.82</v>
      </c>
      <c r="N68">
        <v>305.32</v>
      </c>
      <c r="O68" s="9">
        <v>316.83</v>
      </c>
      <c r="T68">
        <v>1</v>
      </c>
      <c r="U68">
        <v>1</v>
      </c>
      <c r="V68">
        <v>1</v>
      </c>
      <c r="Y68" t="s">
        <v>57</v>
      </c>
      <c r="Z68" s="12" t="s">
        <v>74</v>
      </c>
      <c r="AA68" t="s">
        <v>292</v>
      </c>
      <c r="AB68" s="12" t="s">
        <v>1037</v>
      </c>
      <c r="AD68" s="12"/>
    </row>
    <row r="69" spans="1:30" x14ac:dyDescent="0.35">
      <c r="A69">
        <v>68</v>
      </c>
      <c r="B69" t="s">
        <v>277</v>
      </c>
      <c r="D69">
        <v>1</v>
      </c>
      <c r="E69" s="27">
        <v>330</v>
      </c>
      <c r="F69">
        <v>3</v>
      </c>
      <c r="G69" s="3" t="s">
        <v>61</v>
      </c>
      <c r="H69" t="s">
        <v>62</v>
      </c>
      <c r="K69">
        <v>82.615399999999994</v>
      </c>
      <c r="L69">
        <v>81.86</v>
      </c>
      <c r="M69">
        <v>77.45358898809549</v>
      </c>
      <c r="N69">
        <v>83.918182312252981</v>
      </c>
      <c r="O69" s="8">
        <v>91.869734486166109</v>
      </c>
      <c r="P69">
        <v>1</v>
      </c>
      <c r="W69">
        <v>1</v>
      </c>
      <c r="Y69" t="s">
        <v>63</v>
      </c>
      <c r="Z69" s="12" t="s">
        <v>64</v>
      </c>
      <c r="AB69" s="12" t="s">
        <v>1038</v>
      </c>
      <c r="AD69" s="12"/>
    </row>
    <row r="70" spans="1:30" x14ac:dyDescent="0.35">
      <c r="A70">
        <v>69</v>
      </c>
      <c r="B70" t="s">
        <v>294</v>
      </c>
      <c r="D70">
        <v>1</v>
      </c>
      <c r="E70" s="27">
        <v>330</v>
      </c>
      <c r="F70">
        <v>3</v>
      </c>
      <c r="G70" s="3" t="s">
        <v>61</v>
      </c>
      <c r="H70" t="s">
        <v>62</v>
      </c>
      <c r="K70">
        <v>39.629800000000003</v>
      </c>
      <c r="L70">
        <v>40.74</v>
      </c>
      <c r="M70">
        <v>39.584326438492027</v>
      </c>
      <c r="N70">
        <v>40.796431225296459</v>
      </c>
      <c r="O70" s="8">
        <v>44.712135424901192</v>
      </c>
      <c r="P70">
        <v>1</v>
      </c>
      <c r="W70">
        <v>1</v>
      </c>
      <c r="Y70" t="s">
        <v>63</v>
      </c>
      <c r="Z70" s="12" t="s">
        <v>64</v>
      </c>
      <c r="AB70" s="12" t="s">
        <v>1038</v>
      </c>
      <c r="AD70" s="12"/>
    </row>
    <row r="71" spans="1:30" x14ac:dyDescent="0.35">
      <c r="A71">
        <v>70</v>
      </c>
      <c r="B71" t="s">
        <v>295</v>
      </c>
      <c r="D71">
        <v>1</v>
      </c>
      <c r="E71" s="27">
        <v>330</v>
      </c>
      <c r="F71">
        <v>3</v>
      </c>
      <c r="G71" s="3" t="s">
        <v>61</v>
      </c>
      <c r="H71" t="s">
        <v>62</v>
      </c>
      <c r="K71">
        <v>111.58322750000001</v>
      </c>
      <c r="L71">
        <v>105.49</v>
      </c>
      <c r="M71">
        <v>106.56664494047639</v>
      </c>
      <c r="N71">
        <v>114.5856479249011</v>
      </c>
      <c r="O71" s="8">
        <v>110.9549009881423</v>
      </c>
      <c r="P71">
        <v>1</v>
      </c>
      <c r="W71">
        <v>1</v>
      </c>
      <c r="Y71" t="s">
        <v>63</v>
      </c>
      <c r="Z71" s="12" t="s">
        <v>64</v>
      </c>
      <c r="AB71" s="12" t="s">
        <v>1038</v>
      </c>
      <c r="AD71" s="12"/>
    </row>
    <row r="72" spans="1:30" x14ac:dyDescent="0.35">
      <c r="A72">
        <v>71</v>
      </c>
      <c r="B72" t="s">
        <v>296</v>
      </c>
      <c r="D72">
        <v>1</v>
      </c>
      <c r="E72" s="27">
        <v>330</v>
      </c>
      <c r="F72">
        <v>3</v>
      </c>
      <c r="G72" s="3" t="s">
        <v>61</v>
      </c>
      <c r="H72" t="s">
        <v>62</v>
      </c>
      <c r="K72">
        <v>34.576700000000002</v>
      </c>
      <c r="L72">
        <v>34.9</v>
      </c>
      <c r="M72">
        <v>34.027184126984118</v>
      </c>
      <c r="N72">
        <v>36.232608695652168</v>
      </c>
      <c r="O72" s="8">
        <v>33.390316205533587</v>
      </c>
      <c r="P72">
        <v>1</v>
      </c>
      <c r="W72">
        <v>1</v>
      </c>
      <c r="Y72" t="s">
        <v>63</v>
      </c>
      <c r="Z72" s="12" t="s">
        <v>64</v>
      </c>
      <c r="AB72" s="12" t="s">
        <v>1038</v>
      </c>
      <c r="AD72" s="12"/>
    </row>
    <row r="73" spans="1:30" x14ac:dyDescent="0.35">
      <c r="A73">
        <v>72</v>
      </c>
      <c r="B73" t="s">
        <v>297</v>
      </c>
      <c r="D73">
        <v>1</v>
      </c>
      <c r="E73" s="27">
        <v>330</v>
      </c>
      <c r="F73">
        <v>3</v>
      </c>
      <c r="G73" s="3" t="s">
        <v>61</v>
      </c>
      <c r="H73" t="s">
        <v>62</v>
      </c>
      <c r="K73">
        <v>94.243399999999994</v>
      </c>
      <c r="L73">
        <v>94.51</v>
      </c>
      <c r="M73">
        <v>94.58611314484132</v>
      </c>
      <c r="N73">
        <v>98.232085474308263</v>
      </c>
      <c r="O73" s="8">
        <v>100.55355587944671</v>
      </c>
      <c r="P73">
        <v>1</v>
      </c>
      <c r="W73">
        <v>1</v>
      </c>
      <c r="Y73" t="s">
        <v>63</v>
      </c>
      <c r="Z73" s="12" t="s">
        <v>64</v>
      </c>
      <c r="AB73" s="12" t="s">
        <v>1038</v>
      </c>
      <c r="AD73" s="12"/>
    </row>
    <row r="74" spans="1:30" x14ac:dyDescent="0.35">
      <c r="A74">
        <v>73</v>
      </c>
      <c r="B74" t="s">
        <v>729</v>
      </c>
      <c r="D74">
        <v>1</v>
      </c>
      <c r="E74" s="27">
        <v>330</v>
      </c>
      <c r="F74">
        <v>3</v>
      </c>
      <c r="G74" s="3" t="s">
        <v>61</v>
      </c>
      <c r="H74" t="s">
        <v>62</v>
      </c>
      <c r="K74">
        <v>329.949476</v>
      </c>
      <c r="L74">
        <v>332.73</v>
      </c>
      <c r="M74">
        <v>331.2565870039673</v>
      </c>
      <c r="N74">
        <v>343.3141</v>
      </c>
      <c r="O74" s="8">
        <v>360.7138147727274</v>
      </c>
      <c r="P74">
        <v>1</v>
      </c>
      <c r="W74">
        <v>1</v>
      </c>
      <c r="Y74" t="s">
        <v>63</v>
      </c>
      <c r="Z74" s="12" t="s">
        <v>64</v>
      </c>
      <c r="AB74" s="12" t="s">
        <v>1038</v>
      </c>
      <c r="AD74" s="12"/>
    </row>
    <row r="75" spans="1:30" ht="29" x14ac:dyDescent="0.35">
      <c r="A75">
        <v>74</v>
      </c>
      <c r="B75" t="s">
        <v>299</v>
      </c>
      <c r="D75">
        <v>1</v>
      </c>
      <c r="E75" s="27">
        <v>330</v>
      </c>
      <c r="F75">
        <v>3</v>
      </c>
      <c r="G75" s="3" t="s">
        <v>61</v>
      </c>
      <c r="H75" t="s">
        <v>62</v>
      </c>
      <c r="K75">
        <v>13.4276</v>
      </c>
      <c r="L75">
        <v>14.18</v>
      </c>
      <c r="M75">
        <v>14.431349206349219</v>
      </c>
      <c r="N75">
        <v>14.304347826086961</v>
      </c>
      <c r="O75" s="8">
        <v>13.87430830039526</v>
      </c>
      <c r="P75">
        <v>1</v>
      </c>
      <c r="W75">
        <v>1</v>
      </c>
      <c r="Y75" t="s">
        <v>63</v>
      </c>
      <c r="Z75" s="12" t="s">
        <v>300</v>
      </c>
      <c r="AB75" s="12" t="s">
        <v>1039</v>
      </c>
      <c r="AD75" s="12"/>
    </row>
    <row r="76" spans="1:30" ht="29" x14ac:dyDescent="0.35">
      <c r="A76">
        <v>75</v>
      </c>
      <c r="B76" t="s">
        <v>301</v>
      </c>
      <c r="D76">
        <v>1</v>
      </c>
      <c r="E76" s="27">
        <v>330</v>
      </c>
      <c r="F76">
        <v>3</v>
      </c>
      <c r="G76" s="3" t="s">
        <v>61</v>
      </c>
      <c r="H76" t="s">
        <v>62</v>
      </c>
      <c r="K76">
        <v>4.33</v>
      </c>
      <c r="L76">
        <v>5.1100000000000003</v>
      </c>
      <c r="M76">
        <v>4.9718253968253983</v>
      </c>
      <c r="N76">
        <v>4</v>
      </c>
      <c r="O76" s="8">
        <v>4.7490118577075098</v>
      </c>
      <c r="P76">
        <v>1</v>
      </c>
      <c r="W76">
        <v>1</v>
      </c>
      <c r="Y76" t="s">
        <v>63</v>
      </c>
      <c r="Z76" s="12" t="s">
        <v>300</v>
      </c>
      <c r="AB76" s="12" t="s">
        <v>1039</v>
      </c>
      <c r="AD76" s="12"/>
    </row>
    <row r="77" spans="1:30" ht="29" x14ac:dyDescent="0.35">
      <c r="A77">
        <v>76</v>
      </c>
      <c r="B77" t="s">
        <v>302</v>
      </c>
      <c r="D77">
        <v>1</v>
      </c>
      <c r="E77" s="27">
        <v>330</v>
      </c>
      <c r="F77">
        <v>3</v>
      </c>
      <c r="G77" s="3" t="s">
        <v>61</v>
      </c>
      <c r="H77" t="s">
        <v>62</v>
      </c>
      <c r="K77">
        <v>4.59</v>
      </c>
      <c r="L77">
        <v>4.25</v>
      </c>
      <c r="M77">
        <v>4.1269841269841274</v>
      </c>
      <c r="N77">
        <v>4.9090909090909092</v>
      </c>
      <c r="O77" s="8">
        <v>5</v>
      </c>
      <c r="P77">
        <v>1</v>
      </c>
      <c r="W77">
        <v>1</v>
      </c>
      <c r="Y77" t="s">
        <v>63</v>
      </c>
      <c r="Z77" s="12" t="s">
        <v>300</v>
      </c>
      <c r="AB77" s="12" t="s">
        <v>1039</v>
      </c>
      <c r="AD77" s="12"/>
    </row>
    <row r="78" spans="1:30" ht="29" x14ac:dyDescent="0.35">
      <c r="A78">
        <v>77</v>
      </c>
      <c r="B78" t="s">
        <v>303</v>
      </c>
      <c r="D78">
        <v>1</v>
      </c>
      <c r="E78" s="27">
        <v>330</v>
      </c>
      <c r="F78">
        <v>3</v>
      </c>
      <c r="G78" s="3" t="s">
        <v>61</v>
      </c>
      <c r="H78" t="s">
        <v>62</v>
      </c>
      <c r="K78">
        <v>10.9947</v>
      </c>
      <c r="L78">
        <v>10.59</v>
      </c>
      <c r="M78">
        <v>10.97916666666667</v>
      </c>
      <c r="N78">
        <v>11.307905138339921</v>
      </c>
      <c r="O78" s="8">
        <v>11.95770750988142</v>
      </c>
      <c r="P78">
        <v>1</v>
      </c>
      <c r="W78">
        <v>1</v>
      </c>
      <c r="Y78" t="s">
        <v>63</v>
      </c>
      <c r="Z78" s="12" t="s">
        <v>300</v>
      </c>
      <c r="AB78" s="12" t="s">
        <v>1039</v>
      </c>
      <c r="AD78" s="12"/>
    </row>
    <row r="79" spans="1:30" ht="29" x14ac:dyDescent="0.35">
      <c r="A79">
        <v>78</v>
      </c>
      <c r="B79" t="s">
        <v>304</v>
      </c>
      <c r="D79">
        <v>1</v>
      </c>
      <c r="E79" s="27">
        <v>330</v>
      </c>
      <c r="F79">
        <v>3</v>
      </c>
      <c r="G79" s="3" t="s">
        <v>61</v>
      </c>
      <c r="H79" t="s">
        <v>62</v>
      </c>
      <c r="K79">
        <v>34.583399999999997</v>
      </c>
      <c r="L79">
        <v>30.47</v>
      </c>
      <c r="M79">
        <v>37.395040327380919</v>
      </c>
      <c r="N79">
        <v>41.459289575098801</v>
      </c>
      <c r="O79" s="8">
        <v>38.255337252964452</v>
      </c>
      <c r="P79">
        <v>1</v>
      </c>
      <c r="W79">
        <v>1</v>
      </c>
      <c r="Y79" t="s">
        <v>63</v>
      </c>
      <c r="Z79" s="12" t="s">
        <v>300</v>
      </c>
      <c r="AB79" s="12" t="s">
        <v>1039</v>
      </c>
      <c r="AD79" s="12"/>
    </row>
    <row r="80" spans="1:30" ht="29" x14ac:dyDescent="0.35">
      <c r="A80">
        <v>79</v>
      </c>
      <c r="B80" t="s">
        <v>305</v>
      </c>
      <c r="D80">
        <v>1</v>
      </c>
      <c r="E80" s="27">
        <v>330</v>
      </c>
      <c r="F80">
        <v>3</v>
      </c>
      <c r="G80" s="3" t="s">
        <v>61</v>
      </c>
      <c r="H80" t="s">
        <v>62</v>
      </c>
      <c r="K80">
        <v>2.1339999999999999</v>
      </c>
      <c r="L80">
        <v>1.88</v>
      </c>
      <c r="M80">
        <v>1.96031746031746</v>
      </c>
      <c r="N80">
        <v>4.4308300395256914</v>
      </c>
      <c r="O80" s="8">
        <v>4.1581027667984189</v>
      </c>
      <c r="P80">
        <v>1</v>
      </c>
      <c r="W80">
        <v>1</v>
      </c>
      <c r="Y80" t="s">
        <v>63</v>
      </c>
      <c r="Z80" s="12" t="s">
        <v>300</v>
      </c>
      <c r="AB80" s="12" t="s">
        <v>1039</v>
      </c>
      <c r="AD80" s="12"/>
    </row>
    <row r="81" spans="1:30" ht="29" x14ac:dyDescent="0.35">
      <c r="A81">
        <v>80</v>
      </c>
      <c r="B81" t="s">
        <v>306</v>
      </c>
      <c r="D81">
        <v>1</v>
      </c>
      <c r="E81" s="27">
        <v>330</v>
      </c>
      <c r="F81">
        <v>3</v>
      </c>
      <c r="G81" s="3" t="s">
        <v>61</v>
      </c>
      <c r="H81" t="s">
        <v>62</v>
      </c>
      <c r="K81">
        <v>3.7759999999999998</v>
      </c>
      <c r="L81">
        <v>3.74</v>
      </c>
      <c r="M81">
        <v>3.6468253968253959</v>
      </c>
      <c r="N81">
        <v>4.1581027667984189</v>
      </c>
      <c r="O81" s="8">
        <v>4.6363636363636367</v>
      </c>
      <c r="P81">
        <v>1</v>
      </c>
      <c r="W81">
        <v>1</v>
      </c>
      <c r="Y81" t="s">
        <v>63</v>
      </c>
      <c r="Z81" s="12" t="s">
        <v>300</v>
      </c>
      <c r="AB81" s="12" t="s">
        <v>1039</v>
      </c>
      <c r="AD81" s="12"/>
    </row>
    <row r="82" spans="1:30" ht="29" x14ac:dyDescent="0.35">
      <c r="A82">
        <v>81</v>
      </c>
      <c r="B82" t="s">
        <v>307</v>
      </c>
      <c r="D82">
        <v>1</v>
      </c>
      <c r="E82" s="27">
        <v>330</v>
      </c>
      <c r="F82">
        <v>3</v>
      </c>
      <c r="G82" s="3" t="s">
        <v>61</v>
      </c>
      <c r="H82" t="s">
        <v>62</v>
      </c>
      <c r="K82">
        <v>8.4728499999999993</v>
      </c>
      <c r="L82">
        <v>8.73</v>
      </c>
      <c r="M82">
        <v>8.3588345734127163</v>
      </c>
      <c r="N82">
        <v>8.0605113636363335</v>
      </c>
      <c r="O82" s="8">
        <v>7.5327173913043186</v>
      </c>
      <c r="P82">
        <v>1</v>
      </c>
      <c r="W82">
        <v>1</v>
      </c>
      <c r="Y82" t="s">
        <v>63</v>
      </c>
      <c r="Z82" s="12" t="s">
        <v>300</v>
      </c>
      <c r="AB82" s="12" t="s">
        <v>1039</v>
      </c>
      <c r="AD82" s="12"/>
    </row>
    <row r="83" spans="1:30" x14ac:dyDescent="0.35">
      <c r="A83">
        <v>82</v>
      </c>
      <c r="B83" t="s">
        <v>308</v>
      </c>
      <c r="C83" t="s">
        <v>309</v>
      </c>
      <c r="D83">
        <v>1</v>
      </c>
      <c r="F83">
        <v>7</v>
      </c>
      <c r="G83" s="3" t="s">
        <v>310</v>
      </c>
      <c r="I83">
        <v>4.3</v>
      </c>
      <c r="J83">
        <v>4.3</v>
      </c>
      <c r="K83">
        <v>4.3</v>
      </c>
      <c r="L83">
        <v>5</v>
      </c>
      <c r="M83">
        <v>5</v>
      </c>
      <c r="N83">
        <v>6</v>
      </c>
      <c r="O83" s="8">
        <v>6</v>
      </c>
      <c r="X83" t="s">
        <v>311</v>
      </c>
      <c r="Y83" t="s">
        <v>68</v>
      </c>
      <c r="Z83" s="12" t="s">
        <v>69</v>
      </c>
      <c r="AA83" t="s">
        <v>312</v>
      </c>
      <c r="AB83" s="12" t="s">
        <v>1040</v>
      </c>
      <c r="AD83" s="12"/>
    </row>
    <row r="84" spans="1:30" ht="29" x14ac:dyDescent="0.35">
      <c r="A84">
        <v>83</v>
      </c>
      <c r="B84" t="s">
        <v>314</v>
      </c>
      <c r="D84">
        <v>1</v>
      </c>
      <c r="E84" s="27">
        <v>941</v>
      </c>
      <c r="F84">
        <v>9</v>
      </c>
      <c r="G84" s="3" t="s">
        <v>315</v>
      </c>
      <c r="I84">
        <v>646.46</v>
      </c>
      <c r="J84">
        <v>652.47</v>
      </c>
      <c r="K84">
        <v>661.9</v>
      </c>
      <c r="L84">
        <v>683.4</v>
      </c>
      <c r="M84">
        <v>733.37</v>
      </c>
      <c r="N84">
        <v>732.91</v>
      </c>
      <c r="O84" s="9">
        <v>694.95</v>
      </c>
      <c r="Q84">
        <v>1</v>
      </c>
      <c r="T84">
        <v>1</v>
      </c>
      <c r="U84">
        <v>1</v>
      </c>
      <c r="V84">
        <v>1</v>
      </c>
      <c r="Y84" t="s">
        <v>109</v>
      </c>
      <c r="Z84" s="12" t="s">
        <v>110</v>
      </c>
      <c r="AA84" t="s">
        <v>111</v>
      </c>
      <c r="AB84" s="12" t="s">
        <v>997</v>
      </c>
      <c r="AD84" s="12"/>
    </row>
    <row r="85" spans="1:30" ht="29" x14ac:dyDescent="0.35">
      <c r="A85">
        <v>84</v>
      </c>
      <c r="B85" t="s">
        <v>316</v>
      </c>
      <c r="D85">
        <v>1</v>
      </c>
      <c r="E85" s="27">
        <v>941</v>
      </c>
      <c r="F85">
        <v>9</v>
      </c>
      <c r="G85" s="3" t="s">
        <v>317</v>
      </c>
      <c r="I85">
        <v>613.84</v>
      </c>
      <c r="J85">
        <v>632.4</v>
      </c>
      <c r="K85">
        <v>654.4</v>
      </c>
      <c r="L85">
        <v>672.5</v>
      </c>
      <c r="M85">
        <v>703.08</v>
      </c>
      <c r="N85">
        <v>730.38</v>
      </c>
      <c r="O85" s="9">
        <v>734.44</v>
      </c>
      <c r="Q85">
        <v>1</v>
      </c>
      <c r="T85">
        <v>1</v>
      </c>
      <c r="U85">
        <v>1</v>
      </c>
      <c r="V85">
        <v>1</v>
      </c>
      <c r="Y85" t="s">
        <v>109</v>
      </c>
      <c r="Z85" s="12" t="s">
        <v>110</v>
      </c>
      <c r="AA85" t="s">
        <v>111</v>
      </c>
      <c r="AB85" s="12" t="s">
        <v>997</v>
      </c>
      <c r="AD85" s="12"/>
    </row>
    <row r="86" spans="1:30" ht="29" x14ac:dyDescent="0.35">
      <c r="A86">
        <v>85</v>
      </c>
      <c r="B86" t="s">
        <v>318</v>
      </c>
      <c r="D86">
        <v>1</v>
      </c>
      <c r="E86" s="27">
        <v>941</v>
      </c>
      <c r="F86">
        <v>9</v>
      </c>
      <c r="G86" s="3" t="s">
        <v>319</v>
      </c>
      <c r="I86">
        <v>590.47</v>
      </c>
      <c r="J86">
        <v>650.97</v>
      </c>
      <c r="K86">
        <v>648.20000000000005</v>
      </c>
      <c r="L86">
        <v>662</v>
      </c>
      <c r="M86">
        <v>672.17</v>
      </c>
      <c r="N86">
        <v>678.63</v>
      </c>
      <c r="O86" s="9">
        <v>675.68</v>
      </c>
      <c r="Q86">
        <v>1</v>
      </c>
      <c r="T86">
        <v>1</v>
      </c>
      <c r="U86">
        <v>1</v>
      </c>
      <c r="V86">
        <v>1</v>
      </c>
      <c r="Y86" t="s">
        <v>109</v>
      </c>
      <c r="Z86" s="12" t="s">
        <v>110</v>
      </c>
      <c r="AA86" t="s">
        <v>111</v>
      </c>
      <c r="AB86" s="12" t="s">
        <v>997</v>
      </c>
      <c r="AD86" s="12"/>
    </row>
    <row r="87" spans="1:30" ht="29" x14ac:dyDescent="0.35">
      <c r="A87">
        <v>86</v>
      </c>
      <c r="B87" t="s">
        <v>320</v>
      </c>
      <c r="D87">
        <v>1</v>
      </c>
      <c r="E87" s="27">
        <v>941</v>
      </c>
      <c r="F87">
        <v>9</v>
      </c>
      <c r="G87" s="3" t="s">
        <v>321</v>
      </c>
      <c r="I87">
        <v>512.86</v>
      </c>
      <c r="J87">
        <v>525.02</v>
      </c>
      <c r="K87">
        <v>526.6</v>
      </c>
      <c r="L87">
        <v>523.20000000000005</v>
      </c>
      <c r="M87">
        <v>510.34</v>
      </c>
      <c r="N87">
        <v>552.29999999999995</v>
      </c>
      <c r="O87" s="9">
        <v>591.20000000000005</v>
      </c>
      <c r="Q87">
        <v>1</v>
      </c>
      <c r="T87">
        <v>1</v>
      </c>
      <c r="U87">
        <v>1</v>
      </c>
      <c r="V87">
        <v>1</v>
      </c>
      <c r="Y87" t="s">
        <v>109</v>
      </c>
      <c r="Z87" s="12" t="s">
        <v>110</v>
      </c>
      <c r="AA87" t="s">
        <v>111</v>
      </c>
      <c r="AB87" s="12" t="s">
        <v>997</v>
      </c>
      <c r="AD87" s="12"/>
    </row>
    <row r="88" spans="1:30" ht="29" x14ac:dyDescent="0.35">
      <c r="A88">
        <v>87</v>
      </c>
      <c r="B88" t="s">
        <v>322</v>
      </c>
      <c r="D88">
        <v>1</v>
      </c>
      <c r="E88" s="27">
        <v>941</v>
      </c>
      <c r="F88">
        <v>9</v>
      </c>
      <c r="G88" s="3" t="s">
        <v>323</v>
      </c>
      <c r="I88">
        <v>442.8</v>
      </c>
      <c r="J88">
        <v>458.04</v>
      </c>
      <c r="K88">
        <v>561.5</v>
      </c>
      <c r="L88">
        <v>462.9</v>
      </c>
      <c r="M88">
        <v>467.42</v>
      </c>
      <c r="N88">
        <v>444.54</v>
      </c>
      <c r="O88" s="9">
        <v>436.32</v>
      </c>
      <c r="Q88">
        <v>1</v>
      </c>
      <c r="T88">
        <v>1</v>
      </c>
      <c r="U88">
        <v>1</v>
      </c>
      <c r="V88">
        <v>1</v>
      </c>
      <c r="Y88" t="s">
        <v>109</v>
      </c>
      <c r="Z88" s="12" t="s">
        <v>110</v>
      </c>
      <c r="AA88" t="s">
        <v>111</v>
      </c>
      <c r="AB88" s="12" t="s">
        <v>997</v>
      </c>
      <c r="AD88" s="12"/>
    </row>
    <row r="89" spans="1:30" ht="29" x14ac:dyDescent="0.35">
      <c r="A89">
        <v>88</v>
      </c>
      <c r="B89" t="s">
        <v>324</v>
      </c>
      <c r="D89">
        <v>1</v>
      </c>
      <c r="E89" s="27">
        <v>941</v>
      </c>
      <c r="F89">
        <v>9</v>
      </c>
      <c r="G89" s="3" t="s">
        <v>325</v>
      </c>
      <c r="I89">
        <v>451.38</v>
      </c>
      <c r="J89">
        <v>471.56</v>
      </c>
      <c r="K89">
        <v>496.6</v>
      </c>
      <c r="L89">
        <v>497.3</v>
      </c>
      <c r="M89">
        <v>499.01</v>
      </c>
      <c r="N89">
        <v>506.76</v>
      </c>
      <c r="O89" s="9">
        <v>517.5</v>
      </c>
      <c r="Q89">
        <v>1</v>
      </c>
      <c r="T89">
        <v>1</v>
      </c>
      <c r="U89">
        <v>1</v>
      </c>
      <c r="V89">
        <v>1</v>
      </c>
      <c r="Y89" t="s">
        <v>109</v>
      </c>
      <c r="Z89" s="12" t="s">
        <v>110</v>
      </c>
      <c r="AA89" t="s">
        <v>111</v>
      </c>
      <c r="AB89" s="12" t="s">
        <v>997</v>
      </c>
      <c r="AD89" s="12"/>
    </row>
    <row r="90" spans="1:30" ht="29" x14ac:dyDescent="0.35">
      <c r="A90">
        <v>89</v>
      </c>
      <c r="B90" t="s">
        <v>326</v>
      </c>
      <c r="D90">
        <v>1</v>
      </c>
      <c r="E90" s="27">
        <v>941</v>
      </c>
      <c r="F90">
        <v>9</v>
      </c>
      <c r="G90" s="3" t="s">
        <v>327</v>
      </c>
      <c r="I90">
        <v>490.58</v>
      </c>
      <c r="J90">
        <v>489.53</v>
      </c>
      <c r="K90">
        <v>535.9</v>
      </c>
      <c r="L90">
        <v>569.1</v>
      </c>
      <c r="M90">
        <v>594.45000000000005</v>
      </c>
      <c r="N90">
        <v>612.78</v>
      </c>
      <c r="O90" s="9">
        <v>622.37</v>
      </c>
      <c r="Q90">
        <v>1</v>
      </c>
      <c r="T90">
        <v>1</v>
      </c>
      <c r="U90">
        <v>1</v>
      </c>
      <c r="V90">
        <v>1</v>
      </c>
      <c r="Y90" t="s">
        <v>109</v>
      </c>
      <c r="Z90" s="12" t="s">
        <v>110</v>
      </c>
      <c r="AA90" t="s">
        <v>111</v>
      </c>
      <c r="AB90" s="12" t="s">
        <v>997</v>
      </c>
      <c r="AD90" s="12"/>
    </row>
    <row r="91" spans="1:30" x14ac:dyDescent="0.35">
      <c r="A91">
        <v>90</v>
      </c>
      <c r="B91" t="s">
        <v>328</v>
      </c>
      <c r="D91">
        <v>1</v>
      </c>
      <c r="F91">
        <v>9</v>
      </c>
      <c r="G91" s="3" t="s">
        <v>329</v>
      </c>
      <c r="I91">
        <v>0.1</v>
      </c>
      <c r="J91">
        <v>0.1</v>
      </c>
      <c r="K91">
        <v>0.1</v>
      </c>
      <c r="L91">
        <v>0.1</v>
      </c>
      <c r="M91">
        <v>0.1</v>
      </c>
      <c r="N91">
        <v>0.15</v>
      </c>
      <c r="O91" s="10">
        <v>0.15</v>
      </c>
      <c r="X91" t="s">
        <v>330</v>
      </c>
      <c r="Y91" t="s">
        <v>109</v>
      </c>
      <c r="Z91" s="12" t="s">
        <v>69</v>
      </c>
      <c r="AA91" s="15" t="s">
        <v>331</v>
      </c>
      <c r="AB91" s="12" t="s">
        <v>1041</v>
      </c>
      <c r="AD91" s="12"/>
    </row>
    <row r="92" spans="1:30" x14ac:dyDescent="0.35">
      <c r="A92">
        <v>91</v>
      </c>
      <c r="B92" t="s">
        <v>332</v>
      </c>
      <c r="D92">
        <v>1</v>
      </c>
      <c r="E92" s="27">
        <v>330</v>
      </c>
      <c r="F92">
        <v>3</v>
      </c>
      <c r="G92" s="3" t="s">
        <v>61</v>
      </c>
      <c r="H92" t="s">
        <v>62</v>
      </c>
      <c r="K92">
        <v>87.359800000000007</v>
      </c>
      <c r="L92">
        <v>77.06</v>
      </c>
      <c r="M92">
        <v>82.486309523809567</v>
      </c>
      <c r="N92">
        <v>79.344665000000006</v>
      </c>
      <c r="O92" s="8">
        <v>92.961566946640275</v>
      </c>
      <c r="P92">
        <v>1</v>
      </c>
      <c r="W92">
        <v>1</v>
      </c>
      <c r="Y92" t="s">
        <v>63</v>
      </c>
      <c r="Z92" s="12" t="s">
        <v>64</v>
      </c>
      <c r="AA92" t="s">
        <v>247</v>
      </c>
      <c r="AB92" s="12" t="s">
        <v>1042</v>
      </c>
      <c r="AD92" s="12"/>
    </row>
    <row r="93" spans="1:30" x14ac:dyDescent="0.35">
      <c r="A93">
        <v>92</v>
      </c>
      <c r="B93" t="s">
        <v>333</v>
      </c>
      <c r="D93">
        <v>1</v>
      </c>
      <c r="E93" s="27">
        <v>330</v>
      </c>
      <c r="F93">
        <v>3</v>
      </c>
      <c r="G93" s="3" t="s">
        <v>61</v>
      </c>
      <c r="H93" t="s">
        <v>62</v>
      </c>
      <c r="K93">
        <v>75.334400000000002</v>
      </c>
      <c r="L93">
        <v>75.995699999999999</v>
      </c>
      <c r="M93">
        <v>76.48244047619049</v>
      </c>
      <c r="N93">
        <v>76.805830039525631</v>
      </c>
      <c r="O93" s="8">
        <v>77.722332015810238</v>
      </c>
      <c r="P93">
        <v>1</v>
      </c>
      <c r="W93">
        <v>1</v>
      </c>
      <c r="Y93" t="s">
        <v>63</v>
      </c>
      <c r="Z93" s="12" t="s">
        <v>64</v>
      </c>
      <c r="AA93" t="s">
        <v>247</v>
      </c>
      <c r="AB93" s="12" t="s">
        <v>1043</v>
      </c>
      <c r="AD93" s="12"/>
    </row>
    <row r="94" spans="1:30" x14ac:dyDescent="0.35">
      <c r="A94">
        <v>93</v>
      </c>
      <c r="B94" t="s">
        <v>334</v>
      </c>
      <c r="D94">
        <v>1</v>
      </c>
      <c r="E94" s="27">
        <v>1050</v>
      </c>
      <c r="F94">
        <v>10</v>
      </c>
      <c r="G94" s="3" t="s">
        <v>335</v>
      </c>
      <c r="I94">
        <v>55.15</v>
      </c>
      <c r="J94">
        <v>60.12</v>
      </c>
      <c r="K94">
        <v>69.099999999999994</v>
      </c>
      <c r="L94">
        <v>65.400000000000006</v>
      </c>
      <c r="M94">
        <v>69.86</v>
      </c>
      <c r="N94">
        <v>67.25</v>
      </c>
      <c r="O94" s="9">
        <v>66.05</v>
      </c>
      <c r="T94">
        <v>1</v>
      </c>
      <c r="U94">
        <v>1</v>
      </c>
      <c r="V94">
        <v>1</v>
      </c>
      <c r="Y94" t="s">
        <v>87</v>
      </c>
      <c r="Z94" s="12" t="s">
        <v>74</v>
      </c>
      <c r="AA94" t="s">
        <v>336</v>
      </c>
      <c r="AB94" s="12" t="s">
        <v>1044</v>
      </c>
      <c r="AD94" s="12"/>
    </row>
    <row r="95" spans="1:30" x14ac:dyDescent="0.35">
      <c r="A95">
        <v>94</v>
      </c>
      <c r="B95" t="s">
        <v>337</v>
      </c>
      <c r="C95" t="s">
        <v>338</v>
      </c>
      <c r="D95">
        <v>1</v>
      </c>
      <c r="E95" s="27">
        <v>1090</v>
      </c>
      <c r="F95">
        <v>10</v>
      </c>
      <c r="G95" s="3" t="s">
        <v>339</v>
      </c>
      <c r="I95">
        <v>47.23</v>
      </c>
      <c r="J95">
        <v>51.71</v>
      </c>
      <c r="K95">
        <v>38.799999999999997</v>
      </c>
      <c r="L95">
        <v>40.5</v>
      </c>
      <c r="M95">
        <v>43.8</v>
      </c>
      <c r="N95">
        <v>45.3</v>
      </c>
      <c r="O95" s="9">
        <v>46.4</v>
      </c>
      <c r="T95">
        <v>1</v>
      </c>
      <c r="U95">
        <v>1</v>
      </c>
      <c r="V95">
        <v>1</v>
      </c>
      <c r="Y95" t="s">
        <v>68</v>
      </c>
      <c r="Z95" s="12" t="s">
        <v>74</v>
      </c>
      <c r="AA95" t="s">
        <v>340</v>
      </c>
      <c r="AB95" s="12" t="s">
        <v>1045</v>
      </c>
      <c r="AD95" s="12"/>
    </row>
    <row r="96" spans="1:30" x14ac:dyDescent="0.35">
      <c r="A96">
        <v>95</v>
      </c>
      <c r="B96" t="s">
        <v>341</v>
      </c>
      <c r="C96" t="s">
        <v>342</v>
      </c>
      <c r="D96">
        <v>1</v>
      </c>
      <c r="E96" s="27">
        <v>250</v>
      </c>
      <c r="F96">
        <v>2</v>
      </c>
      <c r="G96" s="3" t="s">
        <v>343</v>
      </c>
      <c r="I96">
        <v>28</v>
      </c>
      <c r="J96">
        <v>32.799999999999997</v>
      </c>
      <c r="K96">
        <v>34.4</v>
      </c>
      <c r="L96">
        <v>39.200000000000003</v>
      </c>
      <c r="M96">
        <v>42.53</v>
      </c>
      <c r="N96">
        <v>43</v>
      </c>
      <c r="O96" s="9">
        <v>51</v>
      </c>
      <c r="T96">
        <v>1</v>
      </c>
      <c r="U96">
        <v>1</v>
      </c>
      <c r="V96">
        <v>1</v>
      </c>
      <c r="Y96" t="s">
        <v>175</v>
      </c>
      <c r="Z96" s="12" t="s">
        <v>74</v>
      </c>
      <c r="AA96" t="s">
        <v>344</v>
      </c>
      <c r="AB96" s="12" t="s">
        <v>1046</v>
      </c>
      <c r="AD96" s="7">
        <v>3</v>
      </c>
    </row>
    <row r="97" spans="1:30" x14ac:dyDescent="0.35">
      <c r="A97">
        <v>96</v>
      </c>
      <c r="B97" t="s">
        <v>345</v>
      </c>
      <c r="C97" t="s">
        <v>346</v>
      </c>
      <c r="D97">
        <v>1</v>
      </c>
      <c r="E97" s="27">
        <v>760</v>
      </c>
      <c r="F97">
        <v>7</v>
      </c>
      <c r="G97" s="3" t="s">
        <v>347</v>
      </c>
      <c r="I97">
        <v>566.29</v>
      </c>
      <c r="J97">
        <v>687.22</v>
      </c>
      <c r="K97">
        <v>649.22</v>
      </c>
      <c r="L97">
        <v>699.9</v>
      </c>
      <c r="M97">
        <v>721.58</v>
      </c>
      <c r="N97">
        <v>689.47</v>
      </c>
      <c r="O97" s="9">
        <v>733.06</v>
      </c>
      <c r="T97">
        <v>1</v>
      </c>
      <c r="U97">
        <v>1</v>
      </c>
      <c r="V97">
        <v>1</v>
      </c>
      <c r="Y97" t="s">
        <v>68</v>
      </c>
      <c r="Z97" s="12" t="s">
        <v>74</v>
      </c>
      <c r="AA97" t="s">
        <v>348</v>
      </c>
      <c r="AB97" s="12" t="s">
        <v>1047</v>
      </c>
      <c r="AD97" s="12"/>
    </row>
    <row r="98" spans="1:30" x14ac:dyDescent="0.35">
      <c r="A98">
        <v>97</v>
      </c>
      <c r="B98" t="s">
        <v>349</v>
      </c>
      <c r="C98" t="s">
        <v>350</v>
      </c>
      <c r="D98">
        <v>1</v>
      </c>
      <c r="E98" s="27">
        <v>481</v>
      </c>
      <c r="F98">
        <v>4</v>
      </c>
      <c r="G98" s="3" t="s">
        <v>351</v>
      </c>
      <c r="I98">
        <v>34.86</v>
      </c>
      <c r="J98">
        <v>42.16</v>
      </c>
      <c r="K98">
        <v>41.6</v>
      </c>
      <c r="L98">
        <v>36.9</v>
      </c>
      <c r="M98">
        <v>36.82</v>
      </c>
      <c r="N98">
        <v>37.200000000000003</v>
      </c>
      <c r="O98" s="9">
        <v>39.25</v>
      </c>
      <c r="T98">
        <v>1</v>
      </c>
      <c r="U98">
        <v>1</v>
      </c>
      <c r="V98">
        <v>1</v>
      </c>
      <c r="Y98" t="s">
        <v>87</v>
      </c>
      <c r="Z98" s="12" t="s">
        <v>74</v>
      </c>
      <c r="AA98" t="s">
        <v>352</v>
      </c>
      <c r="AB98" s="12" t="s">
        <v>1048</v>
      </c>
      <c r="AD98" s="7">
        <v>1</v>
      </c>
    </row>
    <row r="99" spans="1:30" x14ac:dyDescent="0.35">
      <c r="A99">
        <v>98</v>
      </c>
      <c r="B99" t="s">
        <v>356</v>
      </c>
      <c r="D99">
        <v>1</v>
      </c>
      <c r="E99" s="27">
        <v>941</v>
      </c>
      <c r="F99">
        <v>9</v>
      </c>
      <c r="G99" s="3" t="s">
        <v>357</v>
      </c>
      <c r="I99">
        <v>88.75</v>
      </c>
      <c r="J99">
        <v>104.82</v>
      </c>
      <c r="K99">
        <v>100.1</v>
      </c>
      <c r="L99">
        <v>93.7</v>
      </c>
      <c r="M99">
        <v>103.35</v>
      </c>
      <c r="N99">
        <v>104.21</v>
      </c>
      <c r="O99" s="9">
        <v>100.61</v>
      </c>
      <c r="T99">
        <v>1</v>
      </c>
      <c r="U99">
        <v>1</v>
      </c>
      <c r="V99">
        <v>1</v>
      </c>
      <c r="Y99" t="s">
        <v>109</v>
      </c>
      <c r="Z99" s="12" t="s">
        <v>74</v>
      </c>
      <c r="AA99" t="s">
        <v>358</v>
      </c>
      <c r="AB99" s="12" t="s">
        <v>1049</v>
      </c>
      <c r="AD99" s="12"/>
    </row>
    <row r="100" spans="1:30" x14ac:dyDescent="0.35">
      <c r="A100">
        <v>99</v>
      </c>
      <c r="B100" t="s">
        <v>359</v>
      </c>
      <c r="D100">
        <v>1</v>
      </c>
      <c r="E100" s="27">
        <v>820</v>
      </c>
      <c r="F100">
        <v>8</v>
      </c>
      <c r="G100" s="3" t="s">
        <v>360</v>
      </c>
      <c r="I100">
        <v>78.459999999999994</v>
      </c>
      <c r="J100">
        <v>79.64</v>
      </c>
      <c r="K100">
        <v>73</v>
      </c>
      <c r="L100">
        <v>79.2</v>
      </c>
      <c r="M100">
        <v>82.22</v>
      </c>
      <c r="N100">
        <v>78.47</v>
      </c>
      <c r="O100" s="9">
        <v>95.89</v>
      </c>
      <c r="T100">
        <v>1</v>
      </c>
      <c r="U100">
        <v>1</v>
      </c>
      <c r="V100">
        <v>1</v>
      </c>
      <c r="Y100" t="s">
        <v>224</v>
      </c>
      <c r="Z100" s="12" t="s">
        <v>74</v>
      </c>
      <c r="AA100" t="s">
        <v>361</v>
      </c>
      <c r="AB100" s="12" t="s">
        <v>1050</v>
      </c>
      <c r="AD100" s="7">
        <v>1</v>
      </c>
    </row>
    <row r="101" spans="1:30" x14ac:dyDescent="0.35">
      <c r="A101">
        <v>100</v>
      </c>
      <c r="B101" t="s">
        <v>366</v>
      </c>
      <c r="D101">
        <v>1</v>
      </c>
      <c r="E101" s="27">
        <v>111</v>
      </c>
      <c r="F101">
        <v>1</v>
      </c>
      <c r="G101" s="3" t="s">
        <v>367</v>
      </c>
      <c r="I101">
        <v>33.799999999999997</v>
      </c>
      <c r="J101">
        <v>41.66</v>
      </c>
      <c r="K101">
        <v>44.4</v>
      </c>
      <c r="L101">
        <v>37.4</v>
      </c>
      <c r="M101">
        <v>41.4</v>
      </c>
      <c r="N101">
        <v>45</v>
      </c>
      <c r="O101" s="9">
        <v>47.44</v>
      </c>
      <c r="T101">
        <v>1</v>
      </c>
      <c r="U101">
        <v>1</v>
      </c>
      <c r="V101">
        <v>1</v>
      </c>
      <c r="Y101" t="s">
        <v>63</v>
      </c>
      <c r="Z101" s="12" t="s">
        <v>74</v>
      </c>
      <c r="AA101" t="s">
        <v>368</v>
      </c>
      <c r="AB101" s="12" t="s">
        <v>1051</v>
      </c>
      <c r="AD101" s="12"/>
    </row>
    <row r="102" spans="1:30" x14ac:dyDescent="0.35">
      <c r="A102">
        <v>101</v>
      </c>
      <c r="B102" t="s">
        <v>369</v>
      </c>
      <c r="D102">
        <v>1</v>
      </c>
      <c r="E102" s="27">
        <v>412</v>
      </c>
      <c r="F102">
        <v>4</v>
      </c>
      <c r="G102" s="3" t="s">
        <v>370</v>
      </c>
      <c r="J102">
        <v>46.6</v>
      </c>
      <c r="K102">
        <v>58.9</v>
      </c>
      <c r="L102">
        <v>66.2</v>
      </c>
      <c r="M102">
        <v>83.77</v>
      </c>
      <c r="N102">
        <v>99.9</v>
      </c>
      <c r="O102" s="9">
        <v>116.5</v>
      </c>
      <c r="T102">
        <v>1</v>
      </c>
      <c r="U102">
        <v>1</v>
      </c>
      <c r="V102">
        <v>1</v>
      </c>
      <c r="Y102" t="s">
        <v>87</v>
      </c>
      <c r="Z102" s="12" t="s">
        <v>74</v>
      </c>
      <c r="AA102" s="15" t="s">
        <v>371</v>
      </c>
      <c r="AB102" s="12" t="s">
        <v>1052</v>
      </c>
      <c r="AD102" s="12"/>
    </row>
    <row r="103" spans="1:30" x14ac:dyDescent="0.35">
      <c r="A103">
        <v>102</v>
      </c>
      <c r="B103" t="s">
        <v>67</v>
      </c>
      <c r="D103">
        <v>1</v>
      </c>
      <c r="E103" s="27">
        <v>133</v>
      </c>
      <c r="F103">
        <v>1</v>
      </c>
      <c r="G103" s="3" t="s">
        <v>374</v>
      </c>
      <c r="I103">
        <f>246.63-38.7</f>
        <v>207.93</v>
      </c>
      <c r="J103">
        <v>227.54999999999998</v>
      </c>
      <c r="K103">
        <v>244.2</v>
      </c>
      <c r="L103">
        <v>244.8</v>
      </c>
      <c r="M103">
        <v>289.52999999999997</v>
      </c>
      <c r="N103">
        <v>261.04000000000002</v>
      </c>
      <c r="O103" s="9">
        <v>326.93</v>
      </c>
      <c r="T103">
        <v>1</v>
      </c>
      <c r="U103">
        <v>1</v>
      </c>
      <c r="V103">
        <v>1</v>
      </c>
      <c r="Y103" t="s">
        <v>73</v>
      </c>
      <c r="Z103" s="12" t="s">
        <v>74</v>
      </c>
      <c r="AA103" t="s">
        <v>375</v>
      </c>
      <c r="AB103" s="12" t="s">
        <v>1053</v>
      </c>
      <c r="AC103" s="13">
        <v>2</v>
      </c>
      <c r="AD103" s="13">
        <v>1</v>
      </c>
    </row>
    <row r="104" spans="1:30" x14ac:dyDescent="0.35">
      <c r="A104">
        <v>103</v>
      </c>
      <c r="B104" t="s">
        <v>376</v>
      </c>
      <c r="D104">
        <v>1</v>
      </c>
      <c r="E104" s="27">
        <v>330</v>
      </c>
      <c r="F104">
        <v>3</v>
      </c>
      <c r="G104" s="3" t="s">
        <v>61</v>
      </c>
      <c r="H104" t="s">
        <v>62</v>
      </c>
      <c r="K104">
        <v>111.3292</v>
      </c>
      <c r="L104">
        <v>99.07</v>
      </c>
      <c r="M104">
        <v>96.045277777778054</v>
      </c>
      <c r="N104">
        <v>100.87373942687741</v>
      </c>
      <c r="O104" s="8">
        <v>102.5047631422925</v>
      </c>
      <c r="P104">
        <v>1</v>
      </c>
      <c r="W104">
        <v>1</v>
      </c>
      <c r="Y104" t="s">
        <v>63</v>
      </c>
      <c r="Z104" s="12" t="s">
        <v>64</v>
      </c>
      <c r="AB104" s="20" t="s">
        <v>1054</v>
      </c>
      <c r="AD104" s="12"/>
    </row>
    <row r="105" spans="1:30" x14ac:dyDescent="0.35">
      <c r="A105">
        <v>104</v>
      </c>
      <c r="B105" t="s">
        <v>377</v>
      </c>
      <c r="D105">
        <v>1</v>
      </c>
      <c r="E105" s="27">
        <v>330</v>
      </c>
      <c r="F105">
        <v>3</v>
      </c>
      <c r="G105" s="3" t="s">
        <v>61</v>
      </c>
      <c r="H105" t="s">
        <v>62</v>
      </c>
      <c r="K105">
        <v>58.630299999999998</v>
      </c>
      <c r="L105">
        <v>57.81</v>
      </c>
      <c r="M105">
        <v>53.900099206349161</v>
      </c>
      <c r="N105">
        <v>58.407600000000002</v>
      </c>
      <c r="O105" s="8">
        <v>57.838495998023653</v>
      </c>
      <c r="P105">
        <v>1</v>
      </c>
      <c r="W105">
        <v>1</v>
      </c>
      <c r="Y105" t="s">
        <v>63</v>
      </c>
      <c r="Z105" s="12" t="s">
        <v>64</v>
      </c>
      <c r="AB105" s="20" t="s">
        <v>1054</v>
      </c>
      <c r="AD105" s="12"/>
    </row>
    <row r="106" spans="1:30" x14ac:dyDescent="0.35">
      <c r="A106">
        <v>105</v>
      </c>
      <c r="B106" t="s">
        <v>378</v>
      </c>
      <c r="D106">
        <v>1</v>
      </c>
      <c r="E106" s="27">
        <v>330</v>
      </c>
      <c r="F106">
        <v>3</v>
      </c>
      <c r="G106" s="3" t="s">
        <v>61</v>
      </c>
      <c r="H106" t="s">
        <v>62</v>
      </c>
      <c r="K106">
        <v>222.839</v>
      </c>
      <c r="L106">
        <v>223.61</v>
      </c>
      <c r="M106">
        <v>206.6867051091277</v>
      </c>
      <c r="N106">
        <v>205.0764277667983</v>
      </c>
      <c r="O106" s="8">
        <v>193.87867020751011</v>
      </c>
      <c r="P106">
        <v>1</v>
      </c>
      <c r="W106">
        <v>1</v>
      </c>
      <c r="Y106" t="s">
        <v>63</v>
      </c>
      <c r="Z106" s="12" t="s">
        <v>64</v>
      </c>
      <c r="AB106" s="20" t="s">
        <v>1054</v>
      </c>
      <c r="AD106" s="12"/>
    </row>
    <row r="107" spans="1:30" x14ac:dyDescent="0.35">
      <c r="A107">
        <v>106</v>
      </c>
      <c r="B107" t="s">
        <v>379</v>
      </c>
      <c r="D107">
        <v>1</v>
      </c>
      <c r="E107" s="27">
        <v>330</v>
      </c>
      <c r="F107">
        <v>3</v>
      </c>
      <c r="G107" s="3" t="s">
        <v>61</v>
      </c>
      <c r="H107" t="s">
        <v>62</v>
      </c>
      <c r="K107">
        <v>46.860900000000001</v>
      </c>
      <c r="L107">
        <v>43.63</v>
      </c>
      <c r="M107">
        <v>45.728379265873023</v>
      </c>
      <c r="N107">
        <v>44.654944861660077</v>
      </c>
      <c r="O107" s="8">
        <v>45.347035573122533</v>
      </c>
      <c r="P107">
        <v>1</v>
      </c>
      <c r="W107">
        <v>1</v>
      </c>
      <c r="Y107" t="s">
        <v>63</v>
      </c>
      <c r="Z107" s="12" t="s">
        <v>64</v>
      </c>
      <c r="AB107" s="20" t="s">
        <v>1054</v>
      </c>
      <c r="AD107" s="12"/>
    </row>
    <row r="108" spans="1:30" ht="29" x14ac:dyDescent="0.35">
      <c r="A108">
        <v>107</v>
      </c>
      <c r="B108" t="s">
        <v>380</v>
      </c>
      <c r="D108">
        <v>1</v>
      </c>
      <c r="E108" s="27">
        <v>941</v>
      </c>
      <c r="F108">
        <v>9</v>
      </c>
      <c r="G108" s="3" t="s">
        <v>381</v>
      </c>
      <c r="I108">
        <v>1067.68</v>
      </c>
      <c r="J108">
        <v>1072.96</v>
      </c>
      <c r="K108">
        <v>1097.7</v>
      </c>
      <c r="L108">
        <v>1119.5999999999999</v>
      </c>
      <c r="M108">
        <v>1141.1500000000001</v>
      </c>
      <c r="N108">
        <v>1180.43</v>
      </c>
      <c r="O108" s="9">
        <v>1191.8499999999999</v>
      </c>
      <c r="Q108">
        <v>1</v>
      </c>
      <c r="T108">
        <v>1</v>
      </c>
      <c r="U108">
        <v>1</v>
      </c>
      <c r="V108">
        <v>1</v>
      </c>
      <c r="Y108" t="s">
        <v>109</v>
      </c>
      <c r="Z108" s="12" t="s">
        <v>110</v>
      </c>
      <c r="AA108" t="s">
        <v>111</v>
      </c>
      <c r="AB108" s="12" t="s">
        <v>997</v>
      </c>
      <c r="AD108" s="12"/>
    </row>
    <row r="109" spans="1:30" ht="29" x14ac:dyDescent="0.35">
      <c r="A109">
        <v>108</v>
      </c>
      <c r="B109" t="s">
        <v>382</v>
      </c>
      <c r="C109" t="s">
        <v>383</v>
      </c>
      <c r="D109">
        <v>1</v>
      </c>
      <c r="E109" s="27">
        <v>941</v>
      </c>
      <c r="F109">
        <v>9</v>
      </c>
      <c r="G109" s="3" t="s">
        <v>384</v>
      </c>
      <c r="I109">
        <v>4849.46</v>
      </c>
      <c r="J109">
        <v>4726.5200000000004</v>
      </c>
      <c r="K109">
        <v>4623.6000000000004</v>
      </c>
      <c r="L109">
        <v>4626.3</v>
      </c>
      <c r="M109">
        <v>4687.49</v>
      </c>
      <c r="N109">
        <v>4774.47</v>
      </c>
      <c r="O109" s="9">
        <v>4887.34</v>
      </c>
      <c r="Q109">
        <v>1</v>
      </c>
      <c r="T109">
        <v>1</v>
      </c>
      <c r="U109">
        <v>1</v>
      </c>
      <c r="V109">
        <v>1</v>
      </c>
      <c r="Y109" t="s">
        <v>109</v>
      </c>
      <c r="Z109" s="12" t="s">
        <v>110</v>
      </c>
      <c r="AA109" t="s">
        <v>111</v>
      </c>
      <c r="AB109" s="12" t="s">
        <v>997</v>
      </c>
      <c r="AD109" s="12"/>
    </row>
    <row r="110" spans="1:30" x14ac:dyDescent="0.35">
      <c r="A110">
        <v>109</v>
      </c>
      <c r="B110" t="s">
        <v>385</v>
      </c>
      <c r="C110" t="s">
        <v>386</v>
      </c>
      <c r="D110">
        <v>1</v>
      </c>
      <c r="E110" s="27">
        <v>560</v>
      </c>
      <c r="F110">
        <v>5</v>
      </c>
      <c r="G110" s="3" t="s">
        <v>387</v>
      </c>
      <c r="I110">
        <v>245.86</v>
      </c>
      <c r="J110">
        <v>249.36</v>
      </c>
      <c r="K110">
        <v>245</v>
      </c>
      <c r="L110">
        <v>243.8</v>
      </c>
      <c r="M110">
        <v>255.68</v>
      </c>
      <c r="N110">
        <v>250.71</v>
      </c>
      <c r="O110" s="9">
        <v>256.87</v>
      </c>
      <c r="T110">
        <v>1</v>
      </c>
      <c r="U110">
        <v>1</v>
      </c>
      <c r="V110">
        <v>1</v>
      </c>
      <c r="Y110" t="s">
        <v>57</v>
      </c>
      <c r="Z110" s="12" t="s">
        <v>74</v>
      </c>
      <c r="AA110" s="15" t="s">
        <v>388</v>
      </c>
      <c r="AB110" s="12" t="s">
        <v>1055</v>
      </c>
      <c r="AD110" s="7">
        <v>1</v>
      </c>
    </row>
    <row r="111" spans="1:30" x14ac:dyDescent="0.35">
      <c r="A111">
        <v>110</v>
      </c>
      <c r="B111" t="s">
        <v>389</v>
      </c>
      <c r="D111">
        <v>1</v>
      </c>
      <c r="F111">
        <v>5</v>
      </c>
      <c r="G111" s="3" t="s">
        <v>390</v>
      </c>
      <c r="K111">
        <v>3</v>
      </c>
      <c r="L111">
        <v>4</v>
      </c>
      <c r="M111">
        <v>4</v>
      </c>
      <c r="N111">
        <v>4</v>
      </c>
      <c r="O111">
        <v>4</v>
      </c>
      <c r="X111" t="s">
        <v>216</v>
      </c>
      <c r="Y111" t="s">
        <v>57</v>
      </c>
      <c r="Z111" s="12" t="s">
        <v>69</v>
      </c>
      <c r="AA111" s="15" t="s">
        <v>391</v>
      </c>
      <c r="AB111" s="12" t="s">
        <v>1056</v>
      </c>
      <c r="AD111" s="12"/>
    </row>
    <row r="112" spans="1:30" x14ac:dyDescent="0.35">
      <c r="A112">
        <v>111</v>
      </c>
      <c r="B112" t="s">
        <v>392</v>
      </c>
      <c r="D112">
        <v>1</v>
      </c>
      <c r="E112" s="27">
        <v>411</v>
      </c>
      <c r="F112">
        <v>4</v>
      </c>
      <c r="G112" s="3" t="s">
        <v>393</v>
      </c>
      <c r="I112">
        <v>80.2</v>
      </c>
      <c r="J112">
        <v>84.85</v>
      </c>
      <c r="K112">
        <v>85.1</v>
      </c>
      <c r="L112">
        <v>81.7</v>
      </c>
      <c r="M112">
        <v>86.1</v>
      </c>
      <c r="N112">
        <v>85.4</v>
      </c>
      <c r="O112" s="9">
        <v>75.3</v>
      </c>
      <c r="T112">
        <v>1</v>
      </c>
      <c r="U112">
        <v>1</v>
      </c>
      <c r="V112">
        <v>1</v>
      </c>
      <c r="Y112" t="s">
        <v>175</v>
      </c>
      <c r="Z112" s="12" t="s">
        <v>74</v>
      </c>
      <c r="AA112" s="15" t="s">
        <v>394</v>
      </c>
      <c r="AB112" s="12" t="s">
        <v>1057</v>
      </c>
      <c r="AD112" s="12"/>
    </row>
    <row r="113" spans="1:30" x14ac:dyDescent="0.35">
      <c r="A113">
        <v>112</v>
      </c>
      <c r="B113" t="s">
        <v>395</v>
      </c>
      <c r="D113">
        <v>1</v>
      </c>
      <c r="E113" s="27">
        <v>112</v>
      </c>
      <c r="F113">
        <v>1</v>
      </c>
      <c r="G113" s="3" t="s">
        <v>396</v>
      </c>
      <c r="I113">
        <v>51.01</v>
      </c>
      <c r="J113">
        <v>51.21</v>
      </c>
      <c r="K113">
        <v>49.9</v>
      </c>
      <c r="L113">
        <v>46.2</v>
      </c>
      <c r="M113">
        <v>48.53</v>
      </c>
      <c r="N113">
        <v>47.29</v>
      </c>
      <c r="O113" s="9">
        <v>50</v>
      </c>
      <c r="T113">
        <v>1</v>
      </c>
      <c r="U113">
        <v>1</v>
      </c>
      <c r="V113">
        <v>1</v>
      </c>
      <c r="Y113" t="s">
        <v>73</v>
      </c>
      <c r="Z113" s="12" t="s">
        <v>74</v>
      </c>
      <c r="AA113" s="15" t="s">
        <v>397</v>
      </c>
      <c r="AB113" s="12" t="s">
        <v>1058</v>
      </c>
      <c r="AD113" s="7">
        <v>1</v>
      </c>
    </row>
    <row r="114" spans="1:30" x14ac:dyDescent="0.35">
      <c r="A114">
        <v>113</v>
      </c>
      <c r="B114" t="s">
        <v>398</v>
      </c>
      <c r="D114">
        <v>1</v>
      </c>
      <c r="E114" s="27">
        <v>411</v>
      </c>
      <c r="F114">
        <v>4</v>
      </c>
      <c r="G114" s="3" t="s">
        <v>399</v>
      </c>
      <c r="I114">
        <v>140.65</v>
      </c>
      <c r="J114">
        <v>130.26</v>
      </c>
      <c r="K114">
        <v>138.9</v>
      </c>
      <c r="L114">
        <v>151.9</v>
      </c>
      <c r="M114">
        <v>146.88</v>
      </c>
      <c r="N114">
        <v>156.11000000000001</v>
      </c>
      <c r="O114" s="9">
        <v>162.4</v>
      </c>
      <c r="T114">
        <v>1</v>
      </c>
      <c r="U114">
        <v>1</v>
      </c>
      <c r="V114">
        <v>1</v>
      </c>
      <c r="Y114" t="s">
        <v>57</v>
      </c>
      <c r="Z114" s="12" t="s">
        <v>74</v>
      </c>
      <c r="AA114" s="15" t="s">
        <v>400</v>
      </c>
      <c r="AB114" s="12" t="s">
        <v>1059</v>
      </c>
      <c r="AD114" s="7">
        <v>1</v>
      </c>
    </row>
    <row r="115" spans="1:30" ht="29" x14ac:dyDescent="0.35">
      <c r="A115">
        <v>114</v>
      </c>
      <c r="B115" t="s">
        <v>401</v>
      </c>
      <c r="D115">
        <v>1</v>
      </c>
      <c r="E115" s="27">
        <v>941</v>
      </c>
      <c r="F115">
        <v>9</v>
      </c>
      <c r="G115" s="3" t="s">
        <v>402</v>
      </c>
      <c r="I115">
        <v>147.76</v>
      </c>
      <c r="J115">
        <v>151.46</v>
      </c>
      <c r="K115">
        <v>152.80000000000001</v>
      </c>
      <c r="L115">
        <v>161</v>
      </c>
      <c r="M115">
        <v>166.93</v>
      </c>
      <c r="N115">
        <v>162.94</v>
      </c>
      <c r="O115" s="9">
        <v>161.77000000000001</v>
      </c>
      <c r="Q115">
        <v>1</v>
      </c>
      <c r="T115">
        <v>1</v>
      </c>
      <c r="U115">
        <v>1</v>
      </c>
      <c r="V115">
        <v>1</v>
      </c>
      <c r="Y115" t="s">
        <v>109</v>
      </c>
      <c r="Z115" s="12" t="s">
        <v>110</v>
      </c>
      <c r="AA115" t="s">
        <v>111</v>
      </c>
      <c r="AB115" s="12" t="s">
        <v>997</v>
      </c>
      <c r="AD115" s="12"/>
    </row>
    <row r="116" spans="1:30" x14ac:dyDescent="0.35">
      <c r="A116">
        <v>115</v>
      </c>
      <c r="B116" t="s">
        <v>403</v>
      </c>
      <c r="D116">
        <v>1</v>
      </c>
      <c r="E116" s="27">
        <v>820</v>
      </c>
      <c r="F116">
        <v>8</v>
      </c>
      <c r="G116" s="3" t="s">
        <v>404</v>
      </c>
      <c r="I116">
        <v>27.05</v>
      </c>
      <c r="J116">
        <v>26</v>
      </c>
      <c r="K116">
        <v>29.8</v>
      </c>
      <c r="L116">
        <v>30.1</v>
      </c>
      <c r="M116">
        <v>37.03</v>
      </c>
      <c r="N116">
        <v>36.4</v>
      </c>
      <c r="O116" s="9">
        <v>34.700000000000003</v>
      </c>
      <c r="T116">
        <v>1</v>
      </c>
      <c r="U116">
        <v>1</v>
      </c>
      <c r="V116">
        <v>1</v>
      </c>
      <c r="Y116" t="s">
        <v>224</v>
      </c>
      <c r="Z116" s="12" t="s">
        <v>58</v>
      </c>
      <c r="AA116" t="s">
        <v>405</v>
      </c>
      <c r="AB116" s="12" t="s">
        <v>1060</v>
      </c>
      <c r="AC116" s="13">
        <v>2</v>
      </c>
      <c r="AD116" s="12"/>
    </row>
    <row r="117" spans="1:30" x14ac:dyDescent="0.35">
      <c r="A117">
        <v>116</v>
      </c>
      <c r="B117" t="s">
        <v>406</v>
      </c>
      <c r="D117">
        <v>1</v>
      </c>
      <c r="E117" s="27">
        <v>411</v>
      </c>
      <c r="F117">
        <v>4</v>
      </c>
      <c r="G117" s="3" t="s">
        <v>407</v>
      </c>
      <c r="I117">
        <v>160.1</v>
      </c>
      <c r="J117">
        <v>173.56</v>
      </c>
      <c r="K117">
        <v>178.6</v>
      </c>
      <c r="L117">
        <v>174.4</v>
      </c>
      <c r="M117">
        <v>184.51</v>
      </c>
      <c r="N117">
        <v>168.15</v>
      </c>
      <c r="O117" s="9">
        <v>149.38</v>
      </c>
      <c r="T117">
        <v>1</v>
      </c>
      <c r="U117">
        <v>1</v>
      </c>
      <c r="V117">
        <v>1</v>
      </c>
      <c r="Y117" t="s">
        <v>73</v>
      </c>
      <c r="Z117" s="12" t="s">
        <v>74</v>
      </c>
      <c r="AA117" t="s">
        <v>408</v>
      </c>
      <c r="AB117" s="12" t="s">
        <v>1061</v>
      </c>
      <c r="AD117" s="12"/>
    </row>
    <row r="118" spans="1:30" x14ac:dyDescent="0.35">
      <c r="A118">
        <v>117</v>
      </c>
      <c r="B118" t="s">
        <v>409</v>
      </c>
      <c r="D118">
        <v>1</v>
      </c>
      <c r="F118">
        <v>2</v>
      </c>
      <c r="G118" s="3" t="s">
        <v>410</v>
      </c>
      <c r="J118">
        <v>0.3</v>
      </c>
      <c r="K118">
        <v>0.3</v>
      </c>
      <c r="L118">
        <v>0.5</v>
      </c>
      <c r="M118">
        <v>0.5</v>
      </c>
      <c r="N118">
        <v>0.2</v>
      </c>
      <c r="O118" s="10">
        <v>0.2</v>
      </c>
      <c r="X118" t="s">
        <v>185</v>
      </c>
      <c r="Y118" t="s">
        <v>73</v>
      </c>
      <c r="Z118" s="12" t="s">
        <v>69</v>
      </c>
      <c r="AA118" t="s">
        <v>411</v>
      </c>
      <c r="AB118" s="12" t="s">
        <v>1062</v>
      </c>
      <c r="AD118" s="12"/>
    </row>
    <row r="119" spans="1:30" x14ac:dyDescent="0.35">
      <c r="A119">
        <v>118</v>
      </c>
      <c r="B119" t="s">
        <v>412</v>
      </c>
      <c r="D119">
        <v>1</v>
      </c>
      <c r="E119" s="27">
        <v>340</v>
      </c>
      <c r="F119">
        <v>3</v>
      </c>
      <c r="G119" s="3" t="s">
        <v>413</v>
      </c>
      <c r="I119">
        <v>9511.82</v>
      </c>
      <c r="J119">
        <v>9817.66</v>
      </c>
      <c r="K119">
        <v>9817.6</v>
      </c>
      <c r="L119">
        <v>9810</v>
      </c>
      <c r="M119">
        <v>10633.89</v>
      </c>
      <c r="N119">
        <v>11743.8</v>
      </c>
      <c r="O119">
        <v>13447.22</v>
      </c>
      <c r="T119">
        <v>1</v>
      </c>
      <c r="U119">
        <v>1</v>
      </c>
      <c r="V119">
        <v>1</v>
      </c>
      <c r="Y119" t="s">
        <v>63</v>
      </c>
      <c r="Z119" s="12" t="s">
        <v>74</v>
      </c>
      <c r="AA119" t="s">
        <v>414</v>
      </c>
      <c r="AB119" s="12" t="s">
        <v>1063</v>
      </c>
      <c r="AD119" s="12"/>
    </row>
    <row r="120" spans="1:30" x14ac:dyDescent="0.35">
      <c r="A120">
        <v>119</v>
      </c>
      <c r="B120" t="s">
        <v>416</v>
      </c>
      <c r="D120">
        <v>1</v>
      </c>
      <c r="E120" s="27">
        <v>330</v>
      </c>
      <c r="F120">
        <v>3</v>
      </c>
      <c r="G120" s="3" t="s">
        <v>417</v>
      </c>
      <c r="I120">
        <v>2106.31</v>
      </c>
      <c r="J120">
        <v>1996.68</v>
      </c>
      <c r="K120">
        <v>2143.5</v>
      </c>
      <c r="L120">
        <v>1976.1</v>
      </c>
      <c r="M120">
        <v>2091.25</v>
      </c>
      <c r="N120">
        <v>2024.07</v>
      </c>
      <c r="O120" s="9">
        <v>2039.29</v>
      </c>
      <c r="T120">
        <v>1</v>
      </c>
      <c r="U120">
        <v>1</v>
      </c>
      <c r="V120">
        <v>1</v>
      </c>
      <c r="Y120" t="s">
        <v>73</v>
      </c>
      <c r="Z120" s="12" t="s">
        <v>74</v>
      </c>
      <c r="AA120" t="s">
        <v>418</v>
      </c>
      <c r="AB120" s="12" t="s">
        <v>1064</v>
      </c>
      <c r="AD120" s="12"/>
    </row>
    <row r="121" spans="1:30" x14ac:dyDescent="0.35">
      <c r="A121">
        <v>120</v>
      </c>
      <c r="B121" t="s">
        <v>419</v>
      </c>
      <c r="D121">
        <v>1</v>
      </c>
      <c r="E121" s="27">
        <v>133</v>
      </c>
      <c r="F121">
        <v>1</v>
      </c>
      <c r="G121" s="3" t="s">
        <v>420</v>
      </c>
      <c r="I121">
        <v>298.91000000000003</v>
      </c>
      <c r="J121">
        <v>314.88</v>
      </c>
      <c r="K121">
        <v>308.39999999999998</v>
      </c>
      <c r="L121">
        <v>305.7</v>
      </c>
      <c r="M121">
        <v>328.83</v>
      </c>
      <c r="N121">
        <v>328.14</v>
      </c>
      <c r="O121" s="9">
        <v>323.32</v>
      </c>
      <c r="T121">
        <v>1</v>
      </c>
      <c r="U121">
        <v>1</v>
      </c>
      <c r="V121">
        <v>1</v>
      </c>
      <c r="Y121" t="s">
        <v>109</v>
      </c>
      <c r="Z121" s="12" t="s">
        <v>74</v>
      </c>
      <c r="AA121" t="s">
        <v>421</v>
      </c>
      <c r="AB121" s="12" t="s">
        <v>1065</v>
      </c>
      <c r="AD121" s="12"/>
    </row>
    <row r="122" spans="1:30" ht="29" x14ac:dyDescent="0.35">
      <c r="A122">
        <v>121</v>
      </c>
      <c r="B122" t="s">
        <v>422</v>
      </c>
      <c r="D122">
        <v>1</v>
      </c>
      <c r="E122" s="27">
        <v>941</v>
      </c>
      <c r="F122">
        <v>9</v>
      </c>
      <c r="G122" s="3" t="s">
        <v>423</v>
      </c>
      <c r="I122">
        <v>50.05</v>
      </c>
      <c r="J122">
        <v>55.72</v>
      </c>
      <c r="K122">
        <v>58.8</v>
      </c>
      <c r="L122">
        <v>58.6</v>
      </c>
      <c r="M122">
        <v>58.36</v>
      </c>
      <c r="N122">
        <v>58.75</v>
      </c>
      <c r="O122" s="9">
        <v>56.35</v>
      </c>
      <c r="Q122">
        <v>1</v>
      </c>
      <c r="T122">
        <v>1</v>
      </c>
      <c r="U122">
        <v>1</v>
      </c>
      <c r="V122">
        <v>1</v>
      </c>
      <c r="Y122" t="s">
        <v>109</v>
      </c>
      <c r="Z122" s="12" t="s">
        <v>110</v>
      </c>
      <c r="AA122" t="s">
        <v>111</v>
      </c>
      <c r="AB122" s="12" t="s">
        <v>997</v>
      </c>
      <c r="AD122" s="12"/>
    </row>
    <row r="123" spans="1:30" ht="29" x14ac:dyDescent="0.35">
      <c r="A123">
        <v>122</v>
      </c>
      <c r="B123" t="s">
        <v>424</v>
      </c>
      <c r="C123" t="s">
        <v>425</v>
      </c>
      <c r="D123">
        <v>1</v>
      </c>
      <c r="E123" s="27">
        <v>941</v>
      </c>
      <c r="F123">
        <v>9</v>
      </c>
      <c r="G123" s="3" t="s">
        <v>426</v>
      </c>
      <c r="I123">
        <v>138.56</v>
      </c>
      <c r="J123">
        <v>137.71</v>
      </c>
      <c r="K123">
        <v>145.5</v>
      </c>
      <c r="L123">
        <v>147.4</v>
      </c>
      <c r="M123">
        <v>154.80000000000001</v>
      </c>
      <c r="N123">
        <v>157.08000000000001</v>
      </c>
      <c r="O123" s="9">
        <v>156.32</v>
      </c>
      <c r="Q123">
        <v>1</v>
      </c>
      <c r="T123">
        <v>1</v>
      </c>
      <c r="U123">
        <v>1</v>
      </c>
      <c r="V123">
        <v>1</v>
      </c>
      <c r="Y123" t="s">
        <v>109</v>
      </c>
      <c r="Z123" s="12" t="s">
        <v>110</v>
      </c>
      <c r="AA123" t="s">
        <v>111</v>
      </c>
      <c r="AB123" s="12" t="s">
        <v>997</v>
      </c>
      <c r="AD123" s="12"/>
    </row>
    <row r="124" spans="1:30" ht="29" x14ac:dyDescent="0.35">
      <c r="A124">
        <v>123</v>
      </c>
      <c r="B124" t="s">
        <v>427</v>
      </c>
      <c r="C124" t="s">
        <v>428</v>
      </c>
      <c r="D124">
        <v>1</v>
      </c>
      <c r="E124" s="27">
        <v>941</v>
      </c>
      <c r="F124">
        <v>9</v>
      </c>
      <c r="G124" s="3" t="s">
        <v>429</v>
      </c>
      <c r="I124">
        <v>3598.71</v>
      </c>
      <c r="J124">
        <v>3628.32</v>
      </c>
      <c r="K124">
        <v>3690.8</v>
      </c>
      <c r="L124">
        <v>3857.9</v>
      </c>
      <c r="M124">
        <v>4014.38</v>
      </c>
      <c r="N124">
        <v>4061.18</v>
      </c>
      <c r="O124" s="9">
        <v>3983.42</v>
      </c>
      <c r="Q124">
        <v>1</v>
      </c>
      <c r="T124">
        <v>1</v>
      </c>
      <c r="U124">
        <v>1</v>
      </c>
      <c r="V124">
        <v>1</v>
      </c>
      <c r="Y124" t="s">
        <v>109</v>
      </c>
      <c r="Z124" s="12" t="s">
        <v>110</v>
      </c>
      <c r="AA124" t="s">
        <v>111</v>
      </c>
      <c r="AB124" s="12" t="s">
        <v>997</v>
      </c>
      <c r="AD124" s="12"/>
    </row>
    <row r="125" spans="1:30" x14ac:dyDescent="0.35">
      <c r="A125">
        <v>124</v>
      </c>
      <c r="B125" t="s">
        <v>430</v>
      </c>
      <c r="C125" t="s">
        <v>431</v>
      </c>
      <c r="D125">
        <v>1</v>
      </c>
      <c r="E125" s="27">
        <v>210</v>
      </c>
      <c r="F125">
        <v>2</v>
      </c>
      <c r="G125" s="3" t="s">
        <v>432</v>
      </c>
      <c r="I125">
        <v>754.41</v>
      </c>
      <c r="J125">
        <v>771.07</v>
      </c>
      <c r="K125">
        <v>783.4</v>
      </c>
      <c r="L125">
        <v>792.9</v>
      </c>
      <c r="M125">
        <v>812.1</v>
      </c>
      <c r="N125">
        <v>811.31</v>
      </c>
      <c r="O125" s="9">
        <v>837.71</v>
      </c>
      <c r="T125">
        <v>1</v>
      </c>
      <c r="U125">
        <v>1</v>
      </c>
      <c r="V125">
        <v>1</v>
      </c>
      <c r="Y125" t="s">
        <v>140</v>
      </c>
      <c r="Z125" s="12" t="s">
        <v>74</v>
      </c>
      <c r="AA125" t="s">
        <v>433</v>
      </c>
      <c r="AB125" s="12" t="s">
        <v>1066</v>
      </c>
      <c r="AD125" s="7">
        <v>1</v>
      </c>
    </row>
    <row r="126" spans="1:30" x14ac:dyDescent="0.35">
      <c r="A126">
        <v>125</v>
      </c>
      <c r="B126" t="s">
        <v>434</v>
      </c>
      <c r="D126">
        <v>1</v>
      </c>
      <c r="F126">
        <v>4</v>
      </c>
      <c r="G126" s="3" t="s">
        <v>435</v>
      </c>
      <c r="I126">
        <v>3.2</v>
      </c>
      <c r="J126">
        <v>3.5</v>
      </c>
      <c r="K126">
        <v>3.5</v>
      </c>
      <c r="L126">
        <v>4.5999999999999996</v>
      </c>
      <c r="M126">
        <v>4.5999999999999996</v>
      </c>
      <c r="N126">
        <v>6.2</v>
      </c>
      <c r="O126" s="8">
        <v>6.2</v>
      </c>
      <c r="U126">
        <v>1</v>
      </c>
      <c r="X126" t="s">
        <v>67</v>
      </c>
      <c r="Y126" t="s">
        <v>57</v>
      </c>
      <c r="Z126" s="12" t="s">
        <v>58</v>
      </c>
      <c r="AA126" t="s">
        <v>436</v>
      </c>
      <c r="AB126" s="12" t="s">
        <v>1067</v>
      </c>
      <c r="AD126" s="12"/>
    </row>
    <row r="127" spans="1:30" x14ac:dyDescent="0.35">
      <c r="A127">
        <v>126</v>
      </c>
      <c r="B127" t="s">
        <v>437</v>
      </c>
      <c r="D127">
        <v>1</v>
      </c>
      <c r="F127">
        <v>1</v>
      </c>
      <c r="G127" s="3" t="s">
        <v>438</v>
      </c>
      <c r="I127">
        <v>7</v>
      </c>
      <c r="J127">
        <v>7</v>
      </c>
      <c r="K127">
        <v>7</v>
      </c>
      <c r="L127">
        <v>7</v>
      </c>
      <c r="M127">
        <v>7</v>
      </c>
      <c r="N127">
        <v>7</v>
      </c>
      <c r="O127" s="10">
        <v>7</v>
      </c>
      <c r="X127" t="s">
        <v>332</v>
      </c>
      <c r="Y127" t="s">
        <v>63</v>
      </c>
      <c r="Z127" s="12" t="s">
        <v>439</v>
      </c>
      <c r="AA127" s="15" t="s">
        <v>440</v>
      </c>
      <c r="AB127" s="12" t="s">
        <v>1068</v>
      </c>
      <c r="AD127" s="12"/>
    </row>
    <row r="128" spans="1:30" x14ac:dyDescent="0.35">
      <c r="A128">
        <v>127</v>
      </c>
      <c r="B128" t="s">
        <v>441</v>
      </c>
      <c r="D128">
        <v>1</v>
      </c>
      <c r="E128" s="27">
        <v>411</v>
      </c>
      <c r="F128">
        <v>4</v>
      </c>
      <c r="G128" s="3" t="s">
        <v>442</v>
      </c>
      <c r="I128">
        <v>1871.35</v>
      </c>
      <c r="J128">
        <v>1981.15</v>
      </c>
      <c r="K128">
        <v>2023.4</v>
      </c>
      <c r="L128">
        <v>2067.3000000000002</v>
      </c>
      <c r="M128">
        <v>2065.9899999999998</v>
      </c>
      <c r="N128">
        <v>1994.07</v>
      </c>
      <c r="O128" s="9">
        <v>1946.7</v>
      </c>
      <c r="T128">
        <v>1</v>
      </c>
      <c r="U128">
        <v>1</v>
      </c>
      <c r="V128">
        <v>1</v>
      </c>
      <c r="Y128" t="s">
        <v>83</v>
      </c>
      <c r="Z128" s="12" t="s">
        <v>58</v>
      </c>
      <c r="AA128" t="s">
        <v>443</v>
      </c>
      <c r="AB128" s="12" t="s">
        <v>1069</v>
      </c>
      <c r="AD128" s="7">
        <v>2</v>
      </c>
    </row>
    <row r="129" spans="1:30" ht="29" x14ac:dyDescent="0.35">
      <c r="A129">
        <v>128</v>
      </c>
      <c r="B129" t="s">
        <v>445</v>
      </c>
      <c r="D129">
        <v>1</v>
      </c>
      <c r="E129" s="27">
        <v>941</v>
      </c>
      <c r="F129">
        <v>9</v>
      </c>
      <c r="G129" s="3" t="s">
        <v>446</v>
      </c>
      <c r="I129">
        <f>3155.61-1.75</f>
        <v>3153.86</v>
      </c>
      <c r="J129">
        <v>3203.45</v>
      </c>
      <c r="K129">
        <v>3181.4</v>
      </c>
      <c r="L129">
        <v>3306.7</v>
      </c>
      <c r="M129">
        <v>3430.38</v>
      </c>
      <c r="N129">
        <v>3418.81</v>
      </c>
      <c r="O129" s="9">
        <v>3569.39</v>
      </c>
      <c r="Q129">
        <v>1</v>
      </c>
      <c r="T129">
        <v>1</v>
      </c>
      <c r="U129">
        <v>1</v>
      </c>
      <c r="V129">
        <v>1</v>
      </c>
      <c r="Y129" t="s">
        <v>109</v>
      </c>
      <c r="Z129" s="12" t="s">
        <v>110</v>
      </c>
      <c r="AA129" t="s">
        <v>111</v>
      </c>
      <c r="AB129" s="12" t="s">
        <v>997</v>
      </c>
      <c r="AD129" s="12"/>
    </row>
    <row r="130" spans="1:30" ht="29" x14ac:dyDescent="0.35">
      <c r="A130">
        <v>129</v>
      </c>
      <c r="B130" t="s">
        <v>447</v>
      </c>
      <c r="D130">
        <v>1</v>
      </c>
      <c r="E130" s="27">
        <v>941</v>
      </c>
      <c r="F130">
        <v>9</v>
      </c>
      <c r="G130" s="3" t="s">
        <v>448</v>
      </c>
      <c r="I130">
        <v>1722.98</v>
      </c>
      <c r="J130">
        <v>1772.66</v>
      </c>
      <c r="K130">
        <v>1790.1</v>
      </c>
      <c r="L130">
        <v>1808.1</v>
      </c>
      <c r="M130">
        <v>1807.71</v>
      </c>
      <c r="N130">
        <v>1829.81</v>
      </c>
      <c r="O130" s="9">
        <v>1807.69</v>
      </c>
      <c r="Q130">
        <v>1</v>
      </c>
      <c r="T130">
        <v>1</v>
      </c>
      <c r="U130">
        <v>1</v>
      </c>
      <c r="V130">
        <v>1</v>
      </c>
      <c r="Y130" t="s">
        <v>109</v>
      </c>
      <c r="Z130" s="12" t="s">
        <v>110</v>
      </c>
      <c r="AA130" t="s">
        <v>111</v>
      </c>
      <c r="AB130" s="12" t="s">
        <v>997</v>
      </c>
      <c r="AD130" s="12"/>
    </row>
    <row r="131" spans="1:30" x14ac:dyDescent="0.35">
      <c r="A131">
        <v>130</v>
      </c>
      <c r="B131" t="s">
        <v>449</v>
      </c>
      <c r="C131" t="s">
        <v>450</v>
      </c>
      <c r="D131">
        <v>1</v>
      </c>
      <c r="E131" s="27">
        <v>421</v>
      </c>
      <c r="F131">
        <v>4</v>
      </c>
      <c r="G131" s="3" t="s">
        <v>451</v>
      </c>
      <c r="I131">
        <v>546.76</v>
      </c>
      <c r="J131">
        <v>548.96</v>
      </c>
      <c r="K131">
        <v>600.6</v>
      </c>
      <c r="L131">
        <v>583.6</v>
      </c>
      <c r="M131">
        <v>554.44000000000005</v>
      </c>
      <c r="N131">
        <v>576.11</v>
      </c>
      <c r="O131" s="9">
        <v>613.95000000000005</v>
      </c>
      <c r="T131">
        <v>1</v>
      </c>
      <c r="U131">
        <v>1</v>
      </c>
      <c r="V131">
        <v>1</v>
      </c>
      <c r="Y131" t="s">
        <v>83</v>
      </c>
      <c r="Z131" s="12" t="s">
        <v>74</v>
      </c>
      <c r="AA131" t="s">
        <v>452</v>
      </c>
      <c r="AB131" s="12" t="s">
        <v>1070</v>
      </c>
      <c r="AD131" s="12"/>
    </row>
    <row r="132" spans="1:30" x14ac:dyDescent="0.35">
      <c r="A132">
        <v>131</v>
      </c>
      <c r="B132" t="s">
        <v>453</v>
      </c>
      <c r="D132">
        <v>1</v>
      </c>
      <c r="F132">
        <v>4</v>
      </c>
      <c r="H132" t="s">
        <v>286</v>
      </c>
      <c r="I132">
        <v>0.25</v>
      </c>
      <c r="J132">
        <v>0.5</v>
      </c>
      <c r="K132">
        <v>0.5</v>
      </c>
      <c r="L132">
        <v>0.1</v>
      </c>
      <c r="M132">
        <v>0.1</v>
      </c>
      <c r="N132">
        <v>0.1</v>
      </c>
      <c r="O132" s="10">
        <v>0.01</v>
      </c>
      <c r="Y132" t="s">
        <v>57</v>
      </c>
      <c r="Z132" s="12" t="s">
        <v>69</v>
      </c>
      <c r="AA132" t="s">
        <v>454</v>
      </c>
      <c r="AB132" s="12" t="s">
        <v>1071</v>
      </c>
      <c r="AD132" s="12"/>
    </row>
    <row r="133" spans="1:30" x14ac:dyDescent="0.35">
      <c r="A133">
        <v>132</v>
      </c>
      <c r="B133" t="s">
        <v>455</v>
      </c>
      <c r="D133">
        <v>1</v>
      </c>
      <c r="F133">
        <v>4</v>
      </c>
      <c r="H133" t="s">
        <v>286</v>
      </c>
      <c r="J133">
        <v>0.2</v>
      </c>
      <c r="K133">
        <v>0.2</v>
      </c>
      <c r="L133">
        <v>0.2</v>
      </c>
      <c r="M133">
        <v>0.2</v>
      </c>
      <c r="N133">
        <v>0.2</v>
      </c>
      <c r="O133" s="10">
        <v>0.2</v>
      </c>
      <c r="Y133" t="s">
        <v>57</v>
      </c>
      <c r="Z133" s="12" t="s">
        <v>69</v>
      </c>
      <c r="AA133" t="s">
        <v>454</v>
      </c>
      <c r="AB133" s="12" t="s">
        <v>1071</v>
      </c>
      <c r="AD133" s="12"/>
    </row>
    <row r="134" spans="1:30" x14ac:dyDescent="0.35">
      <c r="A134">
        <v>133</v>
      </c>
      <c r="B134" t="s">
        <v>456</v>
      </c>
      <c r="D134">
        <v>1</v>
      </c>
      <c r="F134">
        <v>4</v>
      </c>
      <c r="H134" t="s">
        <v>286</v>
      </c>
      <c r="I134">
        <v>0.4</v>
      </c>
      <c r="J134">
        <v>0.3</v>
      </c>
      <c r="K134">
        <v>0.3</v>
      </c>
      <c r="L134">
        <v>0.5</v>
      </c>
      <c r="M134">
        <v>0.5</v>
      </c>
      <c r="N134">
        <v>0.2</v>
      </c>
      <c r="O134" s="10">
        <v>0.2</v>
      </c>
      <c r="Y134" t="s">
        <v>57</v>
      </c>
      <c r="Z134" s="12" t="s">
        <v>69</v>
      </c>
      <c r="AA134" t="s">
        <v>454</v>
      </c>
      <c r="AB134" s="12" t="s">
        <v>1071</v>
      </c>
      <c r="AD134" s="12"/>
    </row>
    <row r="135" spans="1:30" x14ac:dyDescent="0.35">
      <c r="A135">
        <v>134</v>
      </c>
      <c r="B135" t="s">
        <v>724</v>
      </c>
      <c r="D135">
        <v>1</v>
      </c>
      <c r="E135" s="27">
        <v>411</v>
      </c>
      <c r="F135">
        <v>4</v>
      </c>
      <c r="G135" s="3" t="s">
        <v>725</v>
      </c>
      <c r="I135">
        <v>42.1</v>
      </c>
      <c r="J135">
        <v>40.5</v>
      </c>
      <c r="K135">
        <v>52</v>
      </c>
      <c r="L135">
        <v>58.9</v>
      </c>
      <c r="M135">
        <v>64.5</v>
      </c>
      <c r="N135">
        <v>63.54</v>
      </c>
      <c r="O135" s="9">
        <v>60.72</v>
      </c>
      <c r="T135">
        <v>1</v>
      </c>
      <c r="U135">
        <v>1</v>
      </c>
      <c r="V135">
        <v>1</v>
      </c>
      <c r="Y135" t="s">
        <v>73</v>
      </c>
      <c r="Z135" s="12" t="s">
        <v>58</v>
      </c>
      <c r="AA135" s="15" t="s">
        <v>723</v>
      </c>
      <c r="AB135" s="12" t="s">
        <v>1072</v>
      </c>
      <c r="AD135" s="7">
        <v>2</v>
      </c>
    </row>
    <row r="136" spans="1:30" x14ac:dyDescent="0.35">
      <c r="A136">
        <v>135</v>
      </c>
      <c r="B136" t="s">
        <v>1218</v>
      </c>
      <c r="D136">
        <v>1</v>
      </c>
      <c r="F136">
        <v>2</v>
      </c>
      <c r="O136" s="9">
        <v>0</v>
      </c>
      <c r="Y136" t="s">
        <v>140</v>
      </c>
      <c r="Z136" s="12" t="s">
        <v>69</v>
      </c>
      <c r="AA136" s="15" t="s">
        <v>1213</v>
      </c>
      <c r="AB136" s="12" t="s">
        <v>1214</v>
      </c>
    </row>
    <row r="137" spans="1:30" x14ac:dyDescent="0.35">
      <c r="A137">
        <v>136</v>
      </c>
      <c r="B137" t="s">
        <v>457</v>
      </c>
      <c r="C137" t="s">
        <v>458</v>
      </c>
      <c r="D137">
        <v>1</v>
      </c>
      <c r="E137" s="27">
        <v>454</v>
      </c>
      <c r="F137">
        <v>4</v>
      </c>
      <c r="G137" s="3" t="s">
        <v>459</v>
      </c>
      <c r="I137">
        <v>1111</v>
      </c>
      <c r="J137">
        <v>1090.3800000000001</v>
      </c>
      <c r="K137">
        <v>1099.0999999999999</v>
      </c>
      <c r="L137">
        <v>1095.7</v>
      </c>
      <c r="M137">
        <v>1060.73</v>
      </c>
      <c r="N137">
        <v>1082.18</v>
      </c>
      <c r="O137" s="9">
        <v>1116.02</v>
      </c>
      <c r="S137">
        <v>1</v>
      </c>
      <c r="T137">
        <v>1</v>
      </c>
      <c r="U137">
        <v>1</v>
      </c>
      <c r="V137">
        <v>1</v>
      </c>
      <c r="Y137" t="s">
        <v>83</v>
      </c>
      <c r="Z137" s="12" t="s">
        <v>58</v>
      </c>
      <c r="AA137" s="15" t="s">
        <v>460</v>
      </c>
      <c r="AB137" s="12" t="s">
        <v>1073</v>
      </c>
      <c r="AD137" s="12"/>
    </row>
    <row r="138" spans="1:30" ht="29" x14ac:dyDescent="0.35">
      <c r="A138">
        <v>137</v>
      </c>
      <c r="B138" t="s">
        <v>461</v>
      </c>
      <c r="D138">
        <v>1</v>
      </c>
      <c r="E138" s="27">
        <v>941</v>
      </c>
      <c r="F138">
        <v>9</v>
      </c>
      <c r="G138" s="3" t="s">
        <v>462</v>
      </c>
      <c r="I138">
        <v>1392.85</v>
      </c>
      <c r="J138">
        <v>1330.76</v>
      </c>
      <c r="K138">
        <v>1356.7</v>
      </c>
      <c r="L138">
        <v>1398.1</v>
      </c>
      <c r="M138">
        <v>1458.83</v>
      </c>
      <c r="N138">
        <v>1507.33</v>
      </c>
      <c r="O138" s="9">
        <v>1536.97</v>
      </c>
      <c r="Q138">
        <v>1</v>
      </c>
      <c r="T138">
        <v>1</v>
      </c>
      <c r="U138">
        <v>1</v>
      </c>
      <c r="V138">
        <v>1</v>
      </c>
      <c r="Y138" t="s">
        <v>109</v>
      </c>
      <c r="Z138" s="12" t="s">
        <v>110</v>
      </c>
      <c r="AA138" t="s">
        <v>111</v>
      </c>
      <c r="AB138" s="12" t="s">
        <v>997</v>
      </c>
      <c r="AD138" s="12"/>
    </row>
    <row r="139" spans="1:30" ht="29" x14ac:dyDescent="0.35">
      <c r="A139">
        <v>138</v>
      </c>
      <c r="B139" t="s">
        <v>465</v>
      </c>
      <c r="D139">
        <v>1</v>
      </c>
      <c r="E139" s="27">
        <v>941</v>
      </c>
      <c r="F139">
        <v>9</v>
      </c>
      <c r="G139" s="3" t="s">
        <v>466</v>
      </c>
      <c r="I139">
        <f>6724.98-2.6</f>
        <v>6722.3799999999992</v>
      </c>
      <c r="J139">
        <v>6700.25</v>
      </c>
      <c r="K139">
        <v>6938.3</v>
      </c>
      <c r="L139">
        <v>7181.7</v>
      </c>
      <c r="M139">
        <v>7409.94</v>
      </c>
      <c r="N139">
        <v>7463.94</v>
      </c>
      <c r="O139" s="9">
        <v>7490.46</v>
      </c>
      <c r="Q139">
        <v>1</v>
      </c>
      <c r="T139">
        <v>1</v>
      </c>
      <c r="U139">
        <v>1</v>
      </c>
      <c r="V139">
        <v>1</v>
      </c>
      <c r="Y139" t="s">
        <v>109</v>
      </c>
      <c r="Z139" s="12" t="s">
        <v>110</v>
      </c>
      <c r="AA139" t="s">
        <v>111</v>
      </c>
      <c r="AB139" s="12" t="s">
        <v>997</v>
      </c>
      <c r="AD139" s="12"/>
    </row>
    <row r="140" spans="1:30" x14ac:dyDescent="0.35">
      <c r="A140">
        <v>139</v>
      </c>
      <c r="B140" t="s">
        <v>468</v>
      </c>
      <c r="C140" t="s">
        <v>469</v>
      </c>
      <c r="D140">
        <v>1</v>
      </c>
      <c r="E140" s="27">
        <v>760</v>
      </c>
      <c r="F140">
        <v>7</v>
      </c>
      <c r="G140" s="3" t="s">
        <v>470</v>
      </c>
      <c r="I140">
        <v>748.03</v>
      </c>
      <c r="J140">
        <v>758.67</v>
      </c>
      <c r="K140">
        <v>813.1</v>
      </c>
      <c r="L140">
        <v>806.9</v>
      </c>
      <c r="M140">
        <v>816.41</v>
      </c>
      <c r="N140">
        <v>859.38</v>
      </c>
      <c r="O140" s="9">
        <v>901.72</v>
      </c>
      <c r="T140">
        <v>1</v>
      </c>
      <c r="U140">
        <v>1</v>
      </c>
      <c r="V140">
        <v>1</v>
      </c>
      <c r="Y140" t="s">
        <v>68</v>
      </c>
      <c r="Z140" s="12" t="s">
        <v>58</v>
      </c>
      <c r="AA140" s="16">
        <v>84.206249999999997</v>
      </c>
      <c r="AB140" s="12" t="s">
        <v>1074</v>
      </c>
      <c r="AD140" s="12"/>
    </row>
    <row r="141" spans="1:30" x14ac:dyDescent="0.35">
      <c r="A141">
        <v>140</v>
      </c>
      <c r="B141" t="s">
        <v>471</v>
      </c>
      <c r="D141">
        <v>1</v>
      </c>
      <c r="E141" s="27">
        <v>111</v>
      </c>
      <c r="F141">
        <v>1</v>
      </c>
      <c r="G141" s="3" t="s">
        <v>472</v>
      </c>
      <c r="I141">
        <v>104.72</v>
      </c>
      <c r="J141">
        <v>112.18</v>
      </c>
      <c r="K141">
        <v>126.7</v>
      </c>
      <c r="L141">
        <v>117.5</v>
      </c>
      <c r="M141">
        <v>125.75</v>
      </c>
      <c r="N141">
        <v>143.19</v>
      </c>
      <c r="O141" s="9">
        <v>147.88</v>
      </c>
      <c r="T141">
        <v>1</v>
      </c>
      <c r="U141">
        <v>1</v>
      </c>
      <c r="V141">
        <v>1</v>
      </c>
      <c r="Y141" t="s">
        <v>73</v>
      </c>
      <c r="Z141" s="12" t="s">
        <v>74</v>
      </c>
      <c r="AA141" t="s">
        <v>473</v>
      </c>
      <c r="AB141" s="12" t="s">
        <v>1075</v>
      </c>
      <c r="AC141" s="7">
        <v>1</v>
      </c>
      <c r="AD141" s="12"/>
    </row>
    <row r="142" spans="1:30" x14ac:dyDescent="0.35">
      <c r="A142">
        <v>141</v>
      </c>
      <c r="B142" t="s">
        <v>474</v>
      </c>
      <c r="D142">
        <v>1</v>
      </c>
      <c r="E142" s="27">
        <v>111</v>
      </c>
      <c r="F142">
        <v>1</v>
      </c>
      <c r="G142" s="3" t="s">
        <v>475</v>
      </c>
      <c r="I142">
        <v>224.59</v>
      </c>
      <c r="J142">
        <v>252.95</v>
      </c>
      <c r="K142">
        <v>248.4</v>
      </c>
      <c r="L142">
        <v>241.6</v>
      </c>
      <c r="M142">
        <v>273.27999999999997</v>
      </c>
      <c r="N142">
        <v>270.83</v>
      </c>
      <c r="O142" s="9">
        <v>264.26</v>
      </c>
      <c r="T142">
        <v>1</v>
      </c>
      <c r="U142">
        <v>1</v>
      </c>
      <c r="V142">
        <v>1</v>
      </c>
      <c r="Y142" t="s">
        <v>73</v>
      </c>
      <c r="Z142" s="12" t="s">
        <v>74</v>
      </c>
      <c r="AA142" t="s">
        <v>473</v>
      </c>
      <c r="AB142" s="12" t="s">
        <v>1075</v>
      </c>
      <c r="AC142" s="7">
        <v>2</v>
      </c>
    </row>
    <row r="143" spans="1:30" x14ac:dyDescent="0.35">
      <c r="A143">
        <v>142</v>
      </c>
      <c r="B143" t="s">
        <v>476</v>
      </c>
      <c r="D143">
        <v>1</v>
      </c>
      <c r="E143" s="27">
        <v>111</v>
      </c>
      <c r="F143">
        <v>1</v>
      </c>
      <c r="G143" s="3" t="s">
        <v>477</v>
      </c>
      <c r="I143">
        <v>111</v>
      </c>
      <c r="J143">
        <v>122.3</v>
      </c>
      <c r="K143">
        <v>125.5</v>
      </c>
      <c r="L143">
        <v>127.9</v>
      </c>
      <c r="M143">
        <v>126.22</v>
      </c>
      <c r="N143">
        <v>130.83000000000001</v>
      </c>
      <c r="O143" s="9">
        <v>131.97</v>
      </c>
      <c r="T143">
        <v>1</v>
      </c>
      <c r="U143">
        <v>1</v>
      </c>
      <c r="V143">
        <v>1</v>
      </c>
      <c r="Y143" t="s">
        <v>73</v>
      </c>
      <c r="Z143" s="12" t="s">
        <v>74</v>
      </c>
      <c r="AA143" t="s">
        <v>473</v>
      </c>
      <c r="AB143" s="12" t="s">
        <v>1075</v>
      </c>
      <c r="AC143" s="7">
        <v>1</v>
      </c>
      <c r="AD143" s="12"/>
    </row>
    <row r="144" spans="1:30" x14ac:dyDescent="0.35">
      <c r="A144">
        <v>143</v>
      </c>
      <c r="B144" t="s">
        <v>478</v>
      </c>
      <c r="D144">
        <v>1</v>
      </c>
      <c r="E144" s="27">
        <v>111</v>
      </c>
      <c r="F144">
        <v>1</v>
      </c>
      <c r="G144" s="3" t="s">
        <v>479</v>
      </c>
      <c r="I144">
        <v>181.95</v>
      </c>
      <c r="J144">
        <v>190.78</v>
      </c>
      <c r="K144">
        <v>201.3</v>
      </c>
      <c r="L144">
        <v>204.1</v>
      </c>
      <c r="M144">
        <v>208.88</v>
      </c>
      <c r="N144">
        <v>238.92</v>
      </c>
      <c r="O144" s="9">
        <v>229.79</v>
      </c>
      <c r="T144">
        <v>1</v>
      </c>
      <c r="U144">
        <v>1</v>
      </c>
      <c r="V144">
        <v>1</v>
      </c>
      <c r="Y144" t="s">
        <v>73</v>
      </c>
      <c r="Z144" s="12" t="s">
        <v>74</v>
      </c>
      <c r="AA144" t="s">
        <v>473</v>
      </c>
      <c r="AB144" s="12" t="s">
        <v>1075</v>
      </c>
      <c r="AC144" s="7">
        <v>1</v>
      </c>
      <c r="AD144" s="12"/>
    </row>
    <row r="145" spans="1:30" x14ac:dyDescent="0.35">
      <c r="A145">
        <v>144</v>
      </c>
      <c r="B145" t="s">
        <v>480</v>
      </c>
      <c r="D145">
        <v>1</v>
      </c>
      <c r="E145" s="27">
        <v>111</v>
      </c>
      <c r="F145">
        <v>1</v>
      </c>
      <c r="G145" s="3" t="s">
        <v>481</v>
      </c>
      <c r="I145">
        <v>173.66</v>
      </c>
      <c r="J145">
        <v>176.95</v>
      </c>
      <c r="K145">
        <v>186.9</v>
      </c>
      <c r="L145">
        <v>180.2</v>
      </c>
      <c r="M145">
        <v>207.84</v>
      </c>
      <c r="N145">
        <v>209.5</v>
      </c>
      <c r="O145" s="9">
        <v>218.2</v>
      </c>
      <c r="T145">
        <v>1</v>
      </c>
      <c r="U145">
        <v>1</v>
      </c>
      <c r="V145">
        <v>1</v>
      </c>
      <c r="Y145" t="s">
        <v>73</v>
      </c>
      <c r="Z145" s="12" t="s">
        <v>74</v>
      </c>
      <c r="AA145" t="s">
        <v>473</v>
      </c>
      <c r="AB145" s="12" t="s">
        <v>1075</v>
      </c>
      <c r="AC145" s="7">
        <v>2</v>
      </c>
      <c r="AD145" s="12"/>
    </row>
    <row r="146" spans="1:30" x14ac:dyDescent="0.35">
      <c r="A146">
        <v>145</v>
      </c>
      <c r="B146" t="s">
        <v>482</v>
      </c>
      <c r="D146">
        <v>1</v>
      </c>
      <c r="E146" s="27">
        <v>111</v>
      </c>
      <c r="F146">
        <v>1</v>
      </c>
      <c r="G146" s="3" t="s">
        <v>483</v>
      </c>
      <c r="I146">
        <v>226.14</v>
      </c>
      <c r="J146">
        <v>225.11</v>
      </c>
      <c r="K146">
        <v>236.9</v>
      </c>
      <c r="L146">
        <v>234.2</v>
      </c>
      <c r="M146">
        <v>237.73</v>
      </c>
      <c r="N146">
        <v>258.10000000000002</v>
      </c>
      <c r="O146" s="9">
        <v>259.24</v>
      </c>
      <c r="T146">
        <v>1</v>
      </c>
      <c r="U146">
        <v>1</v>
      </c>
      <c r="V146">
        <v>1</v>
      </c>
      <c r="Y146" t="s">
        <v>73</v>
      </c>
      <c r="Z146" s="12" t="s">
        <v>74</v>
      </c>
      <c r="AA146" t="s">
        <v>473</v>
      </c>
      <c r="AB146" s="12" t="s">
        <v>1075</v>
      </c>
      <c r="AC146" s="7">
        <v>2</v>
      </c>
    </row>
    <row r="147" spans="1:30" x14ac:dyDescent="0.35">
      <c r="A147">
        <v>146</v>
      </c>
      <c r="B147" t="s">
        <v>484</v>
      </c>
      <c r="D147">
        <v>1</v>
      </c>
      <c r="E147" s="27">
        <v>111</v>
      </c>
      <c r="F147">
        <v>1</v>
      </c>
      <c r="G147" s="3" t="s">
        <v>485</v>
      </c>
      <c r="I147">
        <v>241.4</v>
      </c>
      <c r="J147">
        <v>237</v>
      </c>
      <c r="K147">
        <v>245.8</v>
      </c>
      <c r="L147">
        <v>225.5</v>
      </c>
      <c r="M147">
        <v>250.1</v>
      </c>
      <c r="N147">
        <v>266.73</v>
      </c>
      <c r="O147" s="9">
        <v>266.94</v>
      </c>
      <c r="T147">
        <v>1</v>
      </c>
      <c r="U147">
        <v>1</v>
      </c>
      <c r="V147">
        <v>1</v>
      </c>
      <c r="Y147" t="s">
        <v>73</v>
      </c>
      <c r="Z147" s="12" t="s">
        <v>74</v>
      </c>
      <c r="AA147" t="s">
        <v>473</v>
      </c>
      <c r="AB147" s="12" t="s">
        <v>1075</v>
      </c>
      <c r="AC147" s="7">
        <v>1</v>
      </c>
      <c r="AD147" s="12"/>
    </row>
    <row r="148" spans="1:30" x14ac:dyDescent="0.35">
      <c r="A148">
        <v>147</v>
      </c>
      <c r="B148" t="s">
        <v>486</v>
      </c>
      <c r="D148">
        <v>1</v>
      </c>
      <c r="E148" s="27">
        <v>111</v>
      </c>
      <c r="F148">
        <v>1</v>
      </c>
      <c r="G148" s="3" t="s">
        <v>487</v>
      </c>
      <c r="I148">
        <v>199.51</v>
      </c>
      <c r="J148">
        <v>218.71</v>
      </c>
      <c r="K148">
        <v>229.1</v>
      </c>
      <c r="L148">
        <v>233.3</v>
      </c>
      <c r="M148">
        <v>250.27</v>
      </c>
      <c r="N148">
        <v>239.33</v>
      </c>
      <c r="O148" s="9">
        <v>239.37</v>
      </c>
      <c r="T148">
        <v>1</v>
      </c>
      <c r="U148">
        <v>1</v>
      </c>
      <c r="V148">
        <v>1</v>
      </c>
      <c r="Y148" t="s">
        <v>73</v>
      </c>
      <c r="Z148" s="12" t="s">
        <v>74</v>
      </c>
      <c r="AA148" t="s">
        <v>473</v>
      </c>
      <c r="AB148" s="12" t="s">
        <v>1075</v>
      </c>
      <c r="AC148" s="7">
        <v>3</v>
      </c>
      <c r="AD148" s="12"/>
    </row>
    <row r="149" spans="1:30" x14ac:dyDescent="0.35">
      <c r="A149">
        <v>148</v>
      </c>
      <c r="B149" t="s">
        <v>488</v>
      </c>
      <c r="D149">
        <v>1</v>
      </c>
      <c r="E149" s="27">
        <v>111</v>
      </c>
      <c r="F149">
        <v>1</v>
      </c>
      <c r="G149" s="3" t="s">
        <v>489</v>
      </c>
      <c r="I149">
        <v>155.12</v>
      </c>
      <c r="J149">
        <v>161.1</v>
      </c>
      <c r="K149">
        <v>182.1</v>
      </c>
      <c r="L149">
        <v>184.9</v>
      </c>
      <c r="M149">
        <v>187.43</v>
      </c>
      <c r="N149">
        <v>196.47</v>
      </c>
      <c r="O149" s="9">
        <v>201.19</v>
      </c>
      <c r="T149">
        <v>1</v>
      </c>
      <c r="U149">
        <v>1</v>
      </c>
      <c r="V149">
        <v>1</v>
      </c>
      <c r="Y149" t="s">
        <v>73</v>
      </c>
      <c r="Z149" s="12" t="s">
        <v>74</v>
      </c>
      <c r="AA149" t="s">
        <v>473</v>
      </c>
      <c r="AB149" s="12" t="s">
        <v>1075</v>
      </c>
      <c r="AC149" s="7">
        <v>1</v>
      </c>
      <c r="AD149" s="12"/>
    </row>
    <row r="150" spans="1:30" x14ac:dyDescent="0.35">
      <c r="A150">
        <v>149</v>
      </c>
      <c r="B150" t="s">
        <v>490</v>
      </c>
      <c r="D150">
        <v>1</v>
      </c>
      <c r="E150" s="27">
        <v>111</v>
      </c>
      <c r="F150">
        <v>1</v>
      </c>
      <c r="G150" s="3" t="s">
        <v>491</v>
      </c>
      <c r="I150">
        <v>239.67</v>
      </c>
      <c r="J150">
        <v>260.31</v>
      </c>
      <c r="K150">
        <v>280.10000000000002</v>
      </c>
      <c r="L150">
        <v>282.60000000000002</v>
      </c>
      <c r="M150">
        <v>300.45999999999998</v>
      </c>
      <c r="N150">
        <v>317.67</v>
      </c>
      <c r="O150" s="9">
        <v>320.99</v>
      </c>
      <c r="T150">
        <v>1</v>
      </c>
      <c r="U150">
        <v>1</v>
      </c>
      <c r="V150">
        <v>1</v>
      </c>
      <c r="Y150" t="s">
        <v>73</v>
      </c>
      <c r="Z150" s="12" t="s">
        <v>74</v>
      </c>
      <c r="AA150" t="s">
        <v>473</v>
      </c>
      <c r="AB150" s="12" t="s">
        <v>1075</v>
      </c>
      <c r="AC150" s="7">
        <v>4</v>
      </c>
      <c r="AD150" s="7">
        <v>1</v>
      </c>
    </row>
    <row r="151" spans="1:30" x14ac:dyDescent="0.35">
      <c r="A151">
        <v>150</v>
      </c>
      <c r="B151" t="s">
        <v>492</v>
      </c>
      <c r="D151">
        <v>1</v>
      </c>
      <c r="E151" s="27">
        <v>111</v>
      </c>
      <c r="F151">
        <v>1</v>
      </c>
      <c r="G151" s="3" t="s">
        <v>493</v>
      </c>
      <c r="I151">
        <v>459.31</v>
      </c>
      <c r="J151">
        <v>475.15</v>
      </c>
      <c r="K151">
        <v>517.4</v>
      </c>
      <c r="L151">
        <v>516.29999999999995</v>
      </c>
      <c r="M151">
        <v>567.92999999999995</v>
      </c>
      <c r="N151">
        <v>594.22</v>
      </c>
      <c r="O151" s="9">
        <v>569.54</v>
      </c>
      <c r="T151">
        <v>1</v>
      </c>
      <c r="U151">
        <v>1</v>
      </c>
      <c r="V151">
        <v>1</v>
      </c>
      <c r="Y151" t="s">
        <v>73</v>
      </c>
      <c r="Z151" s="12" t="s">
        <v>74</v>
      </c>
      <c r="AA151" t="s">
        <v>473</v>
      </c>
      <c r="AB151" s="12" t="s">
        <v>1075</v>
      </c>
      <c r="AC151" s="7">
        <v>2</v>
      </c>
      <c r="AD151" s="12"/>
    </row>
    <row r="152" spans="1:30" x14ac:dyDescent="0.35">
      <c r="A152">
        <v>151</v>
      </c>
      <c r="B152" t="s">
        <v>494</v>
      </c>
      <c r="D152">
        <v>1</v>
      </c>
      <c r="E152" s="27">
        <v>111</v>
      </c>
      <c r="F152">
        <v>1</v>
      </c>
      <c r="G152" s="3" t="s">
        <v>495</v>
      </c>
      <c r="I152">
        <v>410.55</v>
      </c>
      <c r="J152">
        <v>427.47</v>
      </c>
      <c r="K152">
        <v>469.4</v>
      </c>
      <c r="L152">
        <v>473.1</v>
      </c>
      <c r="M152">
        <v>505.88</v>
      </c>
      <c r="N152">
        <v>561.05999999999995</v>
      </c>
      <c r="O152" s="9">
        <v>514.22</v>
      </c>
      <c r="T152">
        <v>1</v>
      </c>
      <c r="U152">
        <v>1</v>
      </c>
      <c r="V152">
        <v>1</v>
      </c>
      <c r="Y152" t="s">
        <v>73</v>
      </c>
      <c r="Z152" s="12" t="s">
        <v>74</v>
      </c>
      <c r="AA152" t="s">
        <v>473</v>
      </c>
      <c r="AB152" s="12" t="s">
        <v>1075</v>
      </c>
      <c r="AC152" s="7">
        <v>2</v>
      </c>
      <c r="AD152" s="12"/>
    </row>
    <row r="153" spans="1:30" x14ac:dyDescent="0.35">
      <c r="A153">
        <v>152</v>
      </c>
      <c r="B153" t="s">
        <v>496</v>
      </c>
      <c r="D153">
        <v>1</v>
      </c>
      <c r="E153" s="27">
        <v>111</v>
      </c>
      <c r="F153">
        <v>1</v>
      </c>
      <c r="G153" s="3" t="s">
        <v>497</v>
      </c>
      <c r="I153">
        <v>143.66</v>
      </c>
      <c r="J153">
        <v>151.13</v>
      </c>
      <c r="K153">
        <v>169.9</v>
      </c>
      <c r="L153">
        <v>169.3</v>
      </c>
      <c r="M153">
        <v>179.16</v>
      </c>
      <c r="N153">
        <v>189.84</v>
      </c>
      <c r="O153" s="9">
        <v>183.05</v>
      </c>
      <c r="T153">
        <v>1</v>
      </c>
      <c r="U153">
        <v>1</v>
      </c>
      <c r="V153">
        <v>1</v>
      </c>
      <c r="Y153" t="s">
        <v>73</v>
      </c>
      <c r="Z153" s="12" t="s">
        <v>74</v>
      </c>
      <c r="AA153" t="s">
        <v>473</v>
      </c>
      <c r="AB153" s="12" t="s">
        <v>1075</v>
      </c>
      <c r="AC153" s="7">
        <v>1</v>
      </c>
      <c r="AD153" s="12"/>
    </row>
    <row r="154" spans="1:30" x14ac:dyDescent="0.35">
      <c r="A154">
        <v>153</v>
      </c>
      <c r="B154" t="s">
        <v>498</v>
      </c>
      <c r="D154">
        <v>1</v>
      </c>
      <c r="E154" s="27">
        <v>111</v>
      </c>
      <c r="F154">
        <v>1</v>
      </c>
      <c r="G154" s="3" t="s">
        <v>499</v>
      </c>
      <c r="I154">
        <v>171.23</v>
      </c>
      <c r="J154">
        <v>189.62</v>
      </c>
      <c r="K154">
        <v>190.4</v>
      </c>
      <c r="L154">
        <v>199.7</v>
      </c>
      <c r="M154">
        <v>215.23</v>
      </c>
      <c r="N154">
        <v>220.58</v>
      </c>
      <c r="O154" s="9">
        <v>213.96</v>
      </c>
      <c r="T154">
        <v>1</v>
      </c>
      <c r="U154">
        <v>1</v>
      </c>
      <c r="V154">
        <v>1</v>
      </c>
      <c r="Y154" t="s">
        <v>73</v>
      </c>
      <c r="Z154" s="12" t="s">
        <v>74</v>
      </c>
      <c r="AA154" t="s">
        <v>473</v>
      </c>
      <c r="AB154" s="12" t="s">
        <v>1075</v>
      </c>
      <c r="AC154" s="7">
        <v>2</v>
      </c>
      <c r="AD154" s="12"/>
    </row>
    <row r="155" spans="1:30" x14ac:dyDescent="0.35">
      <c r="A155">
        <v>154</v>
      </c>
      <c r="B155" t="s">
        <v>500</v>
      </c>
      <c r="D155">
        <v>1</v>
      </c>
      <c r="E155" s="27">
        <v>111</v>
      </c>
      <c r="F155">
        <v>1</v>
      </c>
      <c r="G155" s="3" t="s">
        <v>501</v>
      </c>
      <c r="I155">
        <v>183.38</v>
      </c>
      <c r="J155">
        <v>204.72</v>
      </c>
      <c r="K155">
        <v>212.6</v>
      </c>
      <c r="L155">
        <v>206.3</v>
      </c>
      <c r="M155">
        <v>211.57</v>
      </c>
      <c r="N155">
        <v>226.49</v>
      </c>
      <c r="O155" s="9">
        <v>233.15</v>
      </c>
      <c r="T155">
        <v>1</v>
      </c>
      <c r="U155">
        <v>1</v>
      </c>
      <c r="V155">
        <v>1</v>
      </c>
      <c r="Y155" t="s">
        <v>73</v>
      </c>
      <c r="Z155" s="12" t="s">
        <v>74</v>
      </c>
      <c r="AA155" t="s">
        <v>473</v>
      </c>
      <c r="AB155" s="12" t="s">
        <v>1075</v>
      </c>
      <c r="AC155" s="7">
        <v>1</v>
      </c>
      <c r="AD155" s="12"/>
    </row>
    <row r="156" spans="1:30" x14ac:dyDescent="0.35">
      <c r="A156">
        <v>155</v>
      </c>
      <c r="B156" t="s">
        <v>502</v>
      </c>
      <c r="D156">
        <v>1</v>
      </c>
      <c r="E156" s="27">
        <v>111</v>
      </c>
      <c r="F156">
        <v>1</v>
      </c>
      <c r="G156" s="3" t="s">
        <v>503</v>
      </c>
      <c r="I156">
        <v>236.52</v>
      </c>
      <c r="J156">
        <v>243.44</v>
      </c>
      <c r="K156">
        <v>248.8</v>
      </c>
      <c r="L156">
        <v>258.39999999999998</v>
      </c>
      <c r="M156">
        <v>269.51</v>
      </c>
      <c r="N156">
        <v>285.74</v>
      </c>
      <c r="O156" s="9">
        <v>277.24</v>
      </c>
      <c r="T156">
        <v>1</v>
      </c>
      <c r="U156">
        <v>1</v>
      </c>
      <c r="V156">
        <v>1</v>
      </c>
      <c r="Y156" t="s">
        <v>73</v>
      </c>
      <c r="Z156" s="12" t="s">
        <v>74</v>
      </c>
      <c r="AA156" t="s">
        <v>473</v>
      </c>
      <c r="AB156" s="12" t="s">
        <v>1075</v>
      </c>
      <c r="AC156" s="7">
        <v>3</v>
      </c>
    </row>
    <row r="157" spans="1:30" x14ac:dyDescent="0.35">
      <c r="A157">
        <v>156</v>
      </c>
      <c r="B157" t="s">
        <v>504</v>
      </c>
      <c r="D157">
        <v>1</v>
      </c>
      <c r="E157" s="27">
        <v>111</v>
      </c>
      <c r="F157">
        <v>1</v>
      </c>
      <c r="G157" s="3" t="s">
        <v>505</v>
      </c>
      <c r="I157">
        <v>181.08</v>
      </c>
      <c r="J157">
        <v>201.75</v>
      </c>
      <c r="K157">
        <v>220.4</v>
      </c>
      <c r="L157">
        <v>215.3</v>
      </c>
      <c r="M157">
        <v>230.78</v>
      </c>
      <c r="N157">
        <v>238.31</v>
      </c>
      <c r="O157" s="9">
        <v>222.27</v>
      </c>
      <c r="T157">
        <v>1</v>
      </c>
      <c r="U157">
        <v>1</v>
      </c>
      <c r="V157">
        <v>1</v>
      </c>
      <c r="Y157" t="s">
        <v>73</v>
      </c>
      <c r="Z157" s="12" t="s">
        <v>74</v>
      </c>
      <c r="AA157" t="s">
        <v>473</v>
      </c>
      <c r="AB157" s="12" t="s">
        <v>1075</v>
      </c>
      <c r="AC157" s="7">
        <v>3</v>
      </c>
      <c r="AD157" s="12"/>
    </row>
    <row r="158" spans="1:30" x14ac:dyDescent="0.35">
      <c r="A158">
        <v>157</v>
      </c>
      <c r="B158" t="s">
        <v>506</v>
      </c>
      <c r="D158">
        <v>1</v>
      </c>
      <c r="E158" s="27">
        <v>111</v>
      </c>
      <c r="F158">
        <v>1</v>
      </c>
      <c r="G158" s="3" t="s">
        <v>507</v>
      </c>
      <c r="I158">
        <v>141.31</v>
      </c>
      <c r="J158">
        <v>160.41</v>
      </c>
      <c r="K158">
        <v>171.7</v>
      </c>
      <c r="L158">
        <v>175.2</v>
      </c>
      <c r="M158">
        <v>179.86</v>
      </c>
      <c r="N158">
        <v>189.92</v>
      </c>
      <c r="O158" s="9">
        <v>193.89</v>
      </c>
      <c r="T158">
        <v>1</v>
      </c>
      <c r="U158">
        <v>1</v>
      </c>
      <c r="V158">
        <v>1</v>
      </c>
      <c r="Y158" t="s">
        <v>73</v>
      </c>
      <c r="Z158" s="12" t="s">
        <v>74</v>
      </c>
      <c r="AA158" t="s">
        <v>473</v>
      </c>
      <c r="AB158" s="12" t="s">
        <v>1075</v>
      </c>
      <c r="AC158" s="7">
        <v>2</v>
      </c>
      <c r="AD158" s="12"/>
    </row>
    <row r="159" spans="1:30" x14ac:dyDescent="0.35">
      <c r="A159">
        <v>158</v>
      </c>
      <c r="B159" t="s">
        <v>508</v>
      </c>
      <c r="D159">
        <v>1</v>
      </c>
      <c r="E159" s="27">
        <v>111</v>
      </c>
      <c r="F159">
        <v>1</v>
      </c>
      <c r="G159" s="3" t="s">
        <v>509</v>
      </c>
      <c r="I159">
        <v>732.01</v>
      </c>
      <c r="J159">
        <v>761.9</v>
      </c>
      <c r="K159">
        <v>808.4</v>
      </c>
      <c r="L159">
        <v>822.5</v>
      </c>
      <c r="M159">
        <v>898.64</v>
      </c>
      <c r="N159">
        <v>947.72</v>
      </c>
      <c r="O159" s="9">
        <v>965.37</v>
      </c>
      <c r="T159">
        <v>1</v>
      </c>
      <c r="U159">
        <v>1</v>
      </c>
      <c r="V159">
        <v>1</v>
      </c>
      <c r="Y159" t="s">
        <v>73</v>
      </c>
      <c r="Z159" s="12" t="s">
        <v>74</v>
      </c>
      <c r="AA159" t="s">
        <v>473</v>
      </c>
      <c r="AB159" s="12" t="s">
        <v>1075</v>
      </c>
      <c r="AC159" s="7">
        <v>3</v>
      </c>
      <c r="AD159" s="12"/>
    </row>
    <row r="160" spans="1:30" x14ac:dyDescent="0.35">
      <c r="A160">
        <v>159</v>
      </c>
      <c r="B160" t="s">
        <v>510</v>
      </c>
      <c r="D160">
        <v>1</v>
      </c>
      <c r="E160" s="27">
        <v>111</v>
      </c>
      <c r="F160">
        <v>1</v>
      </c>
      <c r="G160" s="3" t="s">
        <v>511</v>
      </c>
      <c r="I160">
        <v>165.54</v>
      </c>
      <c r="J160">
        <v>172.84</v>
      </c>
      <c r="K160">
        <v>188</v>
      </c>
      <c r="L160">
        <v>190.4</v>
      </c>
      <c r="M160">
        <v>196.46</v>
      </c>
      <c r="N160">
        <v>206.53</v>
      </c>
      <c r="O160" s="9">
        <v>199.46</v>
      </c>
      <c r="T160">
        <v>1</v>
      </c>
      <c r="U160">
        <v>1</v>
      </c>
      <c r="V160">
        <v>1</v>
      </c>
      <c r="Y160" t="s">
        <v>73</v>
      </c>
      <c r="Z160" s="12" t="s">
        <v>74</v>
      </c>
      <c r="AA160" t="s">
        <v>473</v>
      </c>
      <c r="AB160" s="12" t="s">
        <v>1075</v>
      </c>
      <c r="AC160" s="7">
        <v>3</v>
      </c>
      <c r="AD160" s="12"/>
    </row>
    <row r="161" spans="1:30" x14ac:dyDescent="0.35">
      <c r="A161">
        <v>160</v>
      </c>
      <c r="B161" t="s">
        <v>512</v>
      </c>
      <c r="D161">
        <v>1</v>
      </c>
      <c r="E161" s="27">
        <v>111</v>
      </c>
      <c r="F161">
        <v>1</v>
      </c>
      <c r="G161" s="3" t="s">
        <v>513</v>
      </c>
      <c r="I161">
        <v>210.78</v>
      </c>
      <c r="J161">
        <v>235.13</v>
      </c>
      <c r="K161">
        <v>259.60000000000002</v>
      </c>
      <c r="L161">
        <v>279.2</v>
      </c>
      <c r="M161">
        <v>305.19</v>
      </c>
      <c r="N161">
        <v>315.88</v>
      </c>
      <c r="O161" s="9">
        <v>335.92</v>
      </c>
      <c r="T161">
        <v>1</v>
      </c>
      <c r="U161">
        <v>1</v>
      </c>
      <c r="V161">
        <v>1</v>
      </c>
      <c r="Y161" t="s">
        <v>73</v>
      </c>
      <c r="Z161" s="12" t="s">
        <v>74</v>
      </c>
      <c r="AA161" t="s">
        <v>473</v>
      </c>
      <c r="AB161" s="12" t="s">
        <v>1075</v>
      </c>
      <c r="AC161" s="7">
        <v>2</v>
      </c>
      <c r="AD161" s="12"/>
    </row>
    <row r="162" spans="1:30" ht="29" x14ac:dyDescent="0.35">
      <c r="A162">
        <v>161</v>
      </c>
      <c r="B162" t="s">
        <v>515</v>
      </c>
      <c r="D162">
        <v>1</v>
      </c>
      <c r="E162" s="27">
        <v>941</v>
      </c>
      <c r="F162">
        <v>9</v>
      </c>
      <c r="G162" s="3" t="s">
        <v>516</v>
      </c>
      <c r="I162">
        <v>1311.75</v>
      </c>
      <c r="J162">
        <v>1375.9</v>
      </c>
      <c r="K162">
        <v>1446.1</v>
      </c>
      <c r="L162">
        <v>1524.9</v>
      </c>
      <c r="M162">
        <v>1604.65</v>
      </c>
      <c r="N162">
        <v>1641.24</v>
      </c>
      <c r="O162" s="9">
        <v>1644</v>
      </c>
      <c r="Q162">
        <v>1</v>
      </c>
      <c r="T162">
        <v>1</v>
      </c>
      <c r="U162">
        <v>1</v>
      </c>
      <c r="V162">
        <v>1</v>
      </c>
      <c r="Y162" t="s">
        <v>109</v>
      </c>
      <c r="Z162" s="12" t="s">
        <v>110</v>
      </c>
      <c r="AA162" t="s">
        <v>111</v>
      </c>
      <c r="AB162" s="12" t="s">
        <v>997</v>
      </c>
      <c r="AD162" s="12"/>
    </row>
    <row r="163" spans="1:30" x14ac:dyDescent="0.35">
      <c r="A163">
        <v>162</v>
      </c>
      <c r="B163" t="s">
        <v>1205</v>
      </c>
      <c r="D163">
        <v>1</v>
      </c>
      <c r="E163" s="27">
        <v>830</v>
      </c>
      <c r="F163">
        <v>8</v>
      </c>
      <c r="G163" s="3" t="s">
        <v>547</v>
      </c>
      <c r="I163">
        <v>26.7</v>
      </c>
      <c r="J163">
        <v>30.5</v>
      </c>
      <c r="K163">
        <v>31.1</v>
      </c>
      <c r="L163">
        <v>36.1</v>
      </c>
      <c r="M163">
        <v>37.08</v>
      </c>
      <c r="N163">
        <v>37.299999999999997</v>
      </c>
      <c r="O163" s="9">
        <v>34.299999999999997</v>
      </c>
      <c r="T163">
        <v>1</v>
      </c>
      <c r="U163">
        <v>1</v>
      </c>
      <c r="V163">
        <v>1</v>
      </c>
      <c r="Y163" t="s">
        <v>224</v>
      </c>
      <c r="Z163" s="12" t="s">
        <v>74</v>
      </c>
      <c r="AA163" s="15" t="s">
        <v>1206</v>
      </c>
      <c r="AB163" s="12" t="s">
        <v>1207</v>
      </c>
      <c r="AC163" s="7">
        <v>2</v>
      </c>
      <c r="AD163" s="12"/>
    </row>
    <row r="164" spans="1:30" x14ac:dyDescent="0.35">
      <c r="A164">
        <v>163</v>
      </c>
      <c r="B164" t="s">
        <v>517</v>
      </c>
      <c r="D164">
        <v>1</v>
      </c>
      <c r="E164" s="27">
        <v>412</v>
      </c>
      <c r="F164">
        <v>4</v>
      </c>
      <c r="G164" s="3" t="s">
        <v>518</v>
      </c>
      <c r="I164">
        <v>8.8800000000000008</v>
      </c>
      <c r="J164">
        <v>9.8800000000000008</v>
      </c>
      <c r="K164">
        <v>9</v>
      </c>
      <c r="L164">
        <v>9</v>
      </c>
      <c r="M164">
        <v>12.12</v>
      </c>
      <c r="N164">
        <v>10</v>
      </c>
      <c r="O164" s="9">
        <v>11</v>
      </c>
      <c r="T164">
        <v>1</v>
      </c>
      <c r="U164">
        <v>1</v>
      </c>
      <c r="V164">
        <v>1</v>
      </c>
      <c r="Y164" t="s">
        <v>87</v>
      </c>
      <c r="Z164" s="12" t="s">
        <v>74</v>
      </c>
      <c r="AA164" t="s">
        <v>519</v>
      </c>
      <c r="AB164" s="12" t="s">
        <v>1076</v>
      </c>
      <c r="AD164" s="12"/>
    </row>
    <row r="165" spans="1:30" x14ac:dyDescent="0.35">
      <c r="A165">
        <v>164</v>
      </c>
      <c r="B165" t="s">
        <v>520</v>
      </c>
      <c r="D165">
        <v>1</v>
      </c>
      <c r="E165" s="27">
        <v>1070</v>
      </c>
      <c r="F165">
        <v>10</v>
      </c>
      <c r="G165" s="3" t="s">
        <v>521</v>
      </c>
      <c r="I165">
        <v>7326.96</v>
      </c>
      <c r="J165">
        <v>6571.31</v>
      </c>
      <c r="K165">
        <v>5193.1000000000004</v>
      </c>
      <c r="L165">
        <v>5106.6000000000004</v>
      </c>
      <c r="M165">
        <v>4539.41</v>
      </c>
      <c r="N165">
        <v>4489.8999999999996</v>
      </c>
      <c r="O165" s="9">
        <v>5114.99</v>
      </c>
      <c r="T165">
        <v>1</v>
      </c>
      <c r="U165">
        <v>1</v>
      </c>
      <c r="V165">
        <v>1</v>
      </c>
      <c r="Y165" t="s">
        <v>63</v>
      </c>
      <c r="Z165" s="12" t="s">
        <v>74</v>
      </c>
      <c r="AA165" s="15" t="s">
        <v>522</v>
      </c>
      <c r="AB165" s="12" t="s">
        <v>1077</v>
      </c>
      <c r="AD165" s="7">
        <v>1</v>
      </c>
    </row>
    <row r="166" spans="1:30" ht="29" x14ac:dyDescent="0.35">
      <c r="A166">
        <v>165</v>
      </c>
      <c r="B166" t="s">
        <v>523</v>
      </c>
      <c r="D166">
        <v>1</v>
      </c>
      <c r="E166" s="27">
        <v>941</v>
      </c>
      <c r="F166">
        <v>9</v>
      </c>
      <c r="G166" s="3" t="s">
        <v>524</v>
      </c>
      <c r="I166">
        <v>872.68</v>
      </c>
      <c r="J166">
        <v>888.68</v>
      </c>
      <c r="K166">
        <v>879.1</v>
      </c>
      <c r="L166">
        <v>914.5</v>
      </c>
      <c r="M166">
        <v>928.1</v>
      </c>
      <c r="N166">
        <v>937.1</v>
      </c>
      <c r="O166" s="9">
        <v>960.02</v>
      </c>
      <c r="Q166">
        <v>1</v>
      </c>
      <c r="T166">
        <v>1</v>
      </c>
      <c r="U166">
        <v>1</v>
      </c>
      <c r="V166">
        <v>1</v>
      </c>
      <c r="Y166" t="s">
        <v>109</v>
      </c>
      <c r="Z166" s="12" t="s">
        <v>110</v>
      </c>
      <c r="AA166" t="s">
        <v>111</v>
      </c>
      <c r="AB166" s="12" t="s">
        <v>997</v>
      </c>
      <c r="AD166" s="12"/>
    </row>
    <row r="167" spans="1:30" x14ac:dyDescent="0.35">
      <c r="A167">
        <v>166</v>
      </c>
      <c r="B167" t="s">
        <v>525</v>
      </c>
      <c r="D167">
        <v>1</v>
      </c>
      <c r="E167" s="27">
        <v>820</v>
      </c>
      <c r="F167">
        <v>8</v>
      </c>
      <c r="G167" s="3" t="s">
        <v>526</v>
      </c>
      <c r="I167">
        <v>124.23</v>
      </c>
      <c r="J167">
        <v>125.82</v>
      </c>
      <c r="K167">
        <v>120.3</v>
      </c>
      <c r="L167">
        <v>129.6</v>
      </c>
      <c r="M167">
        <v>113.08</v>
      </c>
      <c r="N167">
        <v>125.71</v>
      </c>
      <c r="O167" s="9">
        <v>125.41</v>
      </c>
      <c r="T167">
        <v>1</v>
      </c>
      <c r="U167">
        <v>1</v>
      </c>
      <c r="V167">
        <v>1</v>
      </c>
      <c r="Y167" t="s">
        <v>224</v>
      </c>
      <c r="Z167" s="12" t="s">
        <v>74</v>
      </c>
      <c r="AA167" s="15" t="s">
        <v>527</v>
      </c>
      <c r="AB167" s="12" t="s">
        <v>1078</v>
      </c>
      <c r="AD167" s="12"/>
    </row>
    <row r="168" spans="1:30" x14ac:dyDescent="0.35">
      <c r="A168">
        <v>167</v>
      </c>
      <c r="B168" t="s">
        <v>533</v>
      </c>
      <c r="D168">
        <v>1</v>
      </c>
      <c r="E168" s="27">
        <v>1012</v>
      </c>
      <c r="F168">
        <v>10</v>
      </c>
      <c r="G168" s="3" t="s">
        <v>534</v>
      </c>
      <c r="I168">
        <v>55.83</v>
      </c>
      <c r="J168">
        <v>49.3</v>
      </c>
      <c r="K168">
        <v>44.9</v>
      </c>
      <c r="L168">
        <v>44.6</v>
      </c>
      <c r="M168">
        <v>41.4</v>
      </c>
      <c r="N168">
        <v>33.6</v>
      </c>
      <c r="O168" s="9">
        <v>35.75</v>
      </c>
      <c r="T168">
        <v>1</v>
      </c>
      <c r="U168">
        <v>1</v>
      </c>
      <c r="V168">
        <v>1</v>
      </c>
      <c r="Y168" t="s">
        <v>68</v>
      </c>
      <c r="Z168" s="12" t="s">
        <v>74</v>
      </c>
      <c r="AA168" s="15" t="s">
        <v>535</v>
      </c>
      <c r="AB168" s="12" t="s">
        <v>1079</v>
      </c>
      <c r="AD168" s="7">
        <v>1</v>
      </c>
    </row>
    <row r="169" spans="1:30" x14ac:dyDescent="0.35">
      <c r="A169">
        <v>168</v>
      </c>
      <c r="B169" t="s">
        <v>540</v>
      </c>
      <c r="C169" t="s">
        <v>541</v>
      </c>
      <c r="D169">
        <v>1</v>
      </c>
      <c r="E169" s="27">
        <v>1040</v>
      </c>
      <c r="F169">
        <v>10</v>
      </c>
      <c r="G169" s="3" t="s">
        <v>542</v>
      </c>
      <c r="I169">
        <v>14.6</v>
      </c>
      <c r="J169">
        <v>13.5</v>
      </c>
      <c r="K169">
        <v>13.7</v>
      </c>
      <c r="L169">
        <v>19.3</v>
      </c>
      <c r="M169">
        <v>24.9</v>
      </c>
      <c r="N169">
        <v>34.450000000000003</v>
      </c>
      <c r="O169" s="9">
        <v>35.049999999999997</v>
      </c>
      <c r="T169">
        <v>1</v>
      </c>
      <c r="U169">
        <v>1</v>
      </c>
      <c r="V169">
        <v>1</v>
      </c>
      <c r="Y169" t="s">
        <v>68</v>
      </c>
      <c r="Z169" s="12" t="s">
        <v>74</v>
      </c>
      <c r="AA169" s="15" t="s">
        <v>543</v>
      </c>
      <c r="AB169" s="12" t="s">
        <v>1080</v>
      </c>
      <c r="AD169" s="12"/>
    </row>
    <row r="170" spans="1:30" x14ac:dyDescent="0.35">
      <c r="A170">
        <v>169</v>
      </c>
      <c r="B170" t="s">
        <v>544</v>
      </c>
      <c r="D170">
        <v>1</v>
      </c>
      <c r="E170" s="27">
        <v>820</v>
      </c>
      <c r="F170">
        <v>8</v>
      </c>
      <c r="G170" s="3" t="s">
        <v>545</v>
      </c>
      <c r="I170">
        <v>9.8000000000000007</v>
      </c>
      <c r="J170">
        <v>10.5</v>
      </c>
      <c r="K170">
        <v>13</v>
      </c>
      <c r="L170">
        <v>11.1</v>
      </c>
      <c r="M170">
        <v>12.73</v>
      </c>
      <c r="N170">
        <v>13.4</v>
      </c>
      <c r="O170" s="9">
        <v>12.7</v>
      </c>
      <c r="T170">
        <v>1</v>
      </c>
      <c r="U170">
        <v>1</v>
      </c>
      <c r="V170">
        <v>1</v>
      </c>
      <c r="Y170" t="s">
        <v>224</v>
      </c>
      <c r="Z170" s="12" t="s">
        <v>74</v>
      </c>
      <c r="AA170" s="15" t="s">
        <v>546</v>
      </c>
      <c r="AB170" s="12" t="s">
        <v>1081</v>
      </c>
      <c r="AD170" s="12"/>
    </row>
    <row r="171" spans="1:30" x14ac:dyDescent="0.35">
      <c r="A171">
        <v>170</v>
      </c>
      <c r="B171" t="s">
        <v>551</v>
      </c>
      <c r="C171" t="s">
        <v>552</v>
      </c>
      <c r="D171">
        <v>1</v>
      </c>
      <c r="E171" s="27">
        <v>220</v>
      </c>
      <c r="F171">
        <v>2</v>
      </c>
      <c r="G171" s="3" t="s">
        <v>553</v>
      </c>
      <c r="I171">
        <v>942.12</v>
      </c>
      <c r="J171">
        <v>1027.6300000000001</v>
      </c>
      <c r="K171">
        <v>1037.8</v>
      </c>
      <c r="L171">
        <v>1183.3</v>
      </c>
      <c r="M171">
        <v>1224.4100000000001</v>
      </c>
      <c r="N171">
        <v>1086.31</v>
      </c>
      <c r="O171" s="9">
        <v>1131.55</v>
      </c>
      <c r="T171">
        <v>1</v>
      </c>
      <c r="U171">
        <v>1</v>
      </c>
      <c r="V171">
        <v>1</v>
      </c>
      <c r="Y171" t="s">
        <v>140</v>
      </c>
      <c r="Z171" s="12" t="s">
        <v>74</v>
      </c>
      <c r="AA171" s="15" t="s">
        <v>554</v>
      </c>
      <c r="AB171" s="12" t="s">
        <v>1082</v>
      </c>
      <c r="AC171" s="7">
        <v>1</v>
      </c>
      <c r="AD171" s="12"/>
    </row>
    <row r="172" spans="1:30" x14ac:dyDescent="0.35">
      <c r="A172">
        <v>171</v>
      </c>
      <c r="B172" t="s">
        <v>559</v>
      </c>
      <c r="D172">
        <v>1</v>
      </c>
      <c r="E172" s="27">
        <v>820</v>
      </c>
      <c r="F172">
        <v>8</v>
      </c>
      <c r="G172" s="3" t="s">
        <v>560</v>
      </c>
      <c r="I172">
        <v>97.94</v>
      </c>
      <c r="J172">
        <v>97.67</v>
      </c>
      <c r="K172">
        <v>75.2</v>
      </c>
      <c r="L172">
        <v>66.2</v>
      </c>
      <c r="M172">
        <v>74.75</v>
      </c>
      <c r="N172">
        <v>76.5</v>
      </c>
      <c r="O172" s="9">
        <v>80.849999999999994</v>
      </c>
      <c r="T172">
        <v>1</v>
      </c>
      <c r="U172">
        <v>1</v>
      </c>
      <c r="V172">
        <v>1</v>
      </c>
      <c r="Y172" t="s">
        <v>224</v>
      </c>
      <c r="Z172" s="12" t="s">
        <v>74</v>
      </c>
      <c r="AA172" s="15" t="s">
        <v>561</v>
      </c>
      <c r="AB172" s="12" t="s">
        <v>1083</v>
      </c>
      <c r="AC172" s="7">
        <v>1</v>
      </c>
      <c r="AD172" s="7">
        <v>3</v>
      </c>
    </row>
    <row r="173" spans="1:30" x14ac:dyDescent="0.35">
      <c r="A173">
        <v>172</v>
      </c>
      <c r="B173" t="s">
        <v>562</v>
      </c>
      <c r="C173" t="s">
        <v>563</v>
      </c>
      <c r="D173">
        <v>1</v>
      </c>
      <c r="E173" s="27">
        <v>411</v>
      </c>
      <c r="F173">
        <v>4</v>
      </c>
      <c r="G173" s="3" t="s">
        <v>564</v>
      </c>
      <c r="I173">
        <v>36.75</v>
      </c>
      <c r="J173">
        <v>35</v>
      </c>
      <c r="K173">
        <v>39.5</v>
      </c>
      <c r="L173">
        <v>38.700000000000003</v>
      </c>
      <c r="M173">
        <v>38.799999999999997</v>
      </c>
      <c r="N173">
        <v>40.6</v>
      </c>
      <c r="O173" s="9">
        <v>43.44</v>
      </c>
      <c r="T173">
        <v>1</v>
      </c>
      <c r="U173">
        <v>1</v>
      </c>
      <c r="V173">
        <v>1</v>
      </c>
      <c r="Y173" t="s">
        <v>57</v>
      </c>
      <c r="Z173" s="12" t="s">
        <v>74</v>
      </c>
      <c r="AA173" s="15" t="s">
        <v>565</v>
      </c>
      <c r="AB173" s="12" t="s">
        <v>1084</v>
      </c>
      <c r="AD173" s="7">
        <v>1</v>
      </c>
    </row>
    <row r="174" spans="1:30" x14ac:dyDescent="0.35">
      <c r="A174">
        <v>173</v>
      </c>
      <c r="B174" t="s">
        <v>568</v>
      </c>
      <c r="C174" t="s">
        <v>569</v>
      </c>
      <c r="D174">
        <v>1</v>
      </c>
      <c r="E174" s="27">
        <v>820</v>
      </c>
      <c r="F174">
        <v>8</v>
      </c>
      <c r="G174" s="3" t="s">
        <v>570</v>
      </c>
      <c r="I174">
        <v>73.25</v>
      </c>
      <c r="J174">
        <v>67.27</v>
      </c>
      <c r="K174">
        <v>79.7</v>
      </c>
      <c r="L174">
        <v>79.2</v>
      </c>
      <c r="M174">
        <v>84.9</v>
      </c>
      <c r="N174">
        <v>93.74</v>
      </c>
      <c r="O174" s="9">
        <v>96.95</v>
      </c>
      <c r="T174">
        <v>1</v>
      </c>
      <c r="U174">
        <v>1</v>
      </c>
      <c r="V174">
        <v>1</v>
      </c>
      <c r="Y174" t="s">
        <v>68</v>
      </c>
      <c r="Z174" s="12" t="s">
        <v>74</v>
      </c>
      <c r="AA174" s="15" t="s">
        <v>571</v>
      </c>
      <c r="AB174" s="12" t="s">
        <v>1085</v>
      </c>
      <c r="AD174" s="12"/>
    </row>
    <row r="175" spans="1:30" x14ac:dyDescent="0.35">
      <c r="A175">
        <v>174</v>
      </c>
      <c r="B175" t="s">
        <v>572</v>
      </c>
      <c r="C175" t="s">
        <v>573</v>
      </c>
      <c r="D175">
        <v>1</v>
      </c>
      <c r="E175" s="27">
        <v>760</v>
      </c>
      <c r="F175">
        <v>7</v>
      </c>
      <c r="G175" s="3" t="s">
        <v>574</v>
      </c>
      <c r="I175">
        <v>36.4</v>
      </c>
      <c r="J175">
        <v>40.770000000000003</v>
      </c>
      <c r="K175">
        <v>41.3</v>
      </c>
      <c r="L175">
        <v>41.1</v>
      </c>
      <c r="M175">
        <v>41.83</v>
      </c>
      <c r="N175">
        <v>42.28</v>
      </c>
      <c r="O175" s="9">
        <v>40.43</v>
      </c>
      <c r="T175">
        <v>1</v>
      </c>
      <c r="U175">
        <v>1</v>
      </c>
      <c r="V175">
        <v>1</v>
      </c>
      <c r="Y175" t="s">
        <v>68</v>
      </c>
      <c r="Z175" s="12" t="s">
        <v>58</v>
      </c>
      <c r="AA175" s="15" t="s">
        <v>575</v>
      </c>
      <c r="AB175" s="12" t="s">
        <v>1086</v>
      </c>
      <c r="AD175" s="7">
        <v>1</v>
      </c>
    </row>
    <row r="176" spans="1:30" x14ac:dyDescent="0.35">
      <c r="A176">
        <v>175</v>
      </c>
      <c r="B176" t="s">
        <v>576</v>
      </c>
      <c r="C176" t="s">
        <v>577</v>
      </c>
      <c r="D176">
        <v>1</v>
      </c>
      <c r="E176" s="27">
        <v>930</v>
      </c>
      <c r="F176">
        <v>9</v>
      </c>
      <c r="G176" s="3" t="s">
        <v>578</v>
      </c>
      <c r="I176">
        <v>88.57</v>
      </c>
      <c r="J176">
        <v>95.54</v>
      </c>
      <c r="K176">
        <v>106</v>
      </c>
      <c r="L176">
        <v>107.7</v>
      </c>
      <c r="M176">
        <v>121.96</v>
      </c>
      <c r="N176">
        <v>126.74</v>
      </c>
      <c r="O176" s="9">
        <v>134.26</v>
      </c>
      <c r="T176">
        <v>1</v>
      </c>
      <c r="U176">
        <v>1</v>
      </c>
      <c r="V176">
        <v>1</v>
      </c>
      <c r="Y176" t="s">
        <v>109</v>
      </c>
      <c r="Z176" s="12" t="s">
        <v>74</v>
      </c>
      <c r="AA176" s="15" t="s">
        <v>579</v>
      </c>
      <c r="AB176" s="12" t="s">
        <v>1087</v>
      </c>
      <c r="AD176" s="7">
        <v>3</v>
      </c>
    </row>
    <row r="177" spans="1:30" ht="29" x14ac:dyDescent="0.35">
      <c r="A177">
        <v>176</v>
      </c>
      <c r="B177" t="s">
        <v>580</v>
      </c>
      <c r="C177" t="s">
        <v>581</v>
      </c>
      <c r="D177">
        <v>1</v>
      </c>
      <c r="E177" s="27">
        <v>941</v>
      </c>
      <c r="F177">
        <v>9</v>
      </c>
      <c r="G177" s="3" t="s">
        <v>582</v>
      </c>
      <c r="I177">
        <v>796.21</v>
      </c>
      <c r="J177">
        <v>813.78</v>
      </c>
      <c r="K177">
        <v>873.6</v>
      </c>
      <c r="L177">
        <v>915.5</v>
      </c>
      <c r="M177">
        <v>921.19</v>
      </c>
      <c r="N177">
        <v>933.2</v>
      </c>
      <c r="O177" s="9">
        <v>1015.38</v>
      </c>
      <c r="Q177">
        <v>1</v>
      </c>
      <c r="T177">
        <v>1</v>
      </c>
      <c r="U177">
        <v>1</v>
      </c>
      <c r="V177">
        <v>1</v>
      </c>
      <c r="Y177" t="s">
        <v>109</v>
      </c>
      <c r="Z177" s="12" t="s">
        <v>110</v>
      </c>
      <c r="AA177" t="s">
        <v>111</v>
      </c>
      <c r="AB177" s="12" t="s">
        <v>997</v>
      </c>
      <c r="AD177" s="12"/>
    </row>
    <row r="178" spans="1:30" x14ac:dyDescent="0.35">
      <c r="A178">
        <v>177</v>
      </c>
      <c r="B178" t="s">
        <v>584</v>
      </c>
      <c r="D178">
        <v>1</v>
      </c>
      <c r="E178" s="27">
        <v>820</v>
      </c>
      <c r="F178">
        <v>8</v>
      </c>
      <c r="G178" s="3" t="s">
        <v>585</v>
      </c>
      <c r="I178">
        <v>135.72999999999999</v>
      </c>
      <c r="J178">
        <v>116.53</v>
      </c>
      <c r="K178">
        <v>152.80000000000001</v>
      </c>
      <c r="L178">
        <v>131.30000000000001</v>
      </c>
      <c r="M178">
        <v>119.2</v>
      </c>
      <c r="N178">
        <v>121.29</v>
      </c>
      <c r="O178" s="9">
        <v>132.55000000000001</v>
      </c>
      <c r="T178">
        <v>1</v>
      </c>
      <c r="U178">
        <v>1</v>
      </c>
      <c r="V178">
        <v>1</v>
      </c>
      <c r="Y178" t="s">
        <v>224</v>
      </c>
      <c r="Z178" s="12" t="s">
        <v>74</v>
      </c>
      <c r="AA178" s="15" t="s">
        <v>586</v>
      </c>
      <c r="AB178" s="12" t="s">
        <v>1088</v>
      </c>
      <c r="AD178" s="12"/>
    </row>
    <row r="179" spans="1:30" x14ac:dyDescent="0.35">
      <c r="A179">
        <v>178</v>
      </c>
      <c r="B179" t="s">
        <v>587</v>
      </c>
      <c r="D179">
        <v>1</v>
      </c>
      <c r="E179" s="27">
        <v>820</v>
      </c>
      <c r="F179">
        <v>8</v>
      </c>
      <c r="G179" s="3" t="s">
        <v>588</v>
      </c>
      <c r="I179">
        <v>229.94</v>
      </c>
      <c r="J179">
        <v>231.93</v>
      </c>
      <c r="K179">
        <v>228.2</v>
      </c>
      <c r="L179">
        <v>223.5</v>
      </c>
      <c r="M179">
        <v>210.44</v>
      </c>
      <c r="N179">
        <v>210.94</v>
      </c>
      <c r="O179" s="9">
        <v>226.15</v>
      </c>
      <c r="T179">
        <v>1</v>
      </c>
      <c r="U179">
        <v>1</v>
      </c>
      <c r="V179">
        <v>1</v>
      </c>
      <c r="Y179" t="s">
        <v>224</v>
      </c>
      <c r="Z179" s="12" t="s">
        <v>74</v>
      </c>
      <c r="AA179" s="15" t="s">
        <v>589</v>
      </c>
      <c r="AB179" s="12" t="s">
        <v>1089</v>
      </c>
      <c r="AD179" s="12"/>
    </row>
    <row r="180" spans="1:30" x14ac:dyDescent="0.35">
      <c r="A180">
        <v>179</v>
      </c>
      <c r="B180" t="s">
        <v>590</v>
      </c>
      <c r="D180">
        <v>1</v>
      </c>
      <c r="E180" s="27">
        <v>560</v>
      </c>
      <c r="F180">
        <v>5</v>
      </c>
      <c r="G180" s="3" t="s">
        <v>591</v>
      </c>
      <c r="I180">
        <v>483.02</v>
      </c>
      <c r="J180">
        <v>500.72</v>
      </c>
      <c r="K180">
        <v>562.9</v>
      </c>
      <c r="L180">
        <v>576.79999999999995</v>
      </c>
      <c r="M180">
        <v>643.35</v>
      </c>
      <c r="N180">
        <v>685.05</v>
      </c>
      <c r="O180" s="9">
        <v>757.41</v>
      </c>
      <c r="T180">
        <v>1</v>
      </c>
      <c r="U180">
        <v>1</v>
      </c>
      <c r="V180">
        <v>1</v>
      </c>
      <c r="Y180" t="s">
        <v>57</v>
      </c>
      <c r="Z180" s="12" t="s">
        <v>74</v>
      </c>
      <c r="AA180" s="15" t="s">
        <v>592</v>
      </c>
      <c r="AB180" s="12" t="s">
        <v>1090</v>
      </c>
      <c r="AC180" s="7">
        <v>1</v>
      </c>
      <c r="AD180" s="7">
        <v>2</v>
      </c>
    </row>
    <row r="181" spans="1:30" x14ac:dyDescent="0.35">
      <c r="A181">
        <v>180</v>
      </c>
      <c r="B181" t="s">
        <v>593</v>
      </c>
      <c r="D181">
        <v>1</v>
      </c>
      <c r="E181" s="27">
        <v>140</v>
      </c>
      <c r="F181">
        <v>1</v>
      </c>
      <c r="G181" s="3" t="s">
        <v>594</v>
      </c>
      <c r="I181">
        <v>28.7</v>
      </c>
      <c r="J181">
        <v>28.35</v>
      </c>
      <c r="K181">
        <v>31.2</v>
      </c>
      <c r="L181">
        <v>29.5</v>
      </c>
      <c r="M181">
        <v>27.5</v>
      </c>
      <c r="N181">
        <v>30.65</v>
      </c>
      <c r="O181" s="9">
        <v>33</v>
      </c>
      <c r="T181">
        <v>1</v>
      </c>
      <c r="U181">
        <v>1</v>
      </c>
      <c r="V181">
        <v>1</v>
      </c>
      <c r="Y181" t="s">
        <v>175</v>
      </c>
      <c r="Z181" s="12" t="s">
        <v>74</v>
      </c>
      <c r="AA181" s="15" t="s">
        <v>595</v>
      </c>
      <c r="AB181" s="12" t="s">
        <v>1091</v>
      </c>
      <c r="AD181" s="7">
        <v>1</v>
      </c>
    </row>
    <row r="182" spans="1:30" x14ac:dyDescent="0.35">
      <c r="A182">
        <v>181</v>
      </c>
      <c r="B182" t="s">
        <v>598</v>
      </c>
      <c r="D182">
        <v>1</v>
      </c>
      <c r="F182">
        <v>3</v>
      </c>
      <c r="G182" s="3" t="s">
        <v>599</v>
      </c>
      <c r="I182">
        <v>0.1</v>
      </c>
      <c r="J182">
        <v>0.15</v>
      </c>
      <c r="K182">
        <v>0.15</v>
      </c>
      <c r="L182">
        <v>0.15</v>
      </c>
      <c r="M182">
        <v>0.15</v>
      </c>
      <c r="N182">
        <v>0.15</v>
      </c>
      <c r="O182" s="10">
        <v>0.15</v>
      </c>
      <c r="X182" t="s">
        <v>600</v>
      </c>
      <c r="Y182" t="s">
        <v>63</v>
      </c>
      <c r="Z182" s="12" t="s">
        <v>69</v>
      </c>
      <c r="AA182" s="15" t="s">
        <v>601</v>
      </c>
      <c r="AB182" s="12" t="s">
        <v>1092</v>
      </c>
      <c r="AD182" s="12"/>
    </row>
    <row r="183" spans="1:30" x14ac:dyDescent="0.35">
      <c r="A183">
        <v>182</v>
      </c>
      <c r="B183" t="s">
        <v>603</v>
      </c>
      <c r="D183">
        <v>1</v>
      </c>
      <c r="E183" s="27">
        <v>820</v>
      </c>
      <c r="F183">
        <v>8</v>
      </c>
      <c r="G183" s="3" t="s">
        <v>604</v>
      </c>
      <c r="I183">
        <v>4.5</v>
      </c>
      <c r="J183">
        <v>3.03</v>
      </c>
      <c r="K183">
        <v>3.03</v>
      </c>
      <c r="L183">
        <v>3</v>
      </c>
      <c r="M183">
        <v>3</v>
      </c>
      <c r="N183">
        <v>2.8</v>
      </c>
      <c r="O183" s="10">
        <v>2.8</v>
      </c>
      <c r="V183">
        <v>1</v>
      </c>
      <c r="X183" t="s">
        <v>605</v>
      </c>
      <c r="Y183" t="s">
        <v>224</v>
      </c>
      <c r="Z183" s="12" t="s">
        <v>69</v>
      </c>
      <c r="AA183" s="15" t="s">
        <v>606</v>
      </c>
      <c r="AB183" s="12" t="s">
        <v>1093</v>
      </c>
      <c r="AD183" s="12"/>
    </row>
    <row r="184" spans="1:30" x14ac:dyDescent="0.35">
      <c r="A184">
        <v>183</v>
      </c>
      <c r="B184" t="s">
        <v>555</v>
      </c>
      <c r="C184" t="s">
        <v>556</v>
      </c>
      <c r="D184">
        <v>1</v>
      </c>
      <c r="E184" s="27">
        <v>840</v>
      </c>
      <c r="F184">
        <v>8</v>
      </c>
      <c r="G184" s="3" t="s">
        <v>557</v>
      </c>
      <c r="I184">
        <v>8.1999999999999993</v>
      </c>
      <c r="J184">
        <v>8.9499999999999993</v>
      </c>
      <c r="K184">
        <v>9.5</v>
      </c>
      <c r="L184">
        <v>8.6999999999999993</v>
      </c>
      <c r="M184">
        <v>11.19</v>
      </c>
      <c r="N184">
        <v>10.18</v>
      </c>
      <c r="O184" s="9">
        <v>12.47</v>
      </c>
      <c r="U184">
        <v>1</v>
      </c>
      <c r="V184">
        <v>1</v>
      </c>
      <c r="Y184" t="s">
        <v>68</v>
      </c>
      <c r="Z184" s="12" t="s">
        <v>74</v>
      </c>
      <c r="AA184" s="15" t="s">
        <v>558</v>
      </c>
      <c r="AB184" s="12" t="s">
        <v>1094</v>
      </c>
      <c r="AC184" s="13">
        <v>1</v>
      </c>
      <c r="AD184" s="7">
        <v>1</v>
      </c>
    </row>
    <row r="185" spans="1:30" x14ac:dyDescent="0.35">
      <c r="A185">
        <v>184</v>
      </c>
      <c r="B185" t="s">
        <v>610</v>
      </c>
      <c r="D185">
        <v>1</v>
      </c>
      <c r="F185">
        <v>4</v>
      </c>
      <c r="G185" s="3" t="s">
        <v>611</v>
      </c>
      <c r="I185">
        <v>0.15</v>
      </c>
      <c r="J185">
        <v>0.15</v>
      </c>
      <c r="K185">
        <v>0.15</v>
      </c>
      <c r="L185">
        <v>0</v>
      </c>
      <c r="M185">
        <v>0</v>
      </c>
      <c r="N185">
        <v>0</v>
      </c>
      <c r="O185" s="10">
        <v>0</v>
      </c>
      <c r="X185" t="s">
        <v>612</v>
      </c>
      <c r="Y185" t="s">
        <v>87</v>
      </c>
      <c r="Z185" s="12" t="s">
        <v>69</v>
      </c>
      <c r="AA185" s="15" t="s">
        <v>613</v>
      </c>
      <c r="AB185" s="12" t="s">
        <v>1095</v>
      </c>
      <c r="AD185" s="12"/>
    </row>
    <row r="186" spans="1:30" x14ac:dyDescent="0.35">
      <c r="A186">
        <v>185</v>
      </c>
      <c r="B186" t="s">
        <v>614</v>
      </c>
      <c r="D186">
        <v>1</v>
      </c>
      <c r="F186">
        <v>4</v>
      </c>
      <c r="G186" s="3" t="s">
        <v>615</v>
      </c>
      <c r="K186">
        <v>0</v>
      </c>
      <c r="L186">
        <v>0</v>
      </c>
      <c r="M186">
        <v>0</v>
      </c>
      <c r="N186">
        <v>0</v>
      </c>
      <c r="O186" s="10">
        <v>0</v>
      </c>
      <c r="X186" t="s">
        <v>67</v>
      </c>
      <c r="Y186" t="s">
        <v>87</v>
      </c>
      <c r="Z186" s="12" t="s">
        <v>69</v>
      </c>
      <c r="AA186" s="15" t="s">
        <v>616</v>
      </c>
      <c r="AB186" s="12" t="s">
        <v>1096</v>
      </c>
      <c r="AD186" s="12"/>
    </row>
    <row r="187" spans="1:30" x14ac:dyDescent="0.35">
      <c r="A187">
        <v>186</v>
      </c>
      <c r="B187" t="s">
        <v>617</v>
      </c>
      <c r="D187">
        <v>1</v>
      </c>
      <c r="F187">
        <v>2</v>
      </c>
      <c r="G187" s="3" t="s">
        <v>618</v>
      </c>
      <c r="I187">
        <v>2.5000000000000001E-2</v>
      </c>
      <c r="J187">
        <v>2.5000000000000001E-2</v>
      </c>
      <c r="K187">
        <v>2.5000000000000001E-2</v>
      </c>
      <c r="L187">
        <v>2.5000000000000001E-2</v>
      </c>
      <c r="M187">
        <v>2.5000000000000001E-2</v>
      </c>
      <c r="N187">
        <v>2.5000000000000001E-2</v>
      </c>
      <c r="O187" s="10">
        <v>2.5000000000000001E-2</v>
      </c>
      <c r="X187" t="s">
        <v>619</v>
      </c>
      <c r="Y187" t="s">
        <v>57</v>
      </c>
      <c r="Z187" s="12" t="s">
        <v>69</v>
      </c>
      <c r="AA187" s="15" t="s">
        <v>620</v>
      </c>
      <c r="AB187" s="12" t="s">
        <v>1097</v>
      </c>
      <c r="AD187" s="12"/>
    </row>
    <row r="188" spans="1:30" x14ac:dyDescent="0.35">
      <c r="A188">
        <v>187</v>
      </c>
      <c r="B188" t="s">
        <v>270</v>
      </c>
      <c r="C188" t="s">
        <v>621</v>
      </c>
      <c r="D188">
        <v>1</v>
      </c>
      <c r="E188" s="27">
        <v>411</v>
      </c>
      <c r="F188">
        <v>4</v>
      </c>
      <c r="G188" s="3" t="s">
        <v>622</v>
      </c>
      <c r="I188">
        <v>314.33999999999997</v>
      </c>
      <c r="J188">
        <v>319.06</v>
      </c>
      <c r="K188">
        <v>337.5</v>
      </c>
      <c r="L188">
        <v>308.89999999999998</v>
      </c>
      <c r="M188">
        <v>305.01</v>
      </c>
      <c r="N188">
        <v>317.92</v>
      </c>
      <c r="O188" s="9">
        <v>299.24</v>
      </c>
      <c r="T188">
        <v>1</v>
      </c>
      <c r="U188">
        <v>1</v>
      </c>
      <c r="V188">
        <v>1</v>
      </c>
      <c r="Y188" t="s">
        <v>57</v>
      </c>
      <c r="Z188" s="12" t="s">
        <v>74</v>
      </c>
      <c r="AA188" s="15" t="s">
        <v>623</v>
      </c>
      <c r="AB188" s="12" t="s">
        <v>1098</v>
      </c>
      <c r="AD188" s="12"/>
    </row>
    <row r="189" spans="1:30" x14ac:dyDescent="0.35">
      <c r="A189">
        <v>188</v>
      </c>
      <c r="B189" t="s">
        <v>624</v>
      </c>
      <c r="D189">
        <v>1</v>
      </c>
      <c r="E189" s="27">
        <v>411</v>
      </c>
      <c r="F189">
        <v>4</v>
      </c>
      <c r="G189" s="3" t="s">
        <v>625</v>
      </c>
      <c r="I189">
        <v>0</v>
      </c>
      <c r="J189">
        <v>0.6</v>
      </c>
      <c r="K189">
        <v>0.6</v>
      </c>
      <c r="L189">
        <v>0.8</v>
      </c>
      <c r="M189">
        <v>0.8</v>
      </c>
      <c r="N189">
        <v>0.5</v>
      </c>
      <c r="O189" s="10">
        <v>0.5</v>
      </c>
      <c r="U189">
        <v>1</v>
      </c>
      <c r="X189" t="s">
        <v>116</v>
      </c>
      <c r="Y189" t="s">
        <v>57</v>
      </c>
      <c r="Z189" s="12" t="s">
        <v>69</v>
      </c>
      <c r="AA189" s="15" t="s">
        <v>626</v>
      </c>
      <c r="AB189" s="12" t="s">
        <v>1099</v>
      </c>
      <c r="AD189" s="12"/>
    </row>
    <row r="190" spans="1:30" x14ac:dyDescent="0.35">
      <c r="A190">
        <v>189</v>
      </c>
      <c r="B190" t="s">
        <v>627</v>
      </c>
      <c r="D190">
        <v>1</v>
      </c>
      <c r="E190" s="27">
        <v>1020</v>
      </c>
      <c r="F190">
        <v>10</v>
      </c>
      <c r="G190" s="3" t="s">
        <v>628</v>
      </c>
      <c r="I190">
        <f>1027.32-0.01</f>
        <v>1027.31</v>
      </c>
      <c r="J190">
        <v>1067.74</v>
      </c>
      <c r="K190">
        <v>1043.5</v>
      </c>
      <c r="L190">
        <v>1333.3</v>
      </c>
      <c r="M190">
        <v>1485.78</v>
      </c>
      <c r="N190">
        <v>1386.7539999999999</v>
      </c>
      <c r="O190" s="9">
        <v>1578.3</v>
      </c>
      <c r="T190">
        <v>1</v>
      </c>
      <c r="U190">
        <v>1</v>
      </c>
      <c r="V190">
        <v>1</v>
      </c>
      <c r="Y190" t="s">
        <v>68</v>
      </c>
      <c r="Z190" s="12" t="s">
        <v>58</v>
      </c>
      <c r="AA190" s="15" t="s">
        <v>629</v>
      </c>
      <c r="AB190" s="12" t="s">
        <v>1100</v>
      </c>
      <c r="AD190" s="12"/>
    </row>
    <row r="191" spans="1:30" x14ac:dyDescent="0.35">
      <c r="A191">
        <v>190</v>
      </c>
      <c r="B191" t="s">
        <v>634</v>
      </c>
      <c r="D191">
        <v>1</v>
      </c>
      <c r="E191" s="27">
        <v>550</v>
      </c>
      <c r="F191">
        <v>5</v>
      </c>
      <c r="G191" s="3" t="s">
        <v>635</v>
      </c>
      <c r="I191">
        <v>35.799999999999997</v>
      </c>
      <c r="J191">
        <v>33.450000000000003</v>
      </c>
      <c r="K191">
        <v>26.3</v>
      </c>
      <c r="L191">
        <v>33.799999999999997</v>
      </c>
      <c r="M191">
        <v>29</v>
      </c>
      <c r="N191">
        <v>32</v>
      </c>
      <c r="O191" s="9">
        <v>30</v>
      </c>
      <c r="T191">
        <v>1</v>
      </c>
      <c r="U191">
        <v>1</v>
      </c>
      <c r="V191">
        <v>1</v>
      </c>
      <c r="Y191" t="s">
        <v>109</v>
      </c>
      <c r="Z191" s="12" t="s">
        <v>74</v>
      </c>
      <c r="AA191" s="15" t="s">
        <v>633</v>
      </c>
      <c r="AB191" s="12" t="s">
        <v>1101</v>
      </c>
      <c r="AD191" s="12"/>
    </row>
    <row r="192" spans="1:30" x14ac:dyDescent="0.35">
      <c r="A192">
        <v>191</v>
      </c>
      <c r="B192" t="s">
        <v>637</v>
      </c>
      <c r="D192">
        <v>1</v>
      </c>
      <c r="E192" s="27">
        <v>310</v>
      </c>
      <c r="F192">
        <v>3</v>
      </c>
      <c r="G192" s="3" t="s">
        <v>638</v>
      </c>
      <c r="I192">
        <v>27372.720000000001</v>
      </c>
      <c r="J192">
        <v>27221.14</v>
      </c>
      <c r="K192">
        <v>28273.599999999999</v>
      </c>
      <c r="L192">
        <v>29804.3</v>
      </c>
      <c r="M192">
        <v>31995.26</v>
      </c>
      <c r="N192">
        <v>32153.03</v>
      </c>
      <c r="O192" s="9">
        <v>32948.69</v>
      </c>
      <c r="T192">
        <v>1</v>
      </c>
      <c r="U192">
        <v>1</v>
      </c>
      <c r="V192">
        <v>1</v>
      </c>
      <c r="Y192" t="s">
        <v>63</v>
      </c>
      <c r="Z192" s="12" t="s">
        <v>74</v>
      </c>
      <c r="AA192" s="15" t="s">
        <v>636</v>
      </c>
      <c r="AB192" s="12" t="s">
        <v>1102</v>
      </c>
      <c r="AD192" s="7">
        <v>9</v>
      </c>
    </row>
    <row r="193" spans="1:30" x14ac:dyDescent="0.35">
      <c r="A193">
        <v>192</v>
      </c>
      <c r="B193" t="s">
        <v>640</v>
      </c>
      <c r="C193" t="s">
        <v>641</v>
      </c>
      <c r="D193">
        <v>1</v>
      </c>
      <c r="E193" s="27">
        <v>460</v>
      </c>
      <c r="F193">
        <v>4</v>
      </c>
      <c r="G193" s="3" t="s">
        <v>642</v>
      </c>
      <c r="I193">
        <v>277.12</v>
      </c>
      <c r="J193">
        <v>283.5</v>
      </c>
      <c r="K193">
        <v>289.5</v>
      </c>
      <c r="L193">
        <v>307.2</v>
      </c>
      <c r="M193">
        <v>331.66</v>
      </c>
      <c r="N193">
        <v>357.63</v>
      </c>
      <c r="O193" s="9">
        <v>363.85</v>
      </c>
      <c r="T193">
        <v>1</v>
      </c>
      <c r="U193">
        <v>1</v>
      </c>
      <c r="V193">
        <v>1</v>
      </c>
      <c r="Y193" t="s">
        <v>73</v>
      </c>
      <c r="Z193" s="12" t="s">
        <v>58</v>
      </c>
      <c r="AA193" s="15" t="s">
        <v>639</v>
      </c>
      <c r="AB193" s="12" t="s">
        <v>1103</v>
      </c>
      <c r="AD193" s="12"/>
    </row>
    <row r="194" spans="1:30" x14ac:dyDescent="0.35">
      <c r="A194">
        <v>193</v>
      </c>
      <c r="B194" t="s">
        <v>643</v>
      </c>
      <c r="D194">
        <v>1</v>
      </c>
      <c r="E194" s="27">
        <v>111</v>
      </c>
      <c r="F194">
        <v>1</v>
      </c>
      <c r="G194" s="3" t="s">
        <v>645</v>
      </c>
      <c r="I194">
        <f>3925.6-0.825</f>
        <v>3924.7750000000001</v>
      </c>
      <c r="J194">
        <v>4071.8850000000002</v>
      </c>
      <c r="K194">
        <v>3827.2550000000001</v>
      </c>
      <c r="L194">
        <v>3948.7</v>
      </c>
      <c r="M194">
        <v>4014.43</v>
      </c>
      <c r="N194">
        <v>3982.9749999999999</v>
      </c>
      <c r="O194" s="9">
        <v>4193.51</v>
      </c>
      <c r="U194">
        <v>1</v>
      </c>
      <c r="V194">
        <v>1</v>
      </c>
      <c r="Y194" t="s">
        <v>287</v>
      </c>
      <c r="Z194" s="12" t="s">
        <v>643</v>
      </c>
      <c r="AA194" s="15" t="s">
        <v>644</v>
      </c>
      <c r="AB194" s="12"/>
    </row>
    <row r="195" spans="1:30" x14ac:dyDescent="0.35">
      <c r="A195">
        <v>194</v>
      </c>
      <c r="B195" t="s">
        <v>647</v>
      </c>
      <c r="D195">
        <v>1</v>
      </c>
      <c r="E195" s="27">
        <v>411</v>
      </c>
      <c r="F195">
        <v>4</v>
      </c>
      <c r="G195" s="3" t="s">
        <v>648</v>
      </c>
      <c r="I195">
        <v>27.35</v>
      </c>
      <c r="J195">
        <v>25.3</v>
      </c>
      <c r="K195">
        <v>25.1</v>
      </c>
      <c r="L195">
        <v>22.7</v>
      </c>
      <c r="M195">
        <v>23.09</v>
      </c>
      <c r="N195">
        <v>21.88</v>
      </c>
      <c r="O195" s="9">
        <v>21.17</v>
      </c>
      <c r="T195">
        <v>1</v>
      </c>
      <c r="U195">
        <v>1</v>
      </c>
      <c r="V195">
        <v>1</v>
      </c>
      <c r="Y195" t="s">
        <v>63</v>
      </c>
      <c r="Z195" s="12" t="s">
        <v>74</v>
      </c>
      <c r="AA195" s="15" t="s">
        <v>646</v>
      </c>
      <c r="AB195" s="12" t="s">
        <v>1104</v>
      </c>
      <c r="AC195" s="7">
        <v>1</v>
      </c>
      <c r="AD195" s="12"/>
    </row>
    <row r="196" spans="1:30" x14ac:dyDescent="0.35">
      <c r="A196">
        <v>195</v>
      </c>
      <c r="B196" t="s">
        <v>650</v>
      </c>
      <c r="D196">
        <v>1</v>
      </c>
      <c r="E196" s="27">
        <v>820</v>
      </c>
      <c r="F196">
        <v>8</v>
      </c>
      <c r="G196" s="3" t="s">
        <v>651</v>
      </c>
      <c r="I196">
        <v>213.23</v>
      </c>
      <c r="J196">
        <v>248.28</v>
      </c>
      <c r="K196">
        <v>243.7</v>
      </c>
      <c r="L196">
        <v>229.6</v>
      </c>
      <c r="M196">
        <v>232.29</v>
      </c>
      <c r="N196">
        <v>229.9</v>
      </c>
      <c r="O196" s="9">
        <v>228.95</v>
      </c>
      <c r="T196">
        <v>1</v>
      </c>
      <c r="U196">
        <v>1</v>
      </c>
      <c r="V196">
        <v>1</v>
      </c>
      <c r="Y196" t="s">
        <v>224</v>
      </c>
      <c r="Z196" s="12" t="s">
        <v>74</v>
      </c>
      <c r="AA196" s="15" t="s">
        <v>649</v>
      </c>
      <c r="AB196" s="12" t="s">
        <v>1105</v>
      </c>
      <c r="AD196" s="12"/>
    </row>
    <row r="197" spans="1:30" x14ac:dyDescent="0.35">
      <c r="A197">
        <v>196</v>
      </c>
      <c r="B197" t="s">
        <v>653</v>
      </c>
      <c r="D197">
        <v>1</v>
      </c>
      <c r="E197" s="27">
        <v>133</v>
      </c>
      <c r="F197">
        <v>1</v>
      </c>
      <c r="G197" s="3" t="s">
        <v>654</v>
      </c>
      <c r="I197">
        <v>454.32</v>
      </c>
      <c r="J197">
        <v>474.31</v>
      </c>
      <c r="K197">
        <v>473.4</v>
      </c>
      <c r="L197">
        <v>413.5</v>
      </c>
      <c r="M197">
        <v>411.48</v>
      </c>
      <c r="N197">
        <v>400.34</v>
      </c>
      <c r="O197" s="9">
        <v>396.44</v>
      </c>
      <c r="T197">
        <v>1</v>
      </c>
      <c r="U197">
        <v>1</v>
      </c>
      <c r="V197">
        <v>1</v>
      </c>
      <c r="Y197" t="s">
        <v>224</v>
      </c>
      <c r="Z197" s="12" t="s">
        <v>74</v>
      </c>
      <c r="AA197" s="15" t="s">
        <v>652</v>
      </c>
      <c r="AB197" s="12" t="s">
        <v>1106</v>
      </c>
      <c r="AD197" s="7">
        <v>2</v>
      </c>
    </row>
    <row r="198" spans="1:30" x14ac:dyDescent="0.35">
      <c r="A198">
        <v>197</v>
      </c>
      <c r="B198" t="s">
        <v>656</v>
      </c>
      <c r="C198" t="s">
        <v>657</v>
      </c>
      <c r="D198">
        <v>1</v>
      </c>
      <c r="E198" s="27">
        <v>112</v>
      </c>
      <c r="F198">
        <v>1</v>
      </c>
      <c r="G198" s="3" t="s">
        <v>658</v>
      </c>
      <c r="I198">
        <v>166.7</v>
      </c>
      <c r="J198">
        <v>159.11000000000001</v>
      </c>
      <c r="K198">
        <v>170.9</v>
      </c>
      <c r="L198">
        <v>203.3</v>
      </c>
      <c r="M198">
        <v>209.41</v>
      </c>
      <c r="N198">
        <v>215.57</v>
      </c>
      <c r="O198" s="9">
        <v>206.57</v>
      </c>
      <c r="T198">
        <v>1</v>
      </c>
      <c r="U198">
        <v>1</v>
      </c>
      <c r="V198">
        <v>1</v>
      </c>
      <c r="Y198" t="s">
        <v>73</v>
      </c>
      <c r="Z198" s="12" t="s">
        <v>58</v>
      </c>
      <c r="AA198" s="15" t="s">
        <v>655</v>
      </c>
      <c r="AB198" s="12" t="s">
        <v>1107</v>
      </c>
      <c r="AC198" s="7">
        <v>1</v>
      </c>
      <c r="AD198" s="12"/>
    </row>
    <row r="199" spans="1:30" x14ac:dyDescent="0.35">
      <c r="A199">
        <v>198</v>
      </c>
      <c r="B199" t="s">
        <v>660</v>
      </c>
      <c r="D199">
        <v>1</v>
      </c>
      <c r="F199">
        <v>2</v>
      </c>
      <c r="G199" s="3" t="s">
        <v>661</v>
      </c>
      <c r="J199">
        <v>0.02</v>
      </c>
      <c r="K199">
        <v>0.02</v>
      </c>
      <c r="L199">
        <v>0.02</v>
      </c>
      <c r="M199">
        <v>0.02</v>
      </c>
      <c r="N199">
        <v>0.02</v>
      </c>
      <c r="O199" s="10">
        <v>0.02</v>
      </c>
      <c r="Y199" t="s">
        <v>140</v>
      </c>
      <c r="Z199" s="12" t="s">
        <v>69</v>
      </c>
      <c r="AA199" s="15" t="s">
        <v>659</v>
      </c>
      <c r="AB199" s="12" t="s">
        <v>1108</v>
      </c>
      <c r="AD199" s="12"/>
    </row>
    <row r="200" spans="1:30" x14ac:dyDescent="0.35">
      <c r="A200">
        <v>199</v>
      </c>
      <c r="B200" t="s">
        <v>663</v>
      </c>
      <c r="D200">
        <v>1</v>
      </c>
      <c r="E200" s="27">
        <v>460</v>
      </c>
      <c r="F200">
        <v>4</v>
      </c>
      <c r="G200" s="3" t="s">
        <v>664</v>
      </c>
      <c r="I200">
        <v>17.5</v>
      </c>
      <c r="J200">
        <v>16.5</v>
      </c>
      <c r="K200">
        <v>19.3</v>
      </c>
      <c r="L200">
        <v>19.5</v>
      </c>
      <c r="M200">
        <v>22.25</v>
      </c>
      <c r="N200">
        <v>22.5</v>
      </c>
      <c r="O200" s="9">
        <v>24</v>
      </c>
      <c r="T200">
        <v>1</v>
      </c>
      <c r="U200">
        <v>1</v>
      </c>
      <c r="V200">
        <v>1</v>
      </c>
      <c r="Y200" t="s">
        <v>109</v>
      </c>
      <c r="Z200" s="12" t="s">
        <v>58</v>
      </c>
      <c r="AA200" s="15" t="s">
        <v>662</v>
      </c>
      <c r="AB200" s="12" t="s">
        <v>1109</v>
      </c>
      <c r="AD200" s="12"/>
    </row>
    <row r="201" spans="1:30" x14ac:dyDescent="0.35">
      <c r="A201">
        <v>200</v>
      </c>
      <c r="B201" t="s">
        <v>666</v>
      </c>
      <c r="C201" t="s">
        <v>667</v>
      </c>
      <c r="D201">
        <v>1</v>
      </c>
      <c r="E201" s="27">
        <v>412</v>
      </c>
      <c r="F201">
        <v>4</v>
      </c>
      <c r="G201" s="3" t="s">
        <v>668</v>
      </c>
      <c r="I201">
        <v>119.45</v>
      </c>
      <c r="J201">
        <v>120.73</v>
      </c>
      <c r="K201">
        <v>122.1</v>
      </c>
      <c r="L201">
        <v>125.1</v>
      </c>
      <c r="M201">
        <v>123.3</v>
      </c>
      <c r="N201">
        <v>127.1</v>
      </c>
      <c r="O201" s="9">
        <v>137</v>
      </c>
      <c r="T201">
        <v>1</v>
      </c>
      <c r="U201">
        <v>1</v>
      </c>
      <c r="V201">
        <v>1</v>
      </c>
      <c r="Y201" t="s">
        <v>87</v>
      </c>
      <c r="Z201" s="12" t="s">
        <v>74</v>
      </c>
      <c r="AA201" s="15" t="s">
        <v>665</v>
      </c>
      <c r="AB201" s="12" t="s">
        <v>1110</v>
      </c>
      <c r="AD201" s="12"/>
    </row>
    <row r="202" spans="1:30" x14ac:dyDescent="0.35">
      <c r="A202">
        <v>201</v>
      </c>
      <c r="B202" t="s">
        <v>670</v>
      </c>
      <c r="D202">
        <v>1</v>
      </c>
      <c r="F202">
        <v>3</v>
      </c>
      <c r="G202" s="3" t="s">
        <v>671</v>
      </c>
      <c r="H202" t="s">
        <v>62</v>
      </c>
      <c r="K202">
        <v>4.1368</v>
      </c>
      <c r="L202">
        <v>3.8</v>
      </c>
      <c r="M202">
        <v>2.5817460317460301</v>
      </c>
      <c r="N202">
        <v>4.5339920948616577</v>
      </c>
      <c r="O202" s="8">
        <v>6.26</v>
      </c>
      <c r="W202">
        <v>1</v>
      </c>
      <c r="X202" t="s">
        <v>672</v>
      </c>
      <c r="Y202" t="s">
        <v>63</v>
      </c>
      <c r="Z202" s="12" t="s">
        <v>74</v>
      </c>
      <c r="AA202" s="15" t="s">
        <v>669</v>
      </c>
      <c r="AB202" s="12" t="s">
        <v>1111</v>
      </c>
      <c r="AD202" s="12"/>
    </row>
    <row r="203" spans="1:30" x14ac:dyDescent="0.35">
      <c r="A203">
        <v>202</v>
      </c>
      <c r="B203" t="s">
        <v>674</v>
      </c>
      <c r="D203">
        <v>1</v>
      </c>
      <c r="F203">
        <v>3</v>
      </c>
      <c r="G203" s="3" t="s">
        <v>675</v>
      </c>
      <c r="H203" t="s">
        <v>62</v>
      </c>
      <c r="K203">
        <v>0.44750000000000001</v>
      </c>
      <c r="L203">
        <v>0.61</v>
      </c>
      <c r="M203">
        <v>0.76309523809523794</v>
      </c>
      <c r="N203">
        <v>0.48102766798418978</v>
      </c>
      <c r="O203" s="8">
        <v>0.4</v>
      </c>
      <c r="W203">
        <v>1</v>
      </c>
      <c r="Y203" t="s">
        <v>63</v>
      </c>
      <c r="Z203" s="12" t="s">
        <v>69</v>
      </c>
      <c r="AA203" s="15" t="s">
        <v>673</v>
      </c>
      <c r="AB203" s="12" t="s">
        <v>1112</v>
      </c>
      <c r="AD203" s="12"/>
    </row>
    <row r="204" spans="1:30" x14ac:dyDescent="0.35">
      <c r="A204">
        <v>203</v>
      </c>
      <c r="B204" t="s">
        <v>677</v>
      </c>
      <c r="C204" t="s">
        <v>678</v>
      </c>
      <c r="D204">
        <v>1</v>
      </c>
      <c r="E204" s="27">
        <v>330</v>
      </c>
      <c r="F204">
        <v>3</v>
      </c>
      <c r="G204" s="3" t="s">
        <v>679</v>
      </c>
      <c r="I204">
        <v>437.83</v>
      </c>
      <c r="J204">
        <v>463.52</v>
      </c>
      <c r="K204">
        <v>489.7</v>
      </c>
      <c r="L204">
        <v>502.3</v>
      </c>
      <c r="M204">
        <v>501.11</v>
      </c>
      <c r="N204">
        <v>514.23</v>
      </c>
      <c r="O204" s="9">
        <v>520.89</v>
      </c>
      <c r="T204">
        <v>1</v>
      </c>
      <c r="U204">
        <v>1</v>
      </c>
      <c r="V204">
        <v>1</v>
      </c>
      <c r="Y204" t="s">
        <v>63</v>
      </c>
      <c r="Z204" s="12" t="s">
        <v>74</v>
      </c>
      <c r="AA204" s="15" t="s">
        <v>676</v>
      </c>
      <c r="AB204" s="12" t="s">
        <v>1113</v>
      </c>
      <c r="AD204" s="12"/>
    </row>
    <row r="205" spans="1:30" x14ac:dyDescent="0.35">
      <c r="A205">
        <v>204</v>
      </c>
      <c r="B205" t="s">
        <v>681</v>
      </c>
      <c r="D205">
        <v>1</v>
      </c>
      <c r="E205" s="27">
        <v>912</v>
      </c>
      <c r="F205">
        <v>9</v>
      </c>
      <c r="G205" s="3" t="s">
        <v>682</v>
      </c>
      <c r="I205">
        <v>73.97</v>
      </c>
      <c r="J205">
        <v>99.36</v>
      </c>
      <c r="K205">
        <v>109</v>
      </c>
      <c r="L205">
        <v>108.4</v>
      </c>
      <c r="M205">
        <v>113.32</v>
      </c>
      <c r="N205">
        <v>119.9</v>
      </c>
      <c r="O205" s="9">
        <v>120.35</v>
      </c>
      <c r="U205">
        <v>1</v>
      </c>
      <c r="V205">
        <v>1</v>
      </c>
      <c r="Y205" t="s">
        <v>109</v>
      </c>
      <c r="Z205" s="12" t="s">
        <v>69</v>
      </c>
      <c r="AA205" s="15" t="s">
        <v>680</v>
      </c>
      <c r="AB205" s="12" t="s">
        <v>1114</v>
      </c>
      <c r="AD205" s="12"/>
    </row>
    <row r="206" spans="1:30" x14ac:dyDescent="0.35">
      <c r="A206">
        <v>205</v>
      </c>
      <c r="B206" t="s">
        <v>685</v>
      </c>
      <c r="D206">
        <v>1</v>
      </c>
      <c r="E206" s="27">
        <v>820</v>
      </c>
      <c r="F206">
        <v>8</v>
      </c>
      <c r="G206" s="3" t="s">
        <v>686</v>
      </c>
      <c r="I206">
        <f>50.66-0.3</f>
        <v>50.36</v>
      </c>
      <c r="J206">
        <v>52.96</v>
      </c>
      <c r="K206">
        <v>56.8</v>
      </c>
      <c r="L206">
        <v>58.7</v>
      </c>
      <c r="M206">
        <v>53.97</v>
      </c>
      <c r="N206">
        <v>59.39</v>
      </c>
      <c r="O206" s="9">
        <v>60.19</v>
      </c>
      <c r="U206">
        <v>1</v>
      </c>
      <c r="V206">
        <v>1</v>
      </c>
      <c r="Y206" t="s">
        <v>224</v>
      </c>
      <c r="Z206" s="12" t="s">
        <v>683</v>
      </c>
      <c r="AA206" s="15" t="s">
        <v>684</v>
      </c>
      <c r="AB206" s="12" t="s">
        <v>1115</v>
      </c>
      <c r="AD206" s="12"/>
    </row>
    <row r="207" spans="1:30" x14ac:dyDescent="0.35">
      <c r="A207">
        <v>206</v>
      </c>
      <c r="B207" t="s">
        <v>687</v>
      </c>
      <c r="D207">
        <v>1</v>
      </c>
      <c r="F207">
        <v>1</v>
      </c>
      <c r="G207" s="3" t="s">
        <v>688</v>
      </c>
      <c r="H207" t="s">
        <v>689</v>
      </c>
      <c r="I207">
        <v>23</v>
      </c>
      <c r="J207">
        <v>26</v>
      </c>
      <c r="K207">
        <v>33</v>
      </c>
      <c r="L207">
        <v>36</v>
      </c>
      <c r="M207">
        <v>38</v>
      </c>
      <c r="N207">
        <v>40</v>
      </c>
      <c r="O207" s="9">
        <v>43</v>
      </c>
      <c r="R207">
        <v>1</v>
      </c>
      <c r="V207">
        <v>1</v>
      </c>
      <c r="Y207" t="s">
        <v>73</v>
      </c>
      <c r="Z207" s="12" t="s">
        <v>45</v>
      </c>
      <c r="AA207" s="15" t="s">
        <v>79</v>
      </c>
      <c r="AB207" s="12" t="s">
        <v>990</v>
      </c>
      <c r="AD207" s="12"/>
    </row>
    <row r="208" spans="1:30" x14ac:dyDescent="0.35">
      <c r="A208">
        <v>207</v>
      </c>
      <c r="B208" t="s">
        <v>691</v>
      </c>
      <c r="D208">
        <v>1</v>
      </c>
      <c r="F208">
        <v>1</v>
      </c>
      <c r="G208" s="3" t="s">
        <v>692</v>
      </c>
      <c r="H208" t="s">
        <v>689</v>
      </c>
      <c r="I208">
        <v>31</v>
      </c>
      <c r="J208">
        <v>32</v>
      </c>
      <c r="K208">
        <v>32</v>
      </c>
      <c r="L208">
        <v>31</v>
      </c>
      <c r="M208">
        <v>31</v>
      </c>
      <c r="N208">
        <v>31</v>
      </c>
      <c r="O208" s="9">
        <v>34</v>
      </c>
      <c r="R208">
        <v>1</v>
      </c>
      <c r="V208">
        <v>1</v>
      </c>
      <c r="Y208" t="s">
        <v>73</v>
      </c>
      <c r="Z208" s="12" t="s">
        <v>45</v>
      </c>
      <c r="AA208" s="15" t="s">
        <v>690</v>
      </c>
      <c r="AB208" s="12" t="s">
        <v>990</v>
      </c>
      <c r="AD208" s="12"/>
    </row>
    <row r="209" spans="1:30" x14ac:dyDescent="0.35">
      <c r="A209">
        <v>208</v>
      </c>
      <c r="B209" t="s">
        <v>694</v>
      </c>
      <c r="D209">
        <v>1</v>
      </c>
      <c r="E209" s="27">
        <v>452</v>
      </c>
      <c r="F209">
        <v>4</v>
      </c>
      <c r="G209" s="3" t="s">
        <v>695</v>
      </c>
      <c r="I209">
        <v>1233.5999999999999</v>
      </c>
      <c r="J209">
        <v>1141.3599999999999</v>
      </c>
      <c r="K209">
        <v>1178.7</v>
      </c>
      <c r="L209">
        <v>1238.9000000000001</v>
      </c>
      <c r="M209">
        <v>1328.82</v>
      </c>
      <c r="N209">
        <v>1273.06</v>
      </c>
      <c r="O209" s="9">
        <v>1321.08</v>
      </c>
      <c r="S209">
        <v>1</v>
      </c>
      <c r="T209">
        <v>1</v>
      </c>
      <c r="U209">
        <v>1</v>
      </c>
      <c r="V209">
        <v>1</v>
      </c>
      <c r="Y209" t="s">
        <v>83</v>
      </c>
      <c r="Z209" s="12" t="s">
        <v>58</v>
      </c>
      <c r="AA209" s="15" t="s">
        <v>693</v>
      </c>
      <c r="AB209" s="12" t="s">
        <v>1116</v>
      </c>
      <c r="AD209" s="12"/>
    </row>
    <row r="210" spans="1:30" x14ac:dyDescent="0.35">
      <c r="A210">
        <v>209</v>
      </c>
      <c r="B210" t="s">
        <v>698</v>
      </c>
      <c r="D210">
        <v>1</v>
      </c>
      <c r="F210">
        <v>1</v>
      </c>
      <c r="G210" s="3" t="s">
        <v>699</v>
      </c>
      <c r="I210">
        <v>12</v>
      </c>
      <c r="J210">
        <v>12.75</v>
      </c>
      <c r="K210">
        <v>12.75</v>
      </c>
      <c r="L210">
        <v>10</v>
      </c>
      <c r="M210">
        <v>10</v>
      </c>
      <c r="N210">
        <v>9</v>
      </c>
      <c r="O210" s="10">
        <v>9</v>
      </c>
      <c r="Y210" t="s">
        <v>73</v>
      </c>
      <c r="Z210" s="12" t="s">
        <v>69</v>
      </c>
      <c r="AA210" s="15" t="s">
        <v>697</v>
      </c>
      <c r="AB210" s="12" t="s">
        <v>1117</v>
      </c>
      <c r="AD210" s="12"/>
    </row>
    <row r="211" spans="1:30" x14ac:dyDescent="0.35">
      <c r="A211">
        <v>210</v>
      </c>
      <c r="B211" t="s">
        <v>209</v>
      </c>
      <c r="D211">
        <v>1</v>
      </c>
      <c r="E211" s="27">
        <v>112</v>
      </c>
      <c r="F211">
        <v>1</v>
      </c>
      <c r="G211" s="3" t="s">
        <v>701</v>
      </c>
      <c r="I211">
        <f>9410.41-19</f>
        <v>9391.41</v>
      </c>
      <c r="J211">
        <v>9478.39</v>
      </c>
      <c r="K211">
        <v>9733.9</v>
      </c>
      <c r="L211">
        <v>9179.2999999999993</v>
      </c>
      <c r="M211">
        <v>9511</v>
      </c>
      <c r="N211">
        <v>9347.7099999999991</v>
      </c>
      <c r="O211" s="9">
        <v>9298.7800000000007</v>
      </c>
      <c r="T211">
        <v>1</v>
      </c>
      <c r="U211">
        <v>1</v>
      </c>
      <c r="V211">
        <v>1</v>
      </c>
      <c r="Y211" t="s">
        <v>73</v>
      </c>
      <c r="Z211" s="12" t="s">
        <v>58</v>
      </c>
      <c r="AA211" s="15" t="s">
        <v>700</v>
      </c>
      <c r="AB211" s="12" t="s">
        <v>1118</v>
      </c>
      <c r="AC211" s="7">
        <v>2</v>
      </c>
      <c r="AD211" s="12"/>
    </row>
    <row r="212" spans="1:30" x14ac:dyDescent="0.35">
      <c r="A212">
        <v>211</v>
      </c>
      <c r="B212" t="s">
        <v>704</v>
      </c>
      <c r="D212">
        <v>1</v>
      </c>
      <c r="F212">
        <v>10</v>
      </c>
      <c r="G212" s="3" t="s">
        <v>705</v>
      </c>
      <c r="I212">
        <v>1.2</v>
      </c>
      <c r="J212">
        <v>1.2</v>
      </c>
      <c r="K212">
        <v>1.2</v>
      </c>
      <c r="L212">
        <v>1.5</v>
      </c>
      <c r="M212">
        <v>1.5</v>
      </c>
      <c r="N212">
        <v>2</v>
      </c>
      <c r="O212" s="10">
        <v>2</v>
      </c>
      <c r="Y212" t="s">
        <v>73</v>
      </c>
      <c r="Z212" s="12" t="s">
        <v>69</v>
      </c>
      <c r="AA212" s="15" t="s">
        <v>703</v>
      </c>
      <c r="AB212" s="12" t="s">
        <v>1119</v>
      </c>
      <c r="AD212" s="12"/>
    </row>
    <row r="213" spans="1:30" x14ac:dyDescent="0.35">
      <c r="A213">
        <v>212</v>
      </c>
      <c r="B213" t="s">
        <v>707</v>
      </c>
      <c r="D213">
        <v>1</v>
      </c>
      <c r="E213" s="27">
        <v>422</v>
      </c>
      <c r="F213">
        <v>4</v>
      </c>
      <c r="G213" s="3" t="s">
        <v>708</v>
      </c>
      <c r="I213">
        <v>682.55</v>
      </c>
      <c r="J213">
        <v>654.30999999999995</v>
      </c>
      <c r="K213">
        <v>767.9</v>
      </c>
      <c r="L213">
        <v>674.7</v>
      </c>
      <c r="M213">
        <v>730.01</v>
      </c>
      <c r="N213">
        <v>768.63</v>
      </c>
      <c r="O213" s="9">
        <v>734.16</v>
      </c>
      <c r="T213">
        <v>1</v>
      </c>
      <c r="U213">
        <v>1</v>
      </c>
      <c r="V213">
        <v>1</v>
      </c>
      <c r="Y213" t="s">
        <v>83</v>
      </c>
      <c r="Z213" s="12" t="s">
        <v>58</v>
      </c>
      <c r="AA213" s="15" t="s">
        <v>706</v>
      </c>
      <c r="AB213" s="12" t="s">
        <v>1120</v>
      </c>
      <c r="AD213" s="12"/>
    </row>
    <row r="214" spans="1:30" x14ac:dyDescent="0.35">
      <c r="A214">
        <v>213</v>
      </c>
      <c r="B214" t="s">
        <v>710</v>
      </c>
      <c r="D214">
        <v>1</v>
      </c>
      <c r="E214" s="27">
        <v>960</v>
      </c>
      <c r="F214">
        <v>9</v>
      </c>
      <c r="G214" s="3" t="s">
        <v>711</v>
      </c>
      <c r="I214">
        <v>10.6</v>
      </c>
      <c r="J214">
        <v>11.9</v>
      </c>
      <c r="K214">
        <v>15.5</v>
      </c>
      <c r="L214">
        <v>15.1</v>
      </c>
      <c r="M214">
        <v>15.14</v>
      </c>
      <c r="N214">
        <v>15.8</v>
      </c>
      <c r="O214" s="9">
        <v>14.6</v>
      </c>
      <c r="U214">
        <v>1</v>
      </c>
      <c r="V214">
        <v>1</v>
      </c>
      <c r="Y214" t="s">
        <v>109</v>
      </c>
      <c r="Z214" s="12" t="s">
        <v>74</v>
      </c>
      <c r="AA214" s="15" t="s">
        <v>709</v>
      </c>
      <c r="AB214" s="12" t="s">
        <v>1121</v>
      </c>
      <c r="AC214" s="7">
        <v>2</v>
      </c>
      <c r="AD214" s="12"/>
    </row>
    <row r="215" spans="1:30" x14ac:dyDescent="0.35">
      <c r="A215">
        <v>214</v>
      </c>
      <c r="B215" t="s">
        <v>713</v>
      </c>
      <c r="D215">
        <v>1</v>
      </c>
      <c r="F215">
        <v>9</v>
      </c>
      <c r="G215" s="3" t="s">
        <v>714</v>
      </c>
      <c r="I215">
        <v>4.4000000000000004</v>
      </c>
      <c r="J215">
        <v>5.2</v>
      </c>
      <c r="K215">
        <v>5.2</v>
      </c>
      <c r="L215">
        <v>6.45</v>
      </c>
      <c r="M215">
        <v>6.45</v>
      </c>
      <c r="N215">
        <v>17</v>
      </c>
      <c r="O215" s="10">
        <v>17</v>
      </c>
      <c r="X215" t="s">
        <v>715</v>
      </c>
      <c r="Y215" t="s">
        <v>109</v>
      </c>
      <c r="Z215" s="12" t="s">
        <v>69</v>
      </c>
      <c r="AA215" s="15" t="s">
        <v>712</v>
      </c>
      <c r="AB215" s="12" t="s">
        <v>1122</v>
      </c>
      <c r="AD215" s="12"/>
    </row>
    <row r="216" spans="1:30" x14ac:dyDescent="0.35">
      <c r="A216">
        <v>215</v>
      </c>
      <c r="B216" t="s">
        <v>311</v>
      </c>
      <c r="D216">
        <v>1</v>
      </c>
      <c r="E216" s="27">
        <v>760</v>
      </c>
      <c r="F216">
        <v>7</v>
      </c>
      <c r="G216" s="3" t="s">
        <v>717</v>
      </c>
      <c r="I216">
        <v>608.14</v>
      </c>
      <c r="J216">
        <v>670.69</v>
      </c>
      <c r="K216">
        <v>675.8</v>
      </c>
      <c r="L216">
        <v>685.5</v>
      </c>
      <c r="M216">
        <v>753.76</v>
      </c>
      <c r="N216">
        <v>765.33</v>
      </c>
      <c r="O216" s="9">
        <v>777.82</v>
      </c>
      <c r="T216">
        <v>1</v>
      </c>
      <c r="U216">
        <v>1</v>
      </c>
      <c r="V216">
        <v>1</v>
      </c>
      <c r="Y216" t="s">
        <v>68</v>
      </c>
      <c r="Z216" s="12" t="s">
        <v>58</v>
      </c>
      <c r="AA216" s="15" t="s">
        <v>716</v>
      </c>
      <c r="AB216" s="12" t="s">
        <v>1123</v>
      </c>
      <c r="AC216" s="7">
        <v>2</v>
      </c>
      <c r="AD216" s="7">
        <v>2</v>
      </c>
    </row>
    <row r="217" spans="1:30" x14ac:dyDescent="0.35">
      <c r="A217">
        <v>216</v>
      </c>
      <c r="B217" t="s">
        <v>720</v>
      </c>
      <c r="C217" t="s">
        <v>721</v>
      </c>
      <c r="D217">
        <v>1</v>
      </c>
      <c r="E217" s="27">
        <v>912</v>
      </c>
      <c r="F217">
        <v>9</v>
      </c>
      <c r="G217" s="3" t="s">
        <v>722</v>
      </c>
      <c r="I217">
        <v>1002.77</v>
      </c>
      <c r="J217">
        <v>1056.6500000000001</v>
      </c>
      <c r="K217">
        <v>1054.5999999999999</v>
      </c>
      <c r="L217">
        <v>1105.4000000000001</v>
      </c>
      <c r="M217">
        <v>1117.3699999999999</v>
      </c>
      <c r="N217">
        <v>1134.1099999999999</v>
      </c>
      <c r="O217" s="9">
        <v>1151.98</v>
      </c>
      <c r="T217">
        <v>1</v>
      </c>
      <c r="U217">
        <v>1</v>
      </c>
      <c r="V217">
        <v>1</v>
      </c>
      <c r="Y217" t="s">
        <v>109</v>
      </c>
      <c r="Z217" s="12" t="s">
        <v>74</v>
      </c>
      <c r="AA217" s="15" t="s">
        <v>719</v>
      </c>
      <c r="AB217" s="12" t="s">
        <v>1124</v>
      </c>
      <c r="AC217" s="7">
        <v>1</v>
      </c>
      <c r="AD217" s="12"/>
    </row>
    <row r="218" spans="1:30" x14ac:dyDescent="0.35">
      <c r="A218">
        <v>217</v>
      </c>
      <c r="B218" t="s">
        <v>727</v>
      </c>
      <c r="D218">
        <v>1</v>
      </c>
      <c r="F218">
        <v>1</v>
      </c>
      <c r="G218" s="3" t="s">
        <v>728</v>
      </c>
      <c r="I218">
        <v>0.05</v>
      </c>
      <c r="J218">
        <v>0.05</v>
      </c>
      <c r="K218">
        <v>0.05</v>
      </c>
      <c r="L218">
        <v>0.05</v>
      </c>
      <c r="M218">
        <v>0.05</v>
      </c>
      <c r="N218">
        <v>0.05</v>
      </c>
      <c r="O218" s="10">
        <v>0.05</v>
      </c>
      <c r="X218" t="s">
        <v>729</v>
      </c>
      <c r="Y218" t="s">
        <v>73</v>
      </c>
      <c r="Z218" s="12" t="s">
        <v>69</v>
      </c>
      <c r="AA218" s="15" t="s">
        <v>726</v>
      </c>
      <c r="AB218" s="12" t="s">
        <v>1125</v>
      </c>
      <c r="AD218" s="12"/>
    </row>
    <row r="219" spans="1:30" x14ac:dyDescent="0.35">
      <c r="A219">
        <v>218</v>
      </c>
      <c r="B219" t="s">
        <v>731</v>
      </c>
      <c r="C219" t="s">
        <v>732</v>
      </c>
      <c r="D219">
        <v>1</v>
      </c>
      <c r="E219" s="27">
        <v>750</v>
      </c>
      <c r="F219">
        <v>7</v>
      </c>
      <c r="G219" s="3" t="s">
        <v>733</v>
      </c>
      <c r="I219">
        <v>67.52</v>
      </c>
      <c r="J219">
        <v>74.260000000000005</v>
      </c>
      <c r="K219">
        <v>70.8</v>
      </c>
      <c r="L219">
        <v>75.2</v>
      </c>
      <c r="M219">
        <v>78.069999999999993</v>
      </c>
      <c r="N219">
        <v>73.61</v>
      </c>
      <c r="O219" s="9">
        <v>74.52</v>
      </c>
      <c r="T219">
        <v>1</v>
      </c>
      <c r="U219">
        <v>1</v>
      </c>
      <c r="V219">
        <v>1</v>
      </c>
      <c r="Y219" t="s">
        <v>68</v>
      </c>
      <c r="Z219" s="12" t="s">
        <v>74</v>
      </c>
      <c r="AA219" s="15" t="s">
        <v>730</v>
      </c>
      <c r="AB219" s="12" t="s">
        <v>1126</v>
      </c>
      <c r="AC219" s="7">
        <v>1</v>
      </c>
      <c r="AD219" s="12"/>
    </row>
    <row r="220" spans="1:30" x14ac:dyDescent="0.35">
      <c r="A220">
        <v>219</v>
      </c>
      <c r="B220" t="s">
        <v>735</v>
      </c>
      <c r="C220" t="s">
        <v>736</v>
      </c>
      <c r="D220">
        <v>1</v>
      </c>
      <c r="E220" s="27">
        <v>820</v>
      </c>
      <c r="F220">
        <v>8</v>
      </c>
      <c r="G220" s="3" t="s">
        <v>737</v>
      </c>
      <c r="I220">
        <v>32.130000000000003</v>
      </c>
      <c r="J220">
        <v>33.119999999999997</v>
      </c>
      <c r="K220">
        <v>36.799999999999997</v>
      </c>
      <c r="L220">
        <v>33</v>
      </c>
      <c r="M220">
        <v>35.549999999999997</v>
      </c>
      <c r="N220">
        <v>29.94</v>
      </c>
      <c r="O220" s="9">
        <v>40.1</v>
      </c>
      <c r="T220">
        <v>1</v>
      </c>
      <c r="U220">
        <v>1</v>
      </c>
      <c r="V220">
        <v>1</v>
      </c>
      <c r="Y220" t="s">
        <v>224</v>
      </c>
      <c r="Z220" s="12" t="s">
        <v>74</v>
      </c>
      <c r="AA220" s="15" t="s">
        <v>734</v>
      </c>
      <c r="AB220" s="12" t="s">
        <v>1127</v>
      </c>
      <c r="AD220" s="12"/>
    </row>
    <row r="221" spans="1:30" x14ac:dyDescent="0.35">
      <c r="A221">
        <v>220</v>
      </c>
      <c r="B221" t="s">
        <v>739</v>
      </c>
      <c r="C221" t="s">
        <v>740</v>
      </c>
      <c r="D221">
        <v>1</v>
      </c>
      <c r="E221" s="27">
        <v>435</v>
      </c>
      <c r="F221">
        <v>4</v>
      </c>
      <c r="G221" s="3" t="s">
        <v>741</v>
      </c>
      <c r="I221">
        <v>371.25</v>
      </c>
      <c r="J221">
        <v>375.84</v>
      </c>
      <c r="K221">
        <v>401.2</v>
      </c>
      <c r="L221">
        <v>400.4</v>
      </c>
      <c r="M221">
        <v>362.5</v>
      </c>
      <c r="N221">
        <v>386.78</v>
      </c>
      <c r="O221" s="9">
        <v>419.76</v>
      </c>
      <c r="T221">
        <v>1</v>
      </c>
      <c r="U221">
        <v>1</v>
      </c>
      <c r="V221">
        <v>1</v>
      </c>
      <c r="Y221" t="s">
        <v>57</v>
      </c>
      <c r="Z221" s="12" t="s">
        <v>74</v>
      </c>
      <c r="AA221" s="15" t="s">
        <v>738</v>
      </c>
      <c r="AB221" s="12" t="s">
        <v>1128</v>
      </c>
      <c r="AC221" s="7">
        <v>2</v>
      </c>
      <c r="AD221" s="12"/>
    </row>
    <row r="222" spans="1:30" x14ac:dyDescent="0.35">
      <c r="A222">
        <v>221</v>
      </c>
      <c r="B222" t="s">
        <v>743</v>
      </c>
      <c r="C222" t="s">
        <v>744</v>
      </c>
      <c r="D222">
        <v>1</v>
      </c>
      <c r="E222" s="27">
        <v>133</v>
      </c>
      <c r="F222">
        <v>1</v>
      </c>
      <c r="G222" s="3" t="s">
        <v>745</v>
      </c>
      <c r="I222">
        <v>376.91</v>
      </c>
      <c r="J222">
        <v>392.95</v>
      </c>
      <c r="K222">
        <v>393.2</v>
      </c>
      <c r="L222">
        <v>435.2</v>
      </c>
      <c r="M222">
        <v>479.35</v>
      </c>
      <c r="N222">
        <v>518.26</v>
      </c>
      <c r="O222" s="9">
        <v>534.79</v>
      </c>
      <c r="T222">
        <v>1</v>
      </c>
      <c r="U222">
        <v>1</v>
      </c>
      <c r="V222">
        <v>1</v>
      </c>
      <c r="Y222" t="s">
        <v>73</v>
      </c>
      <c r="Z222" s="12" t="s">
        <v>58</v>
      </c>
      <c r="AA222" s="15" t="s">
        <v>742</v>
      </c>
      <c r="AB222" s="12" t="s">
        <v>1129</v>
      </c>
      <c r="AD222" s="12"/>
    </row>
    <row r="223" spans="1:30" x14ac:dyDescent="0.35">
      <c r="A223">
        <v>222</v>
      </c>
      <c r="B223" t="s">
        <v>747</v>
      </c>
      <c r="D223">
        <v>1</v>
      </c>
      <c r="E223" s="27">
        <v>820</v>
      </c>
      <c r="F223">
        <v>8</v>
      </c>
      <c r="G223" s="3" t="s">
        <v>748</v>
      </c>
      <c r="I223">
        <v>71.38</v>
      </c>
      <c r="J223">
        <v>69.81</v>
      </c>
      <c r="K223">
        <v>70.3</v>
      </c>
      <c r="L223">
        <v>66.8</v>
      </c>
      <c r="M223">
        <v>70.900000000000006</v>
      </c>
      <c r="N223">
        <v>72.98</v>
      </c>
      <c r="O223" s="9">
        <v>80.17</v>
      </c>
      <c r="T223">
        <v>1</v>
      </c>
      <c r="U223">
        <v>1</v>
      </c>
      <c r="V223">
        <v>1</v>
      </c>
      <c r="Y223" t="s">
        <v>224</v>
      </c>
      <c r="Z223" s="12" t="s">
        <v>74</v>
      </c>
      <c r="AA223" s="15" t="s">
        <v>746</v>
      </c>
      <c r="AB223" s="12" t="s">
        <v>1130</v>
      </c>
      <c r="AC223" s="7">
        <v>1</v>
      </c>
      <c r="AD223" s="12"/>
    </row>
    <row r="224" spans="1:30" x14ac:dyDescent="0.35">
      <c r="A224">
        <v>223</v>
      </c>
      <c r="B224" t="s">
        <v>750</v>
      </c>
      <c r="D224">
        <v>1</v>
      </c>
      <c r="E224" s="27">
        <v>650</v>
      </c>
      <c r="F224">
        <v>6</v>
      </c>
      <c r="G224" s="3" t="s">
        <v>751</v>
      </c>
      <c r="I224">
        <v>73.55</v>
      </c>
      <c r="J224">
        <v>76.2</v>
      </c>
      <c r="K224">
        <v>80.8</v>
      </c>
      <c r="L224">
        <v>81.900000000000006</v>
      </c>
      <c r="M224">
        <v>90.68</v>
      </c>
      <c r="N224">
        <v>86.68</v>
      </c>
      <c r="O224" s="9">
        <v>90.85</v>
      </c>
      <c r="T224">
        <v>1</v>
      </c>
      <c r="U224">
        <v>1</v>
      </c>
      <c r="V224">
        <v>1</v>
      </c>
      <c r="Y224" t="s">
        <v>57</v>
      </c>
      <c r="Z224" s="12" t="s">
        <v>74</v>
      </c>
      <c r="AA224" s="15" t="s">
        <v>749</v>
      </c>
      <c r="AB224" s="12" t="s">
        <v>1131</v>
      </c>
      <c r="AD224" s="7">
        <v>2</v>
      </c>
    </row>
    <row r="225" spans="1:30" x14ac:dyDescent="0.35">
      <c r="A225">
        <v>224</v>
      </c>
      <c r="B225" t="s">
        <v>753</v>
      </c>
      <c r="C225" t="s">
        <v>754</v>
      </c>
      <c r="D225">
        <v>1</v>
      </c>
      <c r="E225" s="27">
        <v>360</v>
      </c>
      <c r="F225">
        <v>3</v>
      </c>
      <c r="G225" s="3" t="s">
        <v>755</v>
      </c>
      <c r="I225">
        <v>28.83</v>
      </c>
      <c r="J225">
        <v>27.25</v>
      </c>
      <c r="K225">
        <v>27.3</v>
      </c>
      <c r="L225">
        <v>28.8</v>
      </c>
      <c r="M225">
        <v>26.65</v>
      </c>
      <c r="N225">
        <v>28.9</v>
      </c>
      <c r="O225" s="9">
        <v>29.2</v>
      </c>
      <c r="T225">
        <v>1</v>
      </c>
      <c r="U225">
        <v>1</v>
      </c>
      <c r="V225">
        <v>1</v>
      </c>
      <c r="Y225" t="s">
        <v>63</v>
      </c>
      <c r="Z225" s="12" t="s">
        <v>74</v>
      </c>
      <c r="AA225" s="15" t="s">
        <v>752</v>
      </c>
      <c r="AB225" s="12" t="s">
        <v>1132</v>
      </c>
      <c r="AD225" s="12"/>
    </row>
    <row r="226" spans="1:30" x14ac:dyDescent="0.35">
      <c r="A226">
        <v>225</v>
      </c>
      <c r="B226" t="s">
        <v>757</v>
      </c>
      <c r="D226">
        <v>1</v>
      </c>
      <c r="E226" s="27">
        <v>820</v>
      </c>
      <c r="F226">
        <v>8</v>
      </c>
      <c r="G226" s="3" t="s">
        <v>758</v>
      </c>
      <c r="I226">
        <v>196.86</v>
      </c>
      <c r="J226">
        <v>254.01</v>
      </c>
      <c r="K226">
        <v>252.4</v>
      </c>
      <c r="L226">
        <v>266.10000000000002</v>
      </c>
      <c r="M226">
        <v>250.55</v>
      </c>
      <c r="N226">
        <v>268.94</v>
      </c>
      <c r="O226" s="9">
        <v>287.42</v>
      </c>
      <c r="T226">
        <v>1</v>
      </c>
      <c r="U226">
        <v>1</v>
      </c>
      <c r="V226">
        <v>1</v>
      </c>
      <c r="Y226" t="s">
        <v>224</v>
      </c>
      <c r="Z226" s="12" t="s">
        <v>74</v>
      </c>
      <c r="AA226" s="15" t="s">
        <v>756</v>
      </c>
      <c r="AB226" s="12" t="s">
        <v>1133</v>
      </c>
      <c r="AD226" s="12"/>
    </row>
    <row r="227" spans="1:30" x14ac:dyDescent="0.35">
      <c r="A227">
        <v>226</v>
      </c>
      <c r="B227" t="s">
        <v>760</v>
      </c>
      <c r="C227" t="s">
        <v>761</v>
      </c>
      <c r="D227">
        <v>1</v>
      </c>
      <c r="E227" s="27">
        <v>210</v>
      </c>
      <c r="F227">
        <v>2</v>
      </c>
      <c r="G227" s="3" t="s">
        <v>762</v>
      </c>
      <c r="I227">
        <v>5</v>
      </c>
      <c r="J227">
        <v>5</v>
      </c>
      <c r="K227">
        <v>5</v>
      </c>
      <c r="L227">
        <v>5.8</v>
      </c>
      <c r="M227">
        <v>5</v>
      </c>
      <c r="N227">
        <v>4</v>
      </c>
      <c r="O227" s="9">
        <v>3</v>
      </c>
      <c r="U227">
        <v>1</v>
      </c>
      <c r="V227">
        <v>1</v>
      </c>
      <c r="Y227" t="s">
        <v>140</v>
      </c>
      <c r="Z227" s="12" t="s">
        <v>69</v>
      </c>
      <c r="AA227" s="15" t="s">
        <v>759</v>
      </c>
      <c r="AB227" s="12" t="s">
        <v>1134</v>
      </c>
      <c r="AD227" s="12"/>
    </row>
    <row r="228" spans="1:30" x14ac:dyDescent="0.35">
      <c r="A228">
        <v>227</v>
      </c>
      <c r="B228" t="s">
        <v>764</v>
      </c>
      <c r="C228" t="s">
        <v>765</v>
      </c>
      <c r="D228">
        <v>1</v>
      </c>
      <c r="E228" s="27">
        <v>1070</v>
      </c>
      <c r="F228">
        <v>10</v>
      </c>
      <c r="G228" s="3" t="s">
        <v>766</v>
      </c>
      <c r="I228">
        <v>3410.68</v>
      </c>
      <c r="J228">
        <v>3365.48</v>
      </c>
      <c r="K228">
        <v>3452</v>
      </c>
      <c r="L228">
        <v>3509.6</v>
      </c>
      <c r="M228">
        <v>3472.77</v>
      </c>
      <c r="N228">
        <v>3550.61</v>
      </c>
      <c r="O228" s="9">
        <v>3700.39</v>
      </c>
      <c r="T228">
        <v>1</v>
      </c>
      <c r="U228">
        <v>1</v>
      </c>
      <c r="V228">
        <v>1</v>
      </c>
      <c r="Y228" t="s">
        <v>68</v>
      </c>
      <c r="Z228" s="12" t="s">
        <v>74</v>
      </c>
      <c r="AA228" s="15" t="s">
        <v>763</v>
      </c>
      <c r="AB228" s="12" t="s">
        <v>1135</v>
      </c>
      <c r="AD228" s="12"/>
    </row>
    <row r="229" spans="1:30" x14ac:dyDescent="0.35">
      <c r="A229">
        <v>228</v>
      </c>
      <c r="B229" t="s">
        <v>768</v>
      </c>
      <c r="C229" t="s">
        <v>769</v>
      </c>
      <c r="D229">
        <v>1</v>
      </c>
      <c r="E229" s="27">
        <v>421</v>
      </c>
      <c r="F229">
        <v>4</v>
      </c>
      <c r="G229" s="3" t="s">
        <v>770</v>
      </c>
      <c r="I229">
        <f>1300.9-1.25</f>
        <v>1299.6500000000001</v>
      </c>
      <c r="J229">
        <v>1394.71</v>
      </c>
      <c r="K229">
        <v>1464.35</v>
      </c>
      <c r="L229">
        <v>1463.1</v>
      </c>
      <c r="M229">
        <v>1504.75</v>
      </c>
      <c r="N229">
        <v>1565.14</v>
      </c>
      <c r="O229" s="9">
        <v>1629.15</v>
      </c>
      <c r="T229">
        <v>1</v>
      </c>
      <c r="U229">
        <v>1</v>
      </c>
      <c r="V229">
        <v>1</v>
      </c>
      <c r="Y229" t="s">
        <v>83</v>
      </c>
      <c r="Z229" s="12" t="s">
        <v>58</v>
      </c>
      <c r="AA229" s="15" t="s">
        <v>767</v>
      </c>
      <c r="AB229" s="12" t="s">
        <v>1136</v>
      </c>
      <c r="AC229" s="7">
        <v>6</v>
      </c>
      <c r="AD229" s="7">
        <v>4</v>
      </c>
    </row>
    <row r="230" spans="1:30" x14ac:dyDescent="0.35">
      <c r="A230">
        <v>229</v>
      </c>
      <c r="B230" t="s">
        <v>772</v>
      </c>
      <c r="D230">
        <v>1</v>
      </c>
      <c r="E230" s="27">
        <v>820</v>
      </c>
      <c r="F230">
        <v>8</v>
      </c>
      <c r="G230" s="3" t="s">
        <v>773</v>
      </c>
      <c r="I230">
        <v>22.15</v>
      </c>
      <c r="J230">
        <v>21.95</v>
      </c>
      <c r="K230">
        <v>27.3</v>
      </c>
      <c r="L230">
        <v>25.3</v>
      </c>
      <c r="M230">
        <v>24</v>
      </c>
      <c r="N230">
        <v>21.25</v>
      </c>
      <c r="O230" s="9">
        <v>21.8</v>
      </c>
      <c r="T230">
        <v>1</v>
      </c>
      <c r="U230">
        <v>1</v>
      </c>
      <c r="V230">
        <v>1</v>
      </c>
      <c r="Y230" t="s">
        <v>224</v>
      </c>
      <c r="Z230" s="12" t="s">
        <v>74</v>
      </c>
      <c r="AA230" s="15" t="s">
        <v>771</v>
      </c>
      <c r="AB230" s="12" t="s">
        <v>1137</v>
      </c>
      <c r="AD230" s="12"/>
    </row>
    <row r="231" spans="1:30" x14ac:dyDescent="0.35">
      <c r="A231">
        <v>230</v>
      </c>
      <c r="B231" t="s">
        <v>775</v>
      </c>
      <c r="D231">
        <v>1</v>
      </c>
      <c r="E231" s="27">
        <v>820</v>
      </c>
      <c r="F231">
        <v>8</v>
      </c>
      <c r="G231" s="3" t="s">
        <v>776</v>
      </c>
      <c r="I231">
        <v>76.239999999999995</v>
      </c>
      <c r="J231">
        <v>75.5</v>
      </c>
      <c r="K231">
        <v>91.9</v>
      </c>
      <c r="L231">
        <v>84.1</v>
      </c>
      <c r="M231">
        <v>106.41</v>
      </c>
      <c r="N231">
        <v>105.69</v>
      </c>
      <c r="O231" s="9">
        <v>104.14</v>
      </c>
      <c r="T231">
        <v>1</v>
      </c>
      <c r="U231">
        <v>1</v>
      </c>
      <c r="V231">
        <v>1</v>
      </c>
      <c r="Y231" t="s">
        <v>224</v>
      </c>
      <c r="Z231" s="12" t="s">
        <v>58</v>
      </c>
      <c r="AA231" s="15" t="s">
        <v>774</v>
      </c>
      <c r="AB231" s="12" t="s">
        <v>1138</v>
      </c>
      <c r="AC231" s="7">
        <v>1</v>
      </c>
      <c r="AD231" s="7">
        <v>2</v>
      </c>
    </row>
    <row r="232" spans="1:30" x14ac:dyDescent="0.35">
      <c r="A232">
        <v>231</v>
      </c>
      <c r="B232" t="s">
        <v>778</v>
      </c>
      <c r="C232" t="s">
        <v>779</v>
      </c>
      <c r="D232">
        <v>1</v>
      </c>
      <c r="E232" s="27">
        <v>820</v>
      </c>
      <c r="F232">
        <v>8</v>
      </c>
      <c r="G232" s="3" t="s">
        <v>780</v>
      </c>
      <c r="I232">
        <v>185.04</v>
      </c>
      <c r="J232">
        <v>238.06</v>
      </c>
      <c r="K232">
        <v>235.8</v>
      </c>
      <c r="L232">
        <v>254.9</v>
      </c>
      <c r="M232">
        <v>216.12</v>
      </c>
      <c r="N232">
        <v>222.29</v>
      </c>
      <c r="O232" s="9">
        <v>247.95</v>
      </c>
      <c r="T232">
        <v>1</v>
      </c>
      <c r="U232">
        <v>1</v>
      </c>
      <c r="V232">
        <v>1</v>
      </c>
      <c r="Y232" t="s">
        <v>224</v>
      </c>
      <c r="Z232" s="12" t="s">
        <v>74</v>
      </c>
      <c r="AA232" s="15" t="s">
        <v>777</v>
      </c>
      <c r="AB232" s="12" t="s">
        <v>1139</v>
      </c>
      <c r="AD232" s="12"/>
    </row>
    <row r="233" spans="1:30" x14ac:dyDescent="0.35">
      <c r="A233">
        <v>232</v>
      </c>
      <c r="B233" t="s">
        <v>782</v>
      </c>
      <c r="D233">
        <v>1</v>
      </c>
      <c r="E233" s="27">
        <v>820</v>
      </c>
      <c r="F233">
        <v>8</v>
      </c>
      <c r="G233" s="3" t="s">
        <v>783</v>
      </c>
      <c r="I233">
        <v>112.44</v>
      </c>
      <c r="J233">
        <v>132.76</v>
      </c>
      <c r="K233">
        <v>134.69999999999999</v>
      </c>
      <c r="L233">
        <v>135.30000000000001</v>
      </c>
      <c r="M233">
        <v>116.14</v>
      </c>
      <c r="N233">
        <v>123.09</v>
      </c>
      <c r="O233" s="9">
        <v>132.41</v>
      </c>
      <c r="T233">
        <v>1</v>
      </c>
      <c r="U233">
        <v>1</v>
      </c>
      <c r="V233">
        <v>1</v>
      </c>
      <c r="Y233" t="s">
        <v>224</v>
      </c>
      <c r="Z233" s="12" t="s">
        <v>74</v>
      </c>
      <c r="AA233" s="15" t="s">
        <v>781</v>
      </c>
      <c r="AB233" s="12" t="s">
        <v>1140</v>
      </c>
      <c r="AD233" s="12"/>
    </row>
    <row r="234" spans="1:30" x14ac:dyDescent="0.35">
      <c r="A234">
        <v>233</v>
      </c>
      <c r="B234" t="s">
        <v>785</v>
      </c>
      <c r="C234" t="s">
        <v>786</v>
      </c>
      <c r="D234">
        <v>1</v>
      </c>
      <c r="E234" s="27">
        <v>820</v>
      </c>
      <c r="F234">
        <v>8</v>
      </c>
      <c r="G234" s="3" t="s">
        <v>787</v>
      </c>
      <c r="I234">
        <v>81.47</v>
      </c>
      <c r="J234">
        <v>69.55</v>
      </c>
      <c r="K234">
        <v>74.3</v>
      </c>
      <c r="L234">
        <v>70.2</v>
      </c>
      <c r="M234">
        <v>71.58</v>
      </c>
      <c r="N234">
        <v>66.790000000000006</v>
      </c>
      <c r="O234" s="9">
        <v>68.52</v>
      </c>
      <c r="T234">
        <v>1</v>
      </c>
      <c r="U234">
        <v>1</v>
      </c>
      <c r="V234">
        <v>1</v>
      </c>
      <c r="Y234" t="s">
        <v>224</v>
      </c>
      <c r="Z234" s="12" t="s">
        <v>74</v>
      </c>
      <c r="AA234" s="15" t="s">
        <v>784</v>
      </c>
      <c r="AB234" s="12" t="s">
        <v>1141</v>
      </c>
      <c r="AD234" s="12"/>
    </row>
    <row r="235" spans="1:30" x14ac:dyDescent="0.35">
      <c r="A235">
        <v>234</v>
      </c>
      <c r="B235" t="s">
        <v>789</v>
      </c>
      <c r="D235">
        <v>1</v>
      </c>
      <c r="F235">
        <v>4</v>
      </c>
      <c r="G235" s="3" t="s">
        <v>790</v>
      </c>
      <c r="I235">
        <v>0.05</v>
      </c>
      <c r="J235">
        <v>0.05</v>
      </c>
      <c r="K235">
        <v>0.05</v>
      </c>
      <c r="L235">
        <v>0.05</v>
      </c>
      <c r="M235">
        <v>0.05</v>
      </c>
      <c r="N235">
        <v>0.04</v>
      </c>
      <c r="O235" s="10">
        <v>0.04</v>
      </c>
      <c r="X235" t="s">
        <v>612</v>
      </c>
      <c r="Y235" t="s">
        <v>87</v>
      </c>
      <c r="Z235" s="12" t="s">
        <v>69</v>
      </c>
      <c r="AA235" s="15" t="s">
        <v>788</v>
      </c>
      <c r="AB235" s="12" t="s">
        <v>1142</v>
      </c>
      <c r="AD235" s="12"/>
    </row>
    <row r="236" spans="1:30" x14ac:dyDescent="0.35">
      <c r="A236">
        <v>235</v>
      </c>
      <c r="B236" t="s">
        <v>792</v>
      </c>
      <c r="D236">
        <v>1</v>
      </c>
      <c r="E236" s="27">
        <v>133</v>
      </c>
      <c r="F236">
        <v>1</v>
      </c>
      <c r="G236" s="3" t="s">
        <v>793</v>
      </c>
      <c r="I236">
        <v>377.51</v>
      </c>
      <c r="J236">
        <v>422.28</v>
      </c>
      <c r="K236">
        <v>456.9</v>
      </c>
      <c r="L236">
        <v>1207.3</v>
      </c>
      <c r="M236">
        <v>1302.9000000000001</v>
      </c>
      <c r="N236">
        <v>1366.9</v>
      </c>
      <c r="O236" s="9">
        <v>1500.58</v>
      </c>
      <c r="T236">
        <v>1</v>
      </c>
      <c r="U236">
        <v>1</v>
      </c>
      <c r="V236">
        <v>1</v>
      </c>
      <c r="Y236" t="s">
        <v>73</v>
      </c>
      <c r="Z236" s="12" t="s">
        <v>58</v>
      </c>
      <c r="AA236" s="15" t="s">
        <v>791</v>
      </c>
      <c r="AB236" s="12" t="s">
        <v>1143</v>
      </c>
      <c r="AD236" s="12"/>
    </row>
    <row r="237" spans="1:30" x14ac:dyDescent="0.35">
      <c r="A237">
        <v>236</v>
      </c>
      <c r="B237" t="s">
        <v>795</v>
      </c>
      <c r="D237">
        <v>1</v>
      </c>
      <c r="F237">
        <v>1</v>
      </c>
      <c r="G237" s="3" t="s">
        <v>796</v>
      </c>
      <c r="J237">
        <v>0.25</v>
      </c>
      <c r="K237">
        <v>0.25</v>
      </c>
      <c r="L237">
        <v>0.18</v>
      </c>
      <c r="M237">
        <v>0.18</v>
      </c>
      <c r="N237">
        <v>0.25</v>
      </c>
      <c r="O237" s="10">
        <v>0.25</v>
      </c>
      <c r="X237" t="s">
        <v>67</v>
      </c>
      <c r="Y237" t="s">
        <v>73</v>
      </c>
      <c r="Z237" s="12" t="s">
        <v>69</v>
      </c>
      <c r="AA237" s="15" t="s">
        <v>794</v>
      </c>
      <c r="AB237" s="12" t="s">
        <v>1144</v>
      </c>
      <c r="AD237" s="12"/>
    </row>
    <row r="238" spans="1:30" x14ac:dyDescent="0.35">
      <c r="A238">
        <v>237</v>
      </c>
      <c r="B238" t="s">
        <v>715</v>
      </c>
      <c r="C238" t="s">
        <v>798</v>
      </c>
      <c r="D238">
        <v>1</v>
      </c>
      <c r="E238" s="27">
        <v>980</v>
      </c>
      <c r="F238">
        <v>9</v>
      </c>
      <c r="G238" s="3" t="s">
        <v>799</v>
      </c>
      <c r="I238">
        <f>392.73-4.4</f>
        <v>388.33000000000004</v>
      </c>
      <c r="J238">
        <v>398.43</v>
      </c>
      <c r="K238">
        <v>406.9</v>
      </c>
      <c r="L238">
        <v>371.6</v>
      </c>
      <c r="M238">
        <v>425</v>
      </c>
      <c r="N238">
        <v>420</v>
      </c>
      <c r="O238" s="9">
        <v>496.73</v>
      </c>
      <c r="T238">
        <v>1</v>
      </c>
      <c r="U238">
        <v>1</v>
      </c>
      <c r="V238">
        <v>1</v>
      </c>
      <c r="Y238" t="s">
        <v>109</v>
      </c>
      <c r="Z238" s="12" t="s">
        <v>74</v>
      </c>
      <c r="AA238" s="15" t="s">
        <v>797</v>
      </c>
      <c r="AB238" s="12" t="s">
        <v>1145</v>
      </c>
      <c r="AD238" s="13">
        <v>1</v>
      </c>
    </row>
    <row r="239" spans="1:30" x14ac:dyDescent="0.35">
      <c r="A239">
        <v>238</v>
      </c>
      <c r="B239" t="s">
        <v>801</v>
      </c>
      <c r="C239" t="s">
        <v>802</v>
      </c>
      <c r="D239">
        <v>1</v>
      </c>
      <c r="E239" s="27">
        <v>980</v>
      </c>
      <c r="F239">
        <v>9</v>
      </c>
      <c r="G239" s="3" t="s">
        <v>803</v>
      </c>
      <c r="I239">
        <v>551.77</v>
      </c>
      <c r="J239">
        <v>687.91</v>
      </c>
      <c r="K239">
        <v>657.1</v>
      </c>
      <c r="L239">
        <v>684.6</v>
      </c>
      <c r="M239">
        <v>745.34</v>
      </c>
      <c r="N239">
        <v>773.35</v>
      </c>
      <c r="O239" s="9">
        <v>816.76</v>
      </c>
      <c r="T239">
        <v>1</v>
      </c>
      <c r="U239">
        <v>1</v>
      </c>
      <c r="V239">
        <v>1</v>
      </c>
      <c r="Y239" t="s">
        <v>109</v>
      </c>
      <c r="Z239" s="12" t="s">
        <v>74</v>
      </c>
      <c r="AA239" s="15" t="s">
        <v>800</v>
      </c>
      <c r="AB239" s="12" t="s">
        <v>1146</v>
      </c>
      <c r="AC239" s="7">
        <v>2</v>
      </c>
      <c r="AD239" s="13">
        <v>1</v>
      </c>
    </row>
    <row r="240" spans="1:30" x14ac:dyDescent="0.35">
      <c r="A240">
        <v>239</v>
      </c>
      <c r="B240" t="s">
        <v>805</v>
      </c>
      <c r="D240">
        <v>1</v>
      </c>
      <c r="F240">
        <v>1</v>
      </c>
      <c r="G240" s="3" t="s">
        <v>806</v>
      </c>
      <c r="I240">
        <v>0.01</v>
      </c>
      <c r="J240">
        <v>0.03</v>
      </c>
      <c r="K240">
        <v>0.03</v>
      </c>
      <c r="L240">
        <v>1.2999999999999999E-2</v>
      </c>
      <c r="M240">
        <v>1.2999999999999999E-2</v>
      </c>
      <c r="N240">
        <v>2.5999999999999999E-2</v>
      </c>
      <c r="O240" s="10">
        <v>2.5999999999999999E-2</v>
      </c>
      <c r="X240" t="s">
        <v>205</v>
      </c>
      <c r="Y240" t="s">
        <v>73</v>
      </c>
      <c r="Z240" s="12" t="s">
        <v>69</v>
      </c>
      <c r="AA240" s="15" t="s">
        <v>804</v>
      </c>
      <c r="AB240" s="12" t="s">
        <v>1147</v>
      </c>
      <c r="AD240" s="12"/>
    </row>
    <row r="241" spans="1:30" x14ac:dyDescent="0.35">
      <c r="A241">
        <v>240</v>
      </c>
      <c r="B241" t="s">
        <v>807</v>
      </c>
      <c r="D241">
        <v>1</v>
      </c>
      <c r="E241" s="27">
        <v>131</v>
      </c>
      <c r="F241">
        <v>1</v>
      </c>
      <c r="G241" s="3" t="s">
        <v>808</v>
      </c>
      <c r="I241">
        <v>237.03</v>
      </c>
      <c r="J241">
        <v>234.99</v>
      </c>
      <c r="K241">
        <v>234.37</v>
      </c>
      <c r="L241">
        <v>232.9</v>
      </c>
      <c r="M241">
        <v>236.3</v>
      </c>
      <c r="N241">
        <v>232.88</v>
      </c>
      <c r="O241" s="9">
        <v>226.08</v>
      </c>
      <c r="T241">
        <v>1</v>
      </c>
      <c r="U241">
        <v>1</v>
      </c>
      <c r="V241">
        <v>1</v>
      </c>
      <c r="Y241" t="s">
        <v>73</v>
      </c>
      <c r="Z241" s="12" t="s">
        <v>58</v>
      </c>
      <c r="AA241" s="15" t="s">
        <v>804</v>
      </c>
      <c r="AB241" s="12" t="s">
        <v>1148</v>
      </c>
      <c r="AD241" s="12"/>
    </row>
    <row r="242" spans="1:30" x14ac:dyDescent="0.35">
      <c r="A242">
        <v>241</v>
      </c>
      <c r="B242" t="s">
        <v>810</v>
      </c>
      <c r="C242" t="s">
        <v>811</v>
      </c>
      <c r="D242">
        <v>1</v>
      </c>
      <c r="E242" s="27">
        <v>421</v>
      </c>
      <c r="F242">
        <v>4</v>
      </c>
      <c r="G242" s="3" t="s">
        <v>812</v>
      </c>
      <c r="I242">
        <v>312.39999999999998</v>
      </c>
      <c r="J242">
        <v>316.62</v>
      </c>
      <c r="K242">
        <v>328.3</v>
      </c>
      <c r="L242">
        <v>320.7</v>
      </c>
      <c r="M242">
        <v>347.15</v>
      </c>
      <c r="N242">
        <v>348.96</v>
      </c>
      <c r="O242" s="9">
        <v>341.65</v>
      </c>
      <c r="T242">
        <v>1</v>
      </c>
      <c r="U242">
        <v>1</v>
      </c>
      <c r="V242">
        <v>1</v>
      </c>
      <c r="Y242" t="s">
        <v>83</v>
      </c>
      <c r="Z242" s="12" t="s">
        <v>74</v>
      </c>
      <c r="AA242" s="15" t="s">
        <v>809</v>
      </c>
      <c r="AB242" s="12" t="s">
        <v>1149</v>
      </c>
      <c r="AD242" s="12"/>
    </row>
    <row r="243" spans="1:30" x14ac:dyDescent="0.35">
      <c r="A243">
        <v>242</v>
      </c>
      <c r="B243" t="s">
        <v>814</v>
      </c>
      <c r="C243" t="s">
        <v>815</v>
      </c>
      <c r="D243">
        <v>1</v>
      </c>
      <c r="E243" s="27">
        <v>485</v>
      </c>
      <c r="F243">
        <v>4</v>
      </c>
      <c r="G243" s="3" t="s">
        <v>816</v>
      </c>
      <c r="I243">
        <v>168.5</v>
      </c>
      <c r="J243">
        <v>173.15</v>
      </c>
      <c r="K243">
        <v>190.8</v>
      </c>
      <c r="L243">
        <v>196.8</v>
      </c>
      <c r="M243">
        <v>205.28</v>
      </c>
      <c r="N243">
        <v>205.76</v>
      </c>
      <c r="O243" s="9">
        <v>211.05</v>
      </c>
      <c r="T243">
        <v>1</v>
      </c>
      <c r="U243">
        <v>1</v>
      </c>
      <c r="V243">
        <v>1</v>
      </c>
      <c r="Y243" t="s">
        <v>83</v>
      </c>
      <c r="Z243" s="12" t="s">
        <v>58</v>
      </c>
      <c r="AA243" s="15" t="s">
        <v>813</v>
      </c>
      <c r="AB243" s="12" t="s">
        <v>1150</v>
      </c>
      <c r="AD243" s="12"/>
    </row>
    <row r="244" spans="1:30" x14ac:dyDescent="0.35">
      <c r="A244">
        <v>243</v>
      </c>
      <c r="B244" t="s">
        <v>818</v>
      </c>
      <c r="D244">
        <v>1</v>
      </c>
      <c r="F244">
        <v>1</v>
      </c>
      <c r="G244" s="3" t="s">
        <v>819</v>
      </c>
      <c r="I244">
        <v>3.5</v>
      </c>
      <c r="J244">
        <v>5</v>
      </c>
      <c r="K244">
        <v>5</v>
      </c>
      <c r="L244">
        <v>3.5</v>
      </c>
      <c r="M244">
        <v>3.5</v>
      </c>
      <c r="N244">
        <v>3.5</v>
      </c>
      <c r="O244" s="10">
        <v>3.5</v>
      </c>
      <c r="X244" t="s">
        <v>67</v>
      </c>
      <c r="Y244" t="s">
        <v>73</v>
      </c>
      <c r="Z244" s="12" t="s">
        <v>69</v>
      </c>
      <c r="AA244" s="15" t="s">
        <v>817</v>
      </c>
      <c r="AB244" s="12" t="s">
        <v>1151</v>
      </c>
      <c r="AD244" s="12"/>
    </row>
    <row r="245" spans="1:30" x14ac:dyDescent="0.35">
      <c r="A245">
        <v>244</v>
      </c>
      <c r="B245" t="s">
        <v>821</v>
      </c>
      <c r="C245" t="s">
        <v>822</v>
      </c>
      <c r="D245">
        <v>1</v>
      </c>
      <c r="E245" s="27">
        <v>132</v>
      </c>
      <c r="F245">
        <v>1</v>
      </c>
      <c r="G245" s="3" t="s">
        <v>823</v>
      </c>
      <c r="I245">
        <v>1180.8800000000001</v>
      </c>
      <c r="J245">
        <v>1091.8900000000001</v>
      </c>
      <c r="K245">
        <v>1061.7</v>
      </c>
      <c r="L245">
        <v>1059.5</v>
      </c>
      <c r="M245">
        <v>1033.92</v>
      </c>
      <c r="N245">
        <v>971.42</v>
      </c>
      <c r="O245" s="9">
        <v>963.18</v>
      </c>
      <c r="T245">
        <v>1</v>
      </c>
      <c r="U245">
        <v>1</v>
      </c>
      <c r="V245">
        <v>1</v>
      </c>
      <c r="Y245" t="s">
        <v>73</v>
      </c>
      <c r="Z245" s="12" t="s">
        <v>74</v>
      </c>
      <c r="AA245" s="15" t="s">
        <v>820</v>
      </c>
      <c r="AB245" s="12" t="s">
        <v>1152</v>
      </c>
      <c r="AD245" s="7">
        <v>2</v>
      </c>
    </row>
    <row r="246" spans="1:30" x14ac:dyDescent="0.35">
      <c r="A246">
        <v>245</v>
      </c>
      <c r="B246" t="s">
        <v>11</v>
      </c>
      <c r="C246" t="s">
        <v>825</v>
      </c>
      <c r="D246">
        <v>1</v>
      </c>
      <c r="E246" s="27">
        <v>112</v>
      </c>
      <c r="F246">
        <v>1</v>
      </c>
      <c r="G246" s="3" t="s">
        <v>826</v>
      </c>
      <c r="I246">
        <v>68.8</v>
      </c>
      <c r="J246">
        <v>63.7</v>
      </c>
      <c r="K246">
        <v>68</v>
      </c>
      <c r="L246">
        <v>70.400000000000006</v>
      </c>
      <c r="M246">
        <v>75.25</v>
      </c>
      <c r="N246">
        <v>70.25</v>
      </c>
      <c r="O246" s="9">
        <v>68.8</v>
      </c>
      <c r="T246">
        <v>1</v>
      </c>
      <c r="U246">
        <v>1</v>
      </c>
      <c r="V246">
        <v>1</v>
      </c>
      <c r="Y246" t="s">
        <v>73</v>
      </c>
      <c r="Z246" s="12" t="s">
        <v>74</v>
      </c>
      <c r="AA246" s="15" t="s">
        <v>824</v>
      </c>
      <c r="AB246" s="12" t="s">
        <v>1153</v>
      </c>
      <c r="AD246" s="12"/>
    </row>
    <row r="247" spans="1:30" ht="29" x14ac:dyDescent="0.35">
      <c r="A247">
        <v>246</v>
      </c>
      <c r="B247" t="s">
        <v>827</v>
      </c>
      <c r="D247">
        <v>1</v>
      </c>
      <c r="E247" s="27">
        <v>941</v>
      </c>
      <c r="F247">
        <v>9</v>
      </c>
      <c r="G247" s="3" t="s">
        <v>828</v>
      </c>
      <c r="I247">
        <v>195.12</v>
      </c>
      <c r="J247">
        <v>195.08</v>
      </c>
      <c r="K247">
        <v>199.15</v>
      </c>
      <c r="L247">
        <v>203.3</v>
      </c>
      <c r="M247">
        <v>202.86</v>
      </c>
      <c r="N247">
        <v>198.32</v>
      </c>
      <c r="O247" s="9">
        <v>191.72</v>
      </c>
      <c r="Q247">
        <v>1</v>
      </c>
      <c r="T247">
        <v>1</v>
      </c>
      <c r="U247">
        <v>1</v>
      </c>
      <c r="V247">
        <v>1</v>
      </c>
      <c r="Y247" t="s">
        <v>109</v>
      </c>
      <c r="Z247" s="12" t="s">
        <v>110</v>
      </c>
      <c r="AA247" t="s">
        <v>111</v>
      </c>
      <c r="AB247" s="12" t="s">
        <v>997</v>
      </c>
      <c r="AD247" s="12"/>
    </row>
    <row r="248" spans="1:30" ht="29" x14ac:dyDescent="0.35">
      <c r="A248">
        <v>247</v>
      </c>
      <c r="B248" t="s">
        <v>830</v>
      </c>
      <c r="C248" t="s">
        <v>831</v>
      </c>
      <c r="D248">
        <v>1</v>
      </c>
      <c r="E248" s="27">
        <v>941</v>
      </c>
      <c r="F248">
        <v>9</v>
      </c>
      <c r="G248" s="3" t="s">
        <v>832</v>
      </c>
      <c r="I248">
        <v>4788.58</v>
      </c>
      <c r="J248">
        <v>4856.41</v>
      </c>
      <c r="K248">
        <v>4942</v>
      </c>
      <c r="L248">
        <v>5027.3</v>
      </c>
      <c r="M248">
        <v>4990.59</v>
      </c>
      <c r="N248">
        <v>4960.75</v>
      </c>
      <c r="O248" s="9">
        <v>4826.8500000000004</v>
      </c>
      <c r="Q248">
        <v>1</v>
      </c>
      <c r="T248">
        <v>1</v>
      </c>
      <c r="U248">
        <v>1</v>
      </c>
      <c r="V248">
        <v>1</v>
      </c>
      <c r="Y248" t="s">
        <v>109</v>
      </c>
      <c r="Z248" s="12" t="s">
        <v>110</v>
      </c>
      <c r="AA248" t="s">
        <v>111</v>
      </c>
      <c r="AB248" s="12" t="s">
        <v>997</v>
      </c>
      <c r="AD248" s="12"/>
    </row>
    <row r="249" spans="1:30" x14ac:dyDescent="0.35">
      <c r="A249">
        <v>248</v>
      </c>
      <c r="B249" t="s">
        <v>834</v>
      </c>
      <c r="D249">
        <v>1</v>
      </c>
      <c r="E249" s="27">
        <v>433</v>
      </c>
      <c r="F249">
        <v>4</v>
      </c>
      <c r="G249" s="3" t="s">
        <v>835</v>
      </c>
      <c r="I249">
        <v>288.63</v>
      </c>
      <c r="J249">
        <v>266.54000000000002</v>
      </c>
      <c r="K249">
        <v>274.3</v>
      </c>
      <c r="L249">
        <v>293.3</v>
      </c>
      <c r="M249">
        <v>279.08999999999997</v>
      </c>
      <c r="N249">
        <v>276.37</v>
      </c>
      <c r="O249" s="9">
        <v>266.79000000000002</v>
      </c>
      <c r="T249">
        <v>1</v>
      </c>
      <c r="U249">
        <v>1</v>
      </c>
      <c r="V249">
        <v>1</v>
      </c>
      <c r="Y249" t="s">
        <v>57</v>
      </c>
      <c r="Z249" s="12" t="s">
        <v>74</v>
      </c>
      <c r="AA249" s="15" t="s">
        <v>833</v>
      </c>
      <c r="AB249" s="12" t="s">
        <v>1154</v>
      </c>
      <c r="AD249" s="7">
        <v>3</v>
      </c>
    </row>
    <row r="250" spans="1:30" x14ac:dyDescent="0.35">
      <c r="A250">
        <v>249</v>
      </c>
      <c r="B250" t="s">
        <v>837</v>
      </c>
      <c r="C250" t="s">
        <v>838</v>
      </c>
      <c r="D250">
        <v>1</v>
      </c>
      <c r="E250" s="27">
        <v>411</v>
      </c>
      <c r="F250">
        <v>4</v>
      </c>
      <c r="G250" s="3" t="s">
        <v>839</v>
      </c>
      <c r="I250">
        <v>106.01</v>
      </c>
      <c r="J250">
        <v>107.95</v>
      </c>
      <c r="K250">
        <v>89.5</v>
      </c>
      <c r="L250">
        <v>99.4</v>
      </c>
      <c r="M250">
        <v>107.75</v>
      </c>
      <c r="N250">
        <v>106.9</v>
      </c>
      <c r="O250" s="9">
        <v>108.88</v>
      </c>
      <c r="T250">
        <v>1</v>
      </c>
      <c r="U250">
        <v>1</v>
      </c>
      <c r="V250">
        <v>1</v>
      </c>
      <c r="Y250" t="s">
        <v>175</v>
      </c>
      <c r="Z250" s="12" t="s">
        <v>74</v>
      </c>
      <c r="AA250" s="15" t="s">
        <v>836</v>
      </c>
      <c r="AB250" s="12" t="s">
        <v>1155</v>
      </c>
      <c r="AD250" s="7">
        <v>1</v>
      </c>
    </row>
    <row r="251" spans="1:30" x14ac:dyDescent="0.35">
      <c r="A251">
        <v>250</v>
      </c>
      <c r="B251" t="s">
        <v>841</v>
      </c>
      <c r="C251" t="s">
        <v>842</v>
      </c>
      <c r="D251">
        <v>1</v>
      </c>
      <c r="E251" s="27">
        <v>121</v>
      </c>
      <c r="F251">
        <v>1</v>
      </c>
      <c r="G251" s="3" t="s">
        <v>843</v>
      </c>
      <c r="H251" t="s">
        <v>844</v>
      </c>
      <c r="I251">
        <v>514.21</v>
      </c>
      <c r="J251">
        <v>518.74</v>
      </c>
      <c r="K251">
        <v>521.5</v>
      </c>
      <c r="L251">
        <v>545.4</v>
      </c>
      <c r="M251">
        <v>646.38</v>
      </c>
      <c r="N251">
        <v>661.63</v>
      </c>
      <c r="O251" s="9">
        <v>666.66</v>
      </c>
      <c r="T251">
        <v>1</v>
      </c>
      <c r="U251">
        <v>1</v>
      </c>
      <c r="V251">
        <v>1</v>
      </c>
      <c r="Y251" t="s">
        <v>175</v>
      </c>
      <c r="Z251" s="12" t="s">
        <v>58</v>
      </c>
      <c r="AA251" s="15" t="s">
        <v>840</v>
      </c>
      <c r="AB251" s="12" t="s">
        <v>1156</v>
      </c>
      <c r="AD251" s="7">
        <v>1</v>
      </c>
    </row>
    <row r="252" spans="1:30" x14ac:dyDescent="0.35">
      <c r="A252">
        <v>251</v>
      </c>
      <c r="B252" t="s">
        <v>847</v>
      </c>
      <c r="D252">
        <v>1</v>
      </c>
      <c r="F252">
        <v>4</v>
      </c>
      <c r="G252" s="3" t="s">
        <v>848</v>
      </c>
      <c r="I252">
        <v>0.3</v>
      </c>
      <c r="J252">
        <v>0.13</v>
      </c>
      <c r="K252">
        <v>0.13</v>
      </c>
      <c r="L252">
        <v>0</v>
      </c>
      <c r="M252">
        <v>0</v>
      </c>
      <c r="N252" t="s">
        <v>236</v>
      </c>
      <c r="O252" s="10" t="s">
        <v>237</v>
      </c>
      <c r="X252" t="s">
        <v>685</v>
      </c>
      <c r="Y252" t="s">
        <v>83</v>
      </c>
      <c r="Z252" s="12" t="s">
        <v>845</v>
      </c>
      <c r="AA252" s="15" t="s">
        <v>846</v>
      </c>
      <c r="AB252" s="12" t="s">
        <v>1157</v>
      </c>
      <c r="AD252" s="12"/>
    </row>
    <row r="253" spans="1:30" x14ac:dyDescent="0.35">
      <c r="A253">
        <v>252</v>
      </c>
      <c r="B253" t="s">
        <v>851</v>
      </c>
      <c r="D253">
        <v>1</v>
      </c>
      <c r="F253">
        <v>4</v>
      </c>
      <c r="G253" s="3" t="s">
        <v>852</v>
      </c>
      <c r="J253">
        <v>0.5</v>
      </c>
      <c r="K253">
        <v>0.5</v>
      </c>
      <c r="L253">
        <v>0.5</v>
      </c>
      <c r="M253">
        <v>0.5</v>
      </c>
      <c r="N253">
        <v>0.5</v>
      </c>
      <c r="O253" s="10">
        <v>0.5</v>
      </c>
      <c r="X253" t="s">
        <v>853</v>
      </c>
      <c r="Y253" t="s">
        <v>83</v>
      </c>
      <c r="Z253" s="12" t="s">
        <v>849</v>
      </c>
      <c r="AA253" s="15" t="s">
        <v>850</v>
      </c>
      <c r="AB253" s="12" t="s">
        <v>1158</v>
      </c>
      <c r="AD253" s="12"/>
    </row>
    <row r="254" spans="1:30" x14ac:dyDescent="0.35">
      <c r="A254">
        <v>253</v>
      </c>
      <c r="B254" t="s">
        <v>855</v>
      </c>
      <c r="D254">
        <v>1</v>
      </c>
      <c r="F254">
        <v>4</v>
      </c>
      <c r="G254" s="3" t="s">
        <v>856</v>
      </c>
      <c r="I254">
        <v>0.5</v>
      </c>
      <c r="J254">
        <v>0.5</v>
      </c>
      <c r="K254">
        <v>0.5</v>
      </c>
      <c r="L254">
        <v>0.5</v>
      </c>
      <c r="M254">
        <v>0.5</v>
      </c>
      <c r="N254">
        <v>0.5</v>
      </c>
      <c r="O254" s="10">
        <v>0.5</v>
      </c>
      <c r="X254" t="s">
        <v>612</v>
      </c>
      <c r="Y254" t="s">
        <v>87</v>
      </c>
      <c r="Z254" s="12" t="s">
        <v>849</v>
      </c>
      <c r="AA254" s="15" t="s">
        <v>854</v>
      </c>
      <c r="AB254" s="12" t="s">
        <v>1159</v>
      </c>
      <c r="AD254" s="12"/>
    </row>
    <row r="255" spans="1:30" x14ac:dyDescent="0.35">
      <c r="A255">
        <v>254</v>
      </c>
      <c r="B255" t="s">
        <v>862</v>
      </c>
      <c r="C255" t="s">
        <v>863</v>
      </c>
      <c r="D255">
        <v>1</v>
      </c>
      <c r="E255" s="27">
        <v>113</v>
      </c>
      <c r="F255">
        <v>1</v>
      </c>
      <c r="G255" s="3" t="s">
        <v>864</v>
      </c>
      <c r="I255">
        <v>10.82</v>
      </c>
      <c r="J255">
        <v>11.1</v>
      </c>
      <c r="K255">
        <v>15.7</v>
      </c>
      <c r="L255">
        <v>11.9</v>
      </c>
      <c r="M255">
        <v>11.2</v>
      </c>
      <c r="N255">
        <v>13.05</v>
      </c>
      <c r="O255" s="9">
        <v>14.55</v>
      </c>
      <c r="T255">
        <v>1</v>
      </c>
      <c r="U255">
        <v>1</v>
      </c>
      <c r="V255">
        <v>1</v>
      </c>
      <c r="Y255" t="s">
        <v>287</v>
      </c>
      <c r="Z255" s="12" t="s">
        <v>74</v>
      </c>
      <c r="AA255" s="15" t="s">
        <v>861</v>
      </c>
      <c r="AB255" s="12" t="s">
        <v>1160</v>
      </c>
      <c r="AD255" s="12"/>
    </row>
    <row r="256" spans="1:30" x14ac:dyDescent="0.35">
      <c r="A256">
        <v>255</v>
      </c>
      <c r="B256" t="s">
        <v>858</v>
      </c>
      <c r="C256" t="s">
        <v>859</v>
      </c>
      <c r="D256">
        <v>1</v>
      </c>
      <c r="E256" s="27">
        <v>113</v>
      </c>
      <c r="F256">
        <v>1</v>
      </c>
      <c r="G256" s="3" t="s">
        <v>860</v>
      </c>
      <c r="I256">
        <v>120.34</v>
      </c>
      <c r="J256">
        <v>120.94</v>
      </c>
      <c r="K256">
        <v>113.5</v>
      </c>
      <c r="L256">
        <v>119.9</v>
      </c>
      <c r="M256">
        <v>112.5</v>
      </c>
      <c r="N256">
        <v>115.3</v>
      </c>
      <c r="O256" s="9">
        <v>105.68</v>
      </c>
      <c r="T256">
        <v>1</v>
      </c>
      <c r="U256">
        <v>1</v>
      </c>
      <c r="V256">
        <v>1</v>
      </c>
      <c r="Y256" t="s">
        <v>175</v>
      </c>
      <c r="Z256" s="12" t="s">
        <v>74</v>
      </c>
      <c r="AA256" s="15" t="s">
        <v>857</v>
      </c>
      <c r="AB256" s="12" t="s">
        <v>1161</v>
      </c>
      <c r="AD256" s="12"/>
    </row>
    <row r="257" spans="1:30" x14ac:dyDescent="0.35">
      <c r="A257">
        <v>256</v>
      </c>
      <c r="B257" t="s">
        <v>866</v>
      </c>
      <c r="D257">
        <v>1</v>
      </c>
      <c r="F257">
        <v>8</v>
      </c>
      <c r="G257" s="3" t="s">
        <v>867</v>
      </c>
      <c r="K257">
        <v>0</v>
      </c>
      <c r="L257">
        <v>0</v>
      </c>
      <c r="M257">
        <v>0</v>
      </c>
      <c r="N257">
        <v>5</v>
      </c>
      <c r="O257" s="10">
        <v>5</v>
      </c>
      <c r="V257">
        <v>1</v>
      </c>
      <c r="Y257" t="s">
        <v>224</v>
      </c>
      <c r="Z257" s="12" t="s">
        <v>58</v>
      </c>
      <c r="AA257" s="15" t="s">
        <v>865</v>
      </c>
      <c r="AB257" s="12" t="s">
        <v>1162</v>
      </c>
      <c r="AC257" s="7">
        <v>1</v>
      </c>
      <c r="AD257" s="12"/>
    </row>
    <row r="258" spans="1:30" x14ac:dyDescent="0.35">
      <c r="A258">
        <v>257</v>
      </c>
      <c r="B258" t="s">
        <v>869</v>
      </c>
      <c r="C258" t="s">
        <v>870</v>
      </c>
      <c r="D258">
        <v>1</v>
      </c>
      <c r="E258" s="27">
        <v>411</v>
      </c>
      <c r="F258">
        <v>4</v>
      </c>
      <c r="G258" s="3" t="s">
        <v>871</v>
      </c>
      <c r="I258">
        <v>223.1</v>
      </c>
      <c r="J258">
        <v>228.92</v>
      </c>
      <c r="K258">
        <v>255.3</v>
      </c>
      <c r="L258">
        <v>254.3</v>
      </c>
      <c r="M258">
        <v>256.98</v>
      </c>
      <c r="N258">
        <v>250.8</v>
      </c>
      <c r="O258" s="9">
        <v>261.35000000000002</v>
      </c>
      <c r="T258">
        <v>1</v>
      </c>
      <c r="U258">
        <v>1</v>
      </c>
      <c r="V258">
        <v>1</v>
      </c>
      <c r="Y258" t="s">
        <v>57</v>
      </c>
      <c r="Z258" s="12" t="s">
        <v>74</v>
      </c>
      <c r="AA258" s="15" t="s">
        <v>868</v>
      </c>
      <c r="AB258" s="12" t="s">
        <v>1163</v>
      </c>
      <c r="AC258" s="7">
        <v>1</v>
      </c>
      <c r="AD258" s="12"/>
    </row>
    <row r="259" spans="1:30" ht="29" x14ac:dyDescent="0.35">
      <c r="A259">
        <v>258</v>
      </c>
      <c r="B259" t="s">
        <v>873</v>
      </c>
      <c r="C259" t="s">
        <v>874</v>
      </c>
      <c r="D259">
        <v>1</v>
      </c>
      <c r="E259" s="27">
        <v>941</v>
      </c>
      <c r="F259">
        <v>9</v>
      </c>
      <c r="G259" s="3" t="s">
        <v>875</v>
      </c>
      <c r="I259">
        <v>2757.47</v>
      </c>
      <c r="J259">
        <v>2936.61</v>
      </c>
      <c r="K259">
        <v>3045.8</v>
      </c>
      <c r="L259">
        <v>3128.4</v>
      </c>
      <c r="M259">
        <v>3202.86</v>
      </c>
      <c r="N259">
        <v>3187.71</v>
      </c>
      <c r="O259" s="9">
        <v>3245.01</v>
      </c>
      <c r="Q259">
        <v>1</v>
      </c>
      <c r="T259">
        <v>1</v>
      </c>
      <c r="U259">
        <v>1</v>
      </c>
      <c r="V259">
        <v>1</v>
      </c>
      <c r="Y259" t="s">
        <v>83</v>
      </c>
      <c r="Z259" s="12" t="s">
        <v>110</v>
      </c>
      <c r="AA259" t="s">
        <v>872</v>
      </c>
      <c r="AB259" s="12" t="s">
        <v>1164</v>
      </c>
      <c r="AD259" s="12"/>
    </row>
    <row r="260" spans="1:30" x14ac:dyDescent="0.35">
      <c r="A260">
        <v>259</v>
      </c>
      <c r="B260" t="s">
        <v>877</v>
      </c>
      <c r="C260" t="s">
        <v>878</v>
      </c>
      <c r="D260">
        <v>1</v>
      </c>
      <c r="E260" s="27">
        <v>411</v>
      </c>
      <c r="F260">
        <v>4</v>
      </c>
      <c r="G260" s="3" t="s">
        <v>879</v>
      </c>
      <c r="I260">
        <v>600.91999999999996</v>
      </c>
      <c r="J260">
        <v>592.79</v>
      </c>
      <c r="K260">
        <v>614.4</v>
      </c>
      <c r="L260">
        <v>651.6</v>
      </c>
      <c r="M260">
        <v>587.07000000000005</v>
      </c>
      <c r="N260">
        <v>578.71</v>
      </c>
      <c r="O260" s="9">
        <v>584.94000000000005</v>
      </c>
      <c r="T260">
        <v>1</v>
      </c>
      <c r="U260">
        <v>1</v>
      </c>
      <c r="V260">
        <v>1</v>
      </c>
      <c r="Y260" t="s">
        <v>57</v>
      </c>
      <c r="Z260" s="12" t="s">
        <v>74</v>
      </c>
      <c r="AA260" t="s">
        <v>876</v>
      </c>
      <c r="AB260" s="12" t="s">
        <v>1165</v>
      </c>
      <c r="AC260" s="7">
        <v>1</v>
      </c>
      <c r="AD260" s="12"/>
    </row>
    <row r="261" spans="1:30" x14ac:dyDescent="0.35">
      <c r="A261">
        <v>260</v>
      </c>
      <c r="B261" t="s">
        <v>881</v>
      </c>
      <c r="D261">
        <v>1</v>
      </c>
      <c r="E261" s="27">
        <v>310</v>
      </c>
      <c r="F261">
        <v>3</v>
      </c>
      <c r="G261" s="3" t="s">
        <v>882</v>
      </c>
      <c r="I261">
        <v>12.05</v>
      </c>
      <c r="J261">
        <v>12.93</v>
      </c>
      <c r="K261">
        <v>10.5</v>
      </c>
      <c r="L261">
        <v>14.5</v>
      </c>
      <c r="M261">
        <v>16.68</v>
      </c>
      <c r="N261">
        <v>12.95</v>
      </c>
      <c r="O261" s="9">
        <v>16.3</v>
      </c>
      <c r="T261">
        <v>1</v>
      </c>
      <c r="U261">
        <v>1</v>
      </c>
      <c r="V261">
        <v>1</v>
      </c>
      <c r="Y261" t="s">
        <v>63</v>
      </c>
      <c r="Z261" s="12" t="s">
        <v>69</v>
      </c>
      <c r="AA261" t="s">
        <v>880</v>
      </c>
      <c r="AB261" s="12" t="s">
        <v>1166</v>
      </c>
      <c r="AC261" s="7">
        <v>2</v>
      </c>
      <c r="AD261" s="12"/>
    </row>
    <row r="262" spans="1:30" x14ac:dyDescent="0.35">
      <c r="A262">
        <v>261</v>
      </c>
      <c r="B262" t="s">
        <v>884</v>
      </c>
      <c r="C262" t="s">
        <v>885</v>
      </c>
      <c r="D262">
        <v>1</v>
      </c>
      <c r="E262" s="27">
        <v>310</v>
      </c>
      <c r="F262">
        <v>3</v>
      </c>
      <c r="G262" s="3" t="s">
        <v>886</v>
      </c>
      <c r="K262">
        <v>0</v>
      </c>
      <c r="L262" t="s">
        <v>236</v>
      </c>
      <c r="M262" t="s">
        <v>235</v>
      </c>
      <c r="N262" t="s">
        <v>236</v>
      </c>
      <c r="O262" t="s">
        <v>236</v>
      </c>
      <c r="T262">
        <v>1</v>
      </c>
      <c r="U262">
        <v>1</v>
      </c>
      <c r="V262">
        <v>1</v>
      </c>
      <c r="Y262" t="s">
        <v>63</v>
      </c>
      <c r="Z262" s="12" t="s">
        <v>74</v>
      </c>
      <c r="AA262" t="s">
        <v>883</v>
      </c>
      <c r="AB262" s="12" t="s">
        <v>1167</v>
      </c>
      <c r="AD262" s="12"/>
    </row>
    <row r="263" spans="1:30" ht="29" x14ac:dyDescent="0.35">
      <c r="A263">
        <v>262</v>
      </c>
      <c r="B263" t="s">
        <v>888</v>
      </c>
      <c r="D263">
        <v>1</v>
      </c>
      <c r="E263" s="27">
        <v>941</v>
      </c>
      <c r="F263">
        <v>9</v>
      </c>
      <c r="G263" s="3" t="s">
        <v>889</v>
      </c>
      <c r="I263">
        <v>703.53</v>
      </c>
      <c r="J263">
        <v>729.06</v>
      </c>
      <c r="K263">
        <v>743.6</v>
      </c>
      <c r="L263">
        <v>780</v>
      </c>
      <c r="M263">
        <v>796.75</v>
      </c>
      <c r="N263">
        <v>782.07</v>
      </c>
      <c r="O263" s="9">
        <v>785.17</v>
      </c>
      <c r="Q263">
        <v>1</v>
      </c>
      <c r="T263">
        <v>1</v>
      </c>
      <c r="U263">
        <v>1</v>
      </c>
      <c r="V263">
        <v>1</v>
      </c>
      <c r="Y263" t="s">
        <v>109</v>
      </c>
      <c r="Z263" s="12" t="s">
        <v>110</v>
      </c>
      <c r="AA263" t="s">
        <v>111</v>
      </c>
      <c r="AB263" s="12" t="s">
        <v>997</v>
      </c>
      <c r="AD263" s="12"/>
    </row>
    <row r="264" spans="1:30" x14ac:dyDescent="0.35">
      <c r="A264">
        <v>263</v>
      </c>
      <c r="B264" t="s">
        <v>892</v>
      </c>
      <c r="C264" t="s">
        <v>893</v>
      </c>
      <c r="D264">
        <v>1</v>
      </c>
      <c r="E264" s="27">
        <v>760</v>
      </c>
      <c r="F264">
        <v>7</v>
      </c>
      <c r="G264" s="3" t="s">
        <v>894</v>
      </c>
      <c r="I264">
        <v>109.85</v>
      </c>
      <c r="J264">
        <v>115.89</v>
      </c>
      <c r="K264">
        <v>124.4</v>
      </c>
      <c r="L264">
        <v>121.5</v>
      </c>
      <c r="M264">
        <v>125.7</v>
      </c>
      <c r="N264">
        <v>135.53</v>
      </c>
      <c r="O264" s="9">
        <v>145.53</v>
      </c>
      <c r="T264">
        <v>1</v>
      </c>
      <c r="U264">
        <v>1</v>
      </c>
      <c r="V264">
        <v>1</v>
      </c>
      <c r="Y264" t="s">
        <v>68</v>
      </c>
      <c r="Z264" s="12" t="s">
        <v>74</v>
      </c>
      <c r="AA264" t="s">
        <v>891</v>
      </c>
      <c r="AB264" s="12" t="s">
        <v>1168</v>
      </c>
      <c r="AC264" s="7">
        <v>2</v>
      </c>
      <c r="AD264" s="12"/>
    </row>
    <row r="265" spans="1:30" x14ac:dyDescent="0.35">
      <c r="A265">
        <v>264</v>
      </c>
      <c r="B265" t="s">
        <v>605</v>
      </c>
      <c r="D265">
        <v>1</v>
      </c>
      <c r="E265" s="27">
        <v>411</v>
      </c>
      <c r="F265">
        <v>4</v>
      </c>
      <c r="G265" s="3" t="s">
        <v>896</v>
      </c>
      <c r="I265">
        <f>377.78-4.5</f>
        <v>373.28</v>
      </c>
      <c r="J265">
        <v>372.40000000000003</v>
      </c>
      <c r="K265">
        <v>416.57</v>
      </c>
      <c r="L265">
        <v>421.2</v>
      </c>
      <c r="M265">
        <v>628.03</v>
      </c>
      <c r="N265">
        <v>974.49</v>
      </c>
      <c r="O265" s="9">
        <v>530.5</v>
      </c>
      <c r="T265">
        <v>1</v>
      </c>
      <c r="U265">
        <v>1</v>
      </c>
      <c r="V265">
        <v>1</v>
      </c>
      <c r="Y265" t="s">
        <v>57</v>
      </c>
      <c r="Z265" s="12" t="s">
        <v>58</v>
      </c>
      <c r="AA265" t="s">
        <v>895</v>
      </c>
      <c r="AB265" s="12" t="s">
        <v>1169</v>
      </c>
      <c r="AC265" s="7">
        <v>1</v>
      </c>
      <c r="AD265" s="12"/>
    </row>
    <row r="266" spans="1:30" x14ac:dyDescent="0.35">
      <c r="A266">
        <v>265</v>
      </c>
      <c r="B266" t="s">
        <v>60</v>
      </c>
      <c r="D266">
        <v>1</v>
      </c>
      <c r="E266" s="27">
        <v>330</v>
      </c>
      <c r="F266">
        <v>3</v>
      </c>
      <c r="G266" s="3" t="s">
        <v>61</v>
      </c>
      <c r="H266" t="s">
        <v>62</v>
      </c>
      <c r="K266">
        <v>23.185659999999999</v>
      </c>
      <c r="L266">
        <v>22.62</v>
      </c>
      <c r="M266">
        <v>22.474523809523792</v>
      </c>
      <c r="N266">
        <v>24.083794416996</v>
      </c>
      <c r="O266" s="8">
        <v>23.340316106719349</v>
      </c>
      <c r="P266">
        <v>1</v>
      </c>
      <c r="W266">
        <v>1</v>
      </c>
      <c r="Y266" t="s">
        <v>63</v>
      </c>
      <c r="Z266" s="12" t="s">
        <v>64</v>
      </c>
      <c r="AB266" s="12" t="s">
        <v>1170</v>
      </c>
      <c r="AD266" s="12"/>
    </row>
    <row r="267" spans="1:30" x14ac:dyDescent="0.35">
      <c r="A267">
        <v>266</v>
      </c>
      <c r="B267" t="s">
        <v>102</v>
      </c>
      <c r="D267">
        <v>1</v>
      </c>
      <c r="E267" s="27">
        <v>330</v>
      </c>
      <c r="F267">
        <v>3</v>
      </c>
      <c r="G267" s="3" t="s">
        <v>61</v>
      </c>
      <c r="H267" t="s">
        <v>62</v>
      </c>
      <c r="K267">
        <v>132.08949000000001</v>
      </c>
      <c r="L267">
        <v>122.78740000000001</v>
      </c>
      <c r="M267">
        <v>128.6254480654768</v>
      </c>
      <c r="N267">
        <v>133.53304194664031</v>
      </c>
      <c r="O267" s="8">
        <v>129.36501442687751</v>
      </c>
      <c r="P267">
        <v>1</v>
      </c>
      <c r="W267">
        <v>1</v>
      </c>
      <c r="Y267" t="s">
        <v>63</v>
      </c>
      <c r="Z267" s="12" t="s">
        <v>64</v>
      </c>
      <c r="AB267" s="12" t="s">
        <v>1170</v>
      </c>
      <c r="AD267" s="12"/>
    </row>
    <row r="268" spans="1:30" x14ac:dyDescent="0.35">
      <c r="A268">
        <v>267</v>
      </c>
      <c r="B268" t="s">
        <v>112</v>
      </c>
      <c r="D268">
        <v>1</v>
      </c>
      <c r="E268" s="27">
        <v>330</v>
      </c>
      <c r="F268">
        <v>3</v>
      </c>
      <c r="G268" s="3" t="s">
        <v>61</v>
      </c>
      <c r="H268" t="s">
        <v>62</v>
      </c>
      <c r="K268">
        <v>33.874600000000001</v>
      </c>
      <c r="L268">
        <v>34.020000000000003</v>
      </c>
      <c r="M268">
        <v>35.525792609126952</v>
      </c>
      <c r="N268">
        <v>34.650197924901192</v>
      </c>
      <c r="O268" s="8">
        <v>33.893083893280597</v>
      </c>
      <c r="P268">
        <v>1</v>
      </c>
      <c r="W268">
        <v>1</v>
      </c>
      <c r="Y268" t="s">
        <v>63</v>
      </c>
      <c r="Z268" s="12" t="s">
        <v>64</v>
      </c>
      <c r="AB268" s="12" t="s">
        <v>1170</v>
      </c>
      <c r="AD268" s="12"/>
    </row>
    <row r="269" spans="1:30" x14ac:dyDescent="0.35">
      <c r="A269">
        <v>268</v>
      </c>
      <c r="B269" t="s">
        <v>119</v>
      </c>
      <c r="D269">
        <v>1</v>
      </c>
      <c r="E269" s="27">
        <v>330</v>
      </c>
      <c r="F269">
        <v>3</v>
      </c>
      <c r="G269" s="3" t="s">
        <v>61</v>
      </c>
      <c r="H269" t="s">
        <v>62</v>
      </c>
      <c r="K269">
        <v>39.869199999999999</v>
      </c>
      <c r="L269">
        <v>40.409999999999997</v>
      </c>
      <c r="M269">
        <v>42.258334275793587</v>
      </c>
      <c r="N269">
        <v>47.615415019762821</v>
      </c>
      <c r="O269" s="8">
        <v>48.725492984189721</v>
      </c>
      <c r="P269">
        <v>1</v>
      </c>
      <c r="W269">
        <v>1</v>
      </c>
      <c r="Y269" t="s">
        <v>63</v>
      </c>
      <c r="Z269" s="12" t="s">
        <v>64</v>
      </c>
      <c r="AB269" s="12" t="s">
        <v>1170</v>
      </c>
      <c r="AD269" s="12"/>
    </row>
    <row r="270" spans="1:30" x14ac:dyDescent="0.35">
      <c r="A270">
        <v>269</v>
      </c>
      <c r="B270" t="s">
        <v>161</v>
      </c>
      <c r="D270">
        <v>1</v>
      </c>
      <c r="E270" s="27">
        <v>330</v>
      </c>
      <c r="F270">
        <v>3</v>
      </c>
      <c r="G270" s="3" t="s">
        <v>61</v>
      </c>
      <c r="H270" t="s">
        <v>62</v>
      </c>
      <c r="K270">
        <v>18.006276</v>
      </c>
      <c r="L270">
        <v>19.22</v>
      </c>
      <c r="M270">
        <v>19.90428571428572</v>
      </c>
      <c r="N270">
        <v>23.727905138339921</v>
      </c>
      <c r="O270" s="8">
        <v>24.629841650197619</v>
      </c>
      <c r="P270">
        <v>1</v>
      </c>
      <c r="W270">
        <v>1</v>
      </c>
      <c r="Y270" t="s">
        <v>63</v>
      </c>
      <c r="Z270" s="12" t="s">
        <v>64</v>
      </c>
      <c r="AB270" s="12" t="s">
        <v>1170</v>
      </c>
      <c r="AD270" s="12"/>
    </row>
    <row r="271" spans="1:30" x14ac:dyDescent="0.35">
      <c r="A271">
        <v>270</v>
      </c>
      <c r="B271" t="s">
        <v>168</v>
      </c>
      <c r="D271">
        <v>1</v>
      </c>
      <c r="E271" s="27">
        <v>330</v>
      </c>
      <c r="F271">
        <v>3</v>
      </c>
      <c r="G271" s="3" t="s">
        <v>61</v>
      </c>
      <c r="H271" t="s">
        <v>62</v>
      </c>
      <c r="K271">
        <v>39.402296</v>
      </c>
      <c r="L271">
        <v>36.880000000000003</v>
      </c>
      <c r="M271">
        <v>39.761502926587298</v>
      </c>
      <c r="N271">
        <v>37.830465563241077</v>
      </c>
      <c r="O271" s="8">
        <v>39.383662351778632</v>
      </c>
      <c r="P271">
        <v>1</v>
      </c>
      <c r="W271">
        <v>1</v>
      </c>
      <c r="Y271" t="s">
        <v>63</v>
      </c>
      <c r="Z271" s="12" t="s">
        <v>64</v>
      </c>
      <c r="AB271" s="12" t="s">
        <v>1170</v>
      </c>
      <c r="AD271" s="12"/>
    </row>
    <row r="272" spans="1:30" x14ac:dyDescent="0.35">
      <c r="A272">
        <v>271</v>
      </c>
      <c r="B272" t="s">
        <v>177</v>
      </c>
      <c r="D272">
        <v>1</v>
      </c>
      <c r="E272" s="27">
        <v>330</v>
      </c>
      <c r="F272">
        <v>3</v>
      </c>
      <c r="G272" s="3" t="s">
        <v>61</v>
      </c>
      <c r="H272" t="s">
        <v>62</v>
      </c>
      <c r="K272">
        <v>43.489100000000001</v>
      </c>
      <c r="L272">
        <v>43.62</v>
      </c>
      <c r="M272">
        <v>44.887034722222189</v>
      </c>
      <c r="N272">
        <v>46.404051383399157</v>
      </c>
      <c r="O272" s="8">
        <v>48.465711462450571</v>
      </c>
      <c r="P272">
        <v>1</v>
      </c>
      <c r="W272">
        <v>1</v>
      </c>
      <c r="Y272" t="s">
        <v>63</v>
      </c>
      <c r="Z272" s="12" t="s">
        <v>64</v>
      </c>
      <c r="AB272" s="12" t="s">
        <v>1170</v>
      </c>
      <c r="AD272" s="12"/>
    </row>
    <row r="273" spans="1:30" x14ac:dyDescent="0.35">
      <c r="A273">
        <v>272</v>
      </c>
      <c r="B273" t="s">
        <v>267</v>
      </c>
      <c r="D273">
        <v>1</v>
      </c>
      <c r="E273" s="27">
        <v>330</v>
      </c>
      <c r="F273">
        <v>3</v>
      </c>
      <c r="G273" s="3" t="s">
        <v>61</v>
      </c>
      <c r="H273" t="s">
        <v>62</v>
      </c>
      <c r="K273">
        <v>15.695</v>
      </c>
      <c r="L273">
        <v>13.99</v>
      </c>
      <c r="M273">
        <v>14.21091458333334</v>
      </c>
      <c r="N273">
        <v>14.470751383399209</v>
      </c>
      <c r="O273" s="8">
        <v>15.163043774703549</v>
      </c>
      <c r="P273">
        <v>1</v>
      </c>
      <c r="W273">
        <v>1</v>
      </c>
      <c r="Y273" t="s">
        <v>63</v>
      </c>
      <c r="Z273" s="12" t="s">
        <v>64</v>
      </c>
      <c r="AB273" s="12" t="s">
        <v>1170</v>
      </c>
      <c r="AD273" s="12"/>
    </row>
    <row r="274" spans="1:30" x14ac:dyDescent="0.35">
      <c r="A274">
        <v>273</v>
      </c>
      <c r="B274" t="s">
        <v>275</v>
      </c>
      <c r="D274">
        <v>1</v>
      </c>
      <c r="E274" s="27">
        <v>330</v>
      </c>
      <c r="F274">
        <v>3</v>
      </c>
      <c r="G274" s="3" t="s">
        <v>61</v>
      </c>
      <c r="H274" t="s">
        <v>62</v>
      </c>
      <c r="K274">
        <v>10.52</v>
      </c>
      <c r="L274">
        <v>11.15</v>
      </c>
      <c r="M274">
        <v>11.585316121031751</v>
      </c>
      <c r="N274">
        <v>10.345848863636361</v>
      </c>
      <c r="O274" s="8">
        <v>10.142355484189711</v>
      </c>
      <c r="P274">
        <v>1</v>
      </c>
      <c r="W274">
        <v>1</v>
      </c>
      <c r="Y274" t="s">
        <v>63</v>
      </c>
      <c r="Z274" s="12" t="s">
        <v>64</v>
      </c>
      <c r="AB274" s="12" t="s">
        <v>1170</v>
      </c>
      <c r="AD274" s="12"/>
    </row>
    <row r="275" spans="1:30" x14ac:dyDescent="0.35">
      <c r="A275">
        <v>274</v>
      </c>
      <c r="B275" t="s">
        <v>276</v>
      </c>
      <c r="D275">
        <v>1</v>
      </c>
      <c r="E275" s="27">
        <v>330</v>
      </c>
      <c r="F275">
        <v>3</v>
      </c>
      <c r="G275" s="3" t="s">
        <v>61</v>
      </c>
      <c r="H275" t="s">
        <v>62</v>
      </c>
      <c r="K275">
        <v>33.458500000000001</v>
      </c>
      <c r="L275">
        <v>34.44</v>
      </c>
      <c r="M275">
        <v>34.644047619047619</v>
      </c>
      <c r="N275">
        <v>35.306916996047427</v>
      </c>
      <c r="O275" s="8">
        <v>38.083399505928838</v>
      </c>
      <c r="P275">
        <v>1</v>
      </c>
      <c r="W275">
        <v>1</v>
      </c>
      <c r="Y275" t="s">
        <v>63</v>
      </c>
      <c r="Z275" s="12" t="s">
        <v>64</v>
      </c>
      <c r="AB275" s="12" t="s">
        <v>1170</v>
      </c>
      <c r="AD275" s="12"/>
    </row>
    <row r="276" spans="1:30" x14ac:dyDescent="0.35">
      <c r="A276">
        <v>275</v>
      </c>
      <c r="B276" t="s">
        <v>278</v>
      </c>
      <c r="D276">
        <v>1</v>
      </c>
      <c r="E276" s="27">
        <v>330</v>
      </c>
      <c r="F276">
        <v>3</v>
      </c>
      <c r="G276" s="3" t="s">
        <v>61</v>
      </c>
      <c r="H276" t="s">
        <v>62</v>
      </c>
      <c r="K276">
        <v>204.0093</v>
      </c>
      <c r="L276">
        <v>199.95</v>
      </c>
      <c r="M276">
        <v>214.70866294642909</v>
      </c>
      <c r="N276">
        <v>221.88580266798471</v>
      </c>
      <c r="O276" s="8">
        <v>218.95395202569199</v>
      </c>
      <c r="P276">
        <v>1</v>
      </c>
      <c r="W276">
        <v>1</v>
      </c>
      <c r="Y276" t="s">
        <v>63</v>
      </c>
      <c r="Z276" s="12" t="s">
        <v>64</v>
      </c>
      <c r="AB276" s="12" t="s">
        <v>1170</v>
      </c>
      <c r="AD276" s="12"/>
    </row>
    <row r="277" spans="1:30" x14ac:dyDescent="0.35">
      <c r="A277">
        <v>276</v>
      </c>
      <c r="B277" t="s">
        <v>282</v>
      </c>
      <c r="D277">
        <v>1</v>
      </c>
      <c r="E277" s="27">
        <v>330</v>
      </c>
      <c r="F277">
        <v>3</v>
      </c>
      <c r="G277" s="3" t="s">
        <v>61</v>
      </c>
      <c r="H277" t="s">
        <v>62</v>
      </c>
      <c r="K277">
        <v>32.239400000000003</v>
      </c>
      <c r="L277">
        <v>31.69</v>
      </c>
      <c r="M277">
        <v>30.96091269841267</v>
      </c>
      <c r="N277">
        <v>32.889180237154157</v>
      </c>
      <c r="O277" s="8">
        <v>36.075691205533587</v>
      </c>
      <c r="P277">
        <v>1</v>
      </c>
      <c r="W277">
        <v>1</v>
      </c>
      <c r="Y277" t="s">
        <v>63</v>
      </c>
      <c r="Z277" s="12" t="s">
        <v>64</v>
      </c>
      <c r="AB277" s="12" t="s">
        <v>1170</v>
      </c>
      <c r="AD277" s="12"/>
    </row>
    <row r="278" spans="1:30" x14ac:dyDescent="0.35">
      <c r="A278">
        <v>277</v>
      </c>
      <c r="B278" t="s">
        <v>283</v>
      </c>
      <c r="D278">
        <v>1</v>
      </c>
      <c r="E278" s="27">
        <v>330</v>
      </c>
      <c r="F278">
        <v>3</v>
      </c>
      <c r="G278" s="3" t="s">
        <v>61</v>
      </c>
      <c r="H278" t="s">
        <v>62</v>
      </c>
      <c r="K278">
        <v>12.209</v>
      </c>
      <c r="L278">
        <v>10.91</v>
      </c>
      <c r="M278">
        <v>11.589780902777781</v>
      </c>
      <c r="N278">
        <v>12.580039081027669</v>
      </c>
      <c r="O278" s="8">
        <v>10.496044911067189</v>
      </c>
      <c r="P278">
        <v>1</v>
      </c>
      <c r="W278">
        <v>1</v>
      </c>
      <c r="Y278" t="s">
        <v>63</v>
      </c>
      <c r="Z278" s="12" t="s">
        <v>64</v>
      </c>
      <c r="AB278" s="12" t="s">
        <v>1170</v>
      </c>
      <c r="AD278" s="12"/>
    </row>
    <row r="279" spans="1:30" x14ac:dyDescent="0.35">
      <c r="A279">
        <v>278</v>
      </c>
      <c r="B279" t="s">
        <v>293</v>
      </c>
      <c r="D279">
        <v>1</v>
      </c>
      <c r="E279" s="27">
        <v>330</v>
      </c>
      <c r="F279">
        <v>3</v>
      </c>
      <c r="G279" s="3" t="s">
        <v>61</v>
      </c>
      <c r="H279" t="s">
        <v>62</v>
      </c>
      <c r="K279">
        <v>90.766800000000003</v>
      </c>
      <c r="L279">
        <v>88.21</v>
      </c>
      <c r="M279">
        <v>87.309623015873171</v>
      </c>
      <c r="N279">
        <v>81.454624703557243</v>
      </c>
      <c r="O279" s="8">
        <v>83.828557114624402</v>
      </c>
      <c r="P279">
        <v>1</v>
      </c>
      <c r="W279">
        <v>1</v>
      </c>
      <c r="Y279" t="s">
        <v>63</v>
      </c>
      <c r="Z279" s="12" t="s">
        <v>64</v>
      </c>
      <c r="AB279" s="12" t="s">
        <v>1170</v>
      </c>
      <c r="AD279" s="12"/>
    </row>
    <row r="280" spans="1:30" x14ac:dyDescent="0.35">
      <c r="A280">
        <v>279</v>
      </c>
      <c r="B280" t="s">
        <v>298</v>
      </c>
      <c r="D280">
        <v>1</v>
      </c>
      <c r="E280" s="27">
        <v>330</v>
      </c>
      <c r="F280">
        <v>3</v>
      </c>
      <c r="G280" s="3" t="s">
        <v>61</v>
      </c>
      <c r="H280" t="s">
        <v>62</v>
      </c>
      <c r="K280">
        <v>25.200987999999999</v>
      </c>
      <c r="L280">
        <v>26.49</v>
      </c>
      <c r="M280">
        <v>26.56587291666667</v>
      </c>
      <c r="N280">
        <v>26.220553606719371</v>
      </c>
      <c r="O280" s="8">
        <v>26.32134407114625</v>
      </c>
      <c r="P280">
        <v>1</v>
      </c>
      <c r="W280">
        <v>1</v>
      </c>
      <c r="Y280" t="s">
        <v>63</v>
      </c>
      <c r="Z280" s="12" t="s">
        <v>64</v>
      </c>
      <c r="AB280" s="12" t="s">
        <v>1170</v>
      </c>
      <c r="AD280" s="12"/>
    </row>
    <row r="281" spans="1:30" x14ac:dyDescent="0.35">
      <c r="A281">
        <v>280</v>
      </c>
      <c r="B281" t="s">
        <v>313</v>
      </c>
      <c r="D281">
        <v>1</v>
      </c>
      <c r="E281" s="27">
        <v>330</v>
      </c>
      <c r="F281">
        <v>3</v>
      </c>
      <c r="G281" s="3" t="s">
        <v>61</v>
      </c>
      <c r="H281" t="s">
        <v>62</v>
      </c>
      <c r="K281">
        <v>16.573</v>
      </c>
      <c r="L281">
        <v>15.206899999999999</v>
      </c>
      <c r="M281">
        <v>14.76915386904763</v>
      </c>
      <c r="N281">
        <v>14.65770770750988</v>
      </c>
      <c r="O281" s="8">
        <v>15.48715637351779</v>
      </c>
      <c r="P281">
        <v>1</v>
      </c>
      <c r="W281">
        <v>1</v>
      </c>
      <c r="Y281" t="s">
        <v>63</v>
      </c>
      <c r="Z281" s="12" t="s">
        <v>64</v>
      </c>
      <c r="AB281" s="12" t="s">
        <v>1170</v>
      </c>
      <c r="AD281" s="12"/>
    </row>
    <row r="282" spans="1:30" x14ac:dyDescent="0.35">
      <c r="A282">
        <v>281</v>
      </c>
      <c r="B282" t="s">
        <v>372</v>
      </c>
      <c r="D282">
        <v>1</v>
      </c>
      <c r="E282" s="27">
        <v>330</v>
      </c>
      <c r="F282">
        <v>3</v>
      </c>
      <c r="G282" s="3" t="s">
        <v>61</v>
      </c>
      <c r="H282" t="s">
        <v>62</v>
      </c>
      <c r="K282">
        <v>45.686584000000003</v>
      </c>
      <c r="L282">
        <v>48.942768000000001</v>
      </c>
      <c r="M282">
        <v>51.184685714285678</v>
      </c>
      <c r="N282">
        <v>56.870063735177823</v>
      </c>
      <c r="O282" s="8">
        <v>54.775132608695657</v>
      </c>
      <c r="P282">
        <v>1</v>
      </c>
      <c r="W282">
        <v>1</v>
      </c>
      <c r="Y282" t="s">
        <v>63</v>
      </c>
      <c r="Z282" s="12" t="s">
        <v>64</v>
      </c>
      <c r="AB282" s="12" t="s">
        <v>1170</v>
      </c>
      <c r="AD282" s="12"/>
    </row>
    <row r="283" spans="1:30" x14ac:dyDescent="0.35">
      <c r="A283">
        <v>282</v>
      </c>
      <c r="B283" t="s">
        <v>373</v>
      </c>
      <c r="D283">
        <v>1</v>
      </c>
      <c r="E283" s="27">
        <v>330</v>
      </c>
      <c r="F283">
        <v>3</v>
      </c>
      <c r="G283" s="3" t="s">
        <v>61</v>
      </c>
      <c r="H283" t="s">
        <v>62</v>
      </c>
      <c r="K283">
        <v>44.0383</v>
      </c>
      <c r="L283">
        <v>42.886150000000001</v>
      </c>
      <c r="M283">
        <v>44.417279712301543</v>
      </c>
      <c r="N283">
        <v>48.934806620553353</v>
      </c>
      <c r="O283" s="8">
        <v>49.496979792490123</v>
      </c>
      <c r="P283">
        <v>1</v>
      </c>
      <c r="W283">
        <v>1</v>
      </c>
      <c r="Y283" t="s">
        <v>63</v>
      </c>
      <c r="Z283" s="12" t="s">
        <v>64</v>
      </c>
      <c r="AB283" s="12" t="s">
        <v>1170</v>
      </c>
      <c r="AD283" s="12"/>
    </row>
    <row r="284" spans="1:30" x14ac:dyDescent="0.35">
      <c r="A284">
        <v>283</v>
      </c>
      <c r="B284" t="s">
        <v>415</v>
      </c>
      <c r="D284">
        <v>1</v>
      </c>
      <c r="E284" s="27">
        <v>330</v>
      </c>
      <c r="F284">
        <v>3</v>
      </c>
      <c r="G284" s="3" t="s">
        <v>61</v>
      </c>
      <c r="H284" t="s">
        <v>62</v>
      </c>
      <c r="K284">
        <v>26.537700000000001</v>
      </c>
      <c r="L284">
        <v>28.73</v>
      </c>
      <c r="M284">
        <v>31.236309375000001</v>
      </c>
      <c r="N284">
        <v>31.34545459486165</v>
      </c>
      <c r="O284" s="8">
        <v>31.131819614624501</v>
      </c>
      <c r="P284">
        <v>1</v>
      </c>
      <c r="W284">
        <v>1</v>
      </c>
      <c r="Y284" t="s">
        <v>63</v>
      </c>
      <c r="Z284" s="12" t="s">
        <v>64</v>
      </c>
      <c r="AB284" s="12" t="s">
        <v>1170</v>
      </c>
      <c r="AD284" s="12"/>
    </row>
    <row r="285" spans="1:30" x14ac:dyDescent="0.35">
      <c r="A285">
        <v>284</v>
      </c>
      <c r="B285" t="s">
        <v>444</v>
      </c>
      <c r="D285">
        <v>1</v>
      </c>
      <c r="E285" s="27">
        <v>330</v>
      </c>
      <c r="F285">
        <v>3</v>
      </c>
      <c r="G285" s="3" t="s">
        <v>61</v>
      </c>
      <c r="H285" t="s">
        <v>62</v>
      </c>
      <c r="K285">
        <v>44.478228000000001</v>
      </c>
      <c r="L285">
        <v>46.08</v>
      </c>
      <c r="M285">
        <v>48.156474255952332</v>
      </c>
      <c r="N285">
        <v>49.35862208498019</v>
      </c>
      <c r="O285" s="8">
        <v>49.673615612648177</v>
      </c>
      <c r="P285">
        <v>1</v>
      </c>
      <c r="W285">
        <v>1</v>
      </c>
      <c r="Y285" t="s">
        <v>63</v>
      </c>
      <c r="Z285" s="12" t="s">
        <v>64</v>
      </c>
      <c r="AB285" s="12" t="s">
        <v>1170</v>
      </c>
      <c r="AD285" s="12"/>
    </row>
    <row r="286" spans="1:30" x14ac:dyDescent="0.35">
      <c r="A286">
        <v>285</v>
      </c>
      <c r="B286" t="s">
        <v>463</v>
      </c>
      <c r="D286">
        <v>1</v>
      </c>
      <c r="E286" s="27">
        <v>330</v>
      </c>
      <c r="F286">
        <v>3</v>
      </c>
      <c r="G286" s="3" t="s">
        <v>61</v>
      </c>
      <c r="H286" t="s">
        <v>62</v>
      </c>
      <c r="K286">
        <v>33.290799999999997</v>
      </c>
      <c r="L286">
        <v>31.704499999999999</v>
      </c>
      <c r="M286">
        <v>32.885337946428557</v>
      </c>
      <c r="N286">
        <v>33.213834337944668</v>
      </c>
      <c r="O286" s="8">
        <v>33.43359683794467</v>
      </c>
      <c r="P286">
        <v>1</v>
      </c>
      <c r="W286">
        <v>1</v>
      </c>
      <c r="Y286" t="s">
        <v>63</v>
      </c>
      <c r="Z286" s="12" t="s">
        <v>64</v>
      </c>
      <c r="AB286" s="12" t="s">
        <v>1170</v>
      </c>
      <c r="AD286" s="12"/>
    </row>
    <row r="287" spans="1:30" x14ac:dyDescent="0.35">
      <c r="A287">
        <v>286</v>
      </c>
      <c r="B287" t="s">
        <v>464</v>
      </c>
      <c r="D287">
        <v>1</v>
      </c>
      <c r="E287" s="27">
        <v>330</v>
      </c>
      <c r="F287">
        <v>3</v>
      </c>
      <c r="G287" s="3" t="s">
        <v>61</v>
      </c>
      <c r="H287" t="s">
        <v>62</v>
      </c>
      <c r="K287">
        <v>76.374359999999996</v>
      </c>
      <c r="L287">
        <v>75.083600000000004</v>
      </c>
      <c r="M287">
        <v>72.258234176587436</v>
      </c>
      <c r="N287">
        <v>71.666402816205519</v>
      </c>
      <c r="O287" s="8">
        <v>71.194796788537502</v>
      </c>
      <c r="P287">
        <v>1</v>
      </c>
      <c r="W287">
        <v>1</v>
      </c>
      <c r="Y287" t="s">
        <v>63</v>
      </c>
      <c r="Z287" s="12" t="s">
        <v>64</v>
      </c>
      <c r="AB287" s="12" t="s">
        <v>1170</v>
      </c>
      <c r="AD287" s="12"/>
    </row>
    <row r="288" spans="1:30" x14ac:dyDescent="0.35">
      <c r="A288">
        <v>287</v>
      </c>
      <c r="B288" t="s">
        <v>467</v>
      </c>
      <c r="D288">
        <v>1</v>
      </c>
      <c r="E288" s="27">
        <v>330</v>
      </c>
      <c r="F288">
        <v>3</v>
      </c>
      <c r="G288" s="3" t="s">
        <v>61</v>
      </c>
      <c r="H288" t="s">
        <v>62</v>
      </c>
      <c r="K288">
        <v>9.9580000000000002</v>
      </c>
      <c r="L288">
        <v>10.76</v>
      </c>
      <c r="M288">
        <v>9.8587461309523796</v>
      </c>
      <c r="N288">
        <v>9.5193675889328073</v>
      </c>
      <c r="O288" s="8">
        <v>9.6818189723320174</v>
      </c>
      <c r="P288">
        <v>1</v>
      </c>
      <c r="W288">
        <v>1</v>
      </c>
      <c r="Y288" t="s">
        <v>63</v>
      </c>
      <c r="Z288" s="12" t="s">
        <v>64</v>
      </c>
      <c r="AB288" s="12" t="s">
        <v>1170</v>
      </c>
      <c r="AD288" s="12"/>
    </row>
    <row r="289" spans="1:30" x14ac:dyDescent="0.35">
      <c r="A289">
        <v>288</v>
      </c>
      <c r="B289" t="s">
        <v>514</v>
      </c>
      <c r="D289">
        <v>1</v>
      </c>
      <c r="E289" s="27">
        <v>330</v>
      </c>
      <c r="F289">
        <v>3</v>
      </c>
      <c r="G289" s="3" t="s">
        <v>61</v>
      </c>
      <c r="H289" t="s">
        <v>62</v>
      </c>
      <c r="K289">
        <v>139.59317999999999</v>
      </c>
      <c r="L289">
        <v>135.51400000000001</v>
      </c>
      <c r="M289">
        <v>135.6107489583338</v>
      </c>
      <c r="N289">
        <v>137.3725496047432</v>
      </c>
      <c r="O289" s="8">
        <v>132.2298289031622</v>
      </c>
      <c r="P289">
        <v>1</v>
      </c>
      <c r="W289">
        <v>1</v>
      </c>
      <c r="Y289" t="s">
        <v>63</v>
      </c>
      <c r="Z289" s="12" t="s">
        <v>64</v>
      </c>
      <c r="AB289" s="12" t="s">
        <v>1170</v>
      </c>
      <c r="AD289" s="12"/>
    </row>
    <row r="290" spans="1:30" x14ac:dyDescent="0.35">
      <c r="A290">
        <v>289</v>
      </c>
      <c r="B290" t="s">
        <v>528</v>
      </c>
      <c r="D290">
        <v>1</v>
      </c>
      <c r="E290" s="27">
        <v>330</v>
      </c>
      <c r="F290">
        <v>3</v>
      </c>
      <c r="G290" s="3" t="s">
        <v>61</v>
      </c>
      <c r="H290" t="s">
        <v>62</v>
      </c>
      <c r="K290">
        <v>16.474299999999999</v>
      </c>
      <c r="L290">
        <v>16.540400000000002</v>
      </c>
      <c r="M290">
        <v>14.861309523809529</v>
      </c>
      <c r="N290">
        <v>15.33958646245059</v>
      </c>
      <c r="O290" s="8">
        <v>15.862845849802371</v>
      </c>
      <c r="P290">
        <v>1</v>
      </c>
      <c r="W290">
        <v>1</v>
      </c>
      <c r="Y290" t="s">
        <v>63</v>
      </c>
      <c r="Z290" s="12" t="s">
        <v>64</v>
      </c>
      <c r="AB290" s="12" t="s">
        <v>1170</v>
      </c>
      <c r="AD290" s="12"/>
    </row>
    <row r="291" spans="1:30" x14ac:dyDescent="0.35">
      <c r="A291">
        <v>290</v>
      </c>
      <c r="B291" t="s">
        <v>583</v>
      </c>
      <c r="D291">
        <v>1</v>
      </c>
      <c r="E291" s="27">
        <v>330</v>
      </c>
      <c r="F291">
        <v>3</v>
      </c>
      <c r="G291" s="3" t="s">
        <v>61</v>
      </c>
      <c r="H291" t="s">
        <v>62</v>
      </c>
      <c r="K291">
        <v>140.09299999999999</v>
      </c>
      <c r="L291">
        <v>127.8</v>
      </c>
      <c r="M291">
        <v>131.96775892857181</v>
      </c>
      <c r="N291">
        <v>139.8103521739132</v>
      </c>
      <c r="O291" s="8">
        <v>144.98499347826109</v>
      </c>
      <c r="P291">
        <v>1</v>
      </c>
      <c r="W291">
        <v>1</v>
      </c>
      <c r="Y291" t="s">
        <v>63</v>
      </c>
      <c r="Z291" s="12" t="s">
        <v>64</v>
      </c>
      <c r="AB291" s="12" t="s">
        <v>1170</v>
      </c>
      <c r="AD291" s="12"/>
    </row>
    <row r="292" spans="1:30" x14ac:dyDescent="0.35">
      <c r="A292">
        <v>291</v>
      </c>
      <c r="B292" t="s">
        <v>596</v>
      </c>
      <c r="D292">
        <v>1</v>
      </c>
      <c r="E292" s="27">
        <v>330</v>
      </c>
      <c r="F292">
        <v>3</v>
      </c>
      <c r="G292" s="3" t="s">
        <v>61</v>
      </c>
      <c r="H292" t="s">
        <v>62</v>
      </c>
      <c r="K292">
        <v>38.827795999999999</v>
      </c>
      <c r="L292">
        <v>39.700000000000003</v>
      </c>
      <c r="M292">
        <v>40.499007787698368</v>
      </c>
      <c r="N292">
        <v>40.296442094861654</v>
      </c>
      <c r="O292" s="8">
        <v>38.908498023715417</v>
      </c>
      <c r="P292">
        <v>1</v>
      </c>
      <c r="W292">
        <v>1</v>
      </c>
      <c r="Y292" t="s">
        <v>63</v>
      </c>
      <c r="Z292" s="12" t="s">
        <v>64</v>
      </c>
      <c r="AB292" s="12" t="s">
        <v>1170</v>
      </c>
      <c r="AD292" s="12"/>
    </row>
    <row r="293" spans="1:30" x14ac:dyDescent="0.35">
      <c r="A293">
        <v>292</v>
      </c>
      <c r="B293" t="s">
        <v>597</v>
      </c>
      <c r="D293">
        <v>1</v>
      </c>
      <c r="E293" s="27">
        <v>330</v>
      </c>
      <c r="F293">
        <v>3</v>
      </c>
      <c r="G293" s="3" t="s">
        <v>61</v>
      </c>
      <c r="H293" t="s">
        <v>62</v>
      </c>
      <c r="K293">
        <v>16.893000000000001</v>
      </c>
      <c r="L293">
        <v>16.04</v>
      </c>
      <c r="M293">
        <v>17.241767807539659</v>
      </c>
      <c r="N293">
        <v>18.80763097826086</v>
      </c>
      <c r="O293" s="8">
        <v>18.68129402173912</v>
      </c>
      <c r="P293">
        <v>1</v>
      </c>
      <c r="W293">
        <v>1</v>
      </c>
      <c r="Y293" t="s">
        <v>63</v>
      </c>
      <c r="Z293" s="12" t="s">
        <v>64</v>
      </c>
      <c r="AB293" s="12" t="s">
        <v>1170</v>
      </c>
      <c r="AD293" s="12"/>
    </row>
    <row r="294" spans="1:30" x14ac:dyDescent="0.35">
      <c r="A294">
        <v>293</v>
      </c>
      <c r="B294" t="s">
        <v>602</v>
      </c>
      <c r="D294">
        <v>1</v>
      </c>
      <c r="E294" s="27">
        <v>330</v>
      </c>
      <c r="F294">
        <v>3</v>
      </c>
      <c r="G294" s="3" t="s">
        <v>61</v>
      </c>
      <c r="H294" t="s">
        <v>62</v>
      </c>
      <c r="K294">
        <v>37.748696000000002</v>
      </c>
      <c r="L294">
        <v>37.11</v>
      </c>
      <c r="M294">
        <v>39.573575992063439</v>
      </c>
      <c r="N294">
        <v>39.38607272727274</v>
      </c>
      <c r="O294" s="8">
        <v>42.89960607707507</v>
      </c>
      <c r="P294">
        <v>1</v>
      </c>
      <c r="W294">
        <v>1</v>
      </c>
      <c r="Y294" t="s">
        <v>63</v>
      </c>
      <c r="Z294" s="12" t="s">
        <v>64</v>
      </c>
      <c r="AB294" s="12" t="s">
        <v>1170</v>
      </c>
      <c r="AD294" s="12"/>
    </row>
    <row r="295" spans="1:30" x14ac:dyDescent="0.35">
      <c r="A295">
        <v>294</v>
      </c>
      <c r="B295" t="s">
        <v>696</v>
      </c>
      <c r="D295">
        <v>1</v>
      </c>
      <c r="E295" s="27">
        <v>330</v>
      </c>
      <c r="F295">
        <v>3</v>
      </c>
      <c r="G295" s="3" t="s">
        <v>61</v>
      </c>
      <c r="H295" t="s">
        <v>62</v>
      </c>
      <c r="K295">
        <v>44.071199999999997</v>
      </c>
      <c r="L295">
        <v>43.8</v>
      </c>
      <c r="M295">
        <v>44.633334126984103</v>
      </c>
      <c r="N295">
        <v>45.457509881422887</v>
      </c>
      <c r="O295" s="8">
        <v>46.241304347826052</v>
      </c>
      <c r="P295">
        <v>1</v>
      </c>
      <c r="W295">
        <v>1</v>
      </c>
      <c r="Y295" t="s">
        <v>63</v>
      </c>
      <c r="Z295" s="12" t="s">
        <v>64</v>
      </c>
      <c r="AB295" s="12" t="s">
        <v>1170</v>
      </c>
      <c r="AD295" s="12"/>
    </row>
    <row r="296" spans="1:30" x14ac:dyDescent="0.35">
      <c r="A296">
        <v>295</v>
      </c>
      <c r="B296" t="s">
        <v>702</v>
      </c>
      <c r="D296">
        <v>1</v>
      </c>
      <c r="E296" s="27">
        <v>330</v>
      </c>
      <c r="F296">
        <v>3</v>
      </c>
      <c r="G296" s="3" t="s">
        <v>61</v>
      </c>
      <c r="H296" t="s">
        <v>62</v>
      </c>
      <c r="K296">
        <v>16.3858</v>
      </c>
      <c r="L296">
        <v>15.35</v>
      </c>
      <c r="M296">
        <v>16.709053621031739</v>
      </c>
      <c r="N296">
        <v>16.60177895256917</v>
      </c>
      <c r="O296" s="8">
        <v>15.61638843873518</v>
      </c>
      <c r="P296">
        <v>1</v>
      </c>
      <c r="W296">
        <v>1</v>
      </c>
      <c r="Y296" t="s">
        <v>63</v>
      </c>
      <c r="Z296" s="12" t="s">
        <v>64</v>
      </c>
      <c r="AB296" s="12" t="s">
        <v>1170</v>
      </c>
      <c r="AD296" s="12"/>
    </row>
    <row r="297" spans="1:30" x14ac:dyDescent="0.35">
      <c r="A297">
        <v>296</v>
      </c>
      <c r="B297" t="s">
        <v>718</v>
      </c>
      <c r="D297">
        <v>1</v>
      </c>
      <c r="E297" s="27">
        <v>330</v>
      </c>
      <c r="F297">
        <v>3</v>
      </c>
      <c r="G297" s="3" t="s">
        <v>61</v>
      </c>
      <c r="H297" t="s">
        <v>62</v>
      </c>
      <c r="K297">
        <v>125.29819999999999</v>
      </c>
      <c r="L297">
        <v>122.48</v>
      </c>
      <c r="M297">
        <v>127.0136456845236</v>
      </c>
      <c r="N297">
        <v>129.23538517786551</v>
      </c>
      <c r="O297" s="8">
        <v>131.55679866600789</v>
      </c>
      <c r="P297">
        <v>1</v>
      </c>
      <c r="W297">
        <v>1</v>
      </c>
      <c r="Y297" t="s">
        <v>63</v>
      </c>
      <c r="Z297" s="12" t="s">
        <v>64</v>
      </c>
      <c r="AB297" s="12" t="s">
        <v>1170</v>
      </c>
      <c r="AD297" s="12"/>
    </row>
    <row r="298" spans="1:30" x14ac:dyDescent="0.35">
      <c r="A298">
        <v>297</v>
      </c>
      <c r="B298" t="s">
        <v>829</v>
      </c>
      <c r="D298">
        <v>1</v>
      </c>
      <c r="E298" s="27">
        <v>330</v>
      </c>
      <c r="F298">
        <v>3</v>
      </c>
      <c r="G298" s="3" t="s">
        <v>61</v>
      </c>
      <c r="H298" t="s">
        <v>62</v>
      </c>
      <c r="K298">
        <v>286.62529999999998</v>
      </c>
      <c r="L298">
        <v>277.39</v>
      </c>
      <c r="M298">
        <v>289.35962876984149</v>
      </c>
      <c r="N298">
        <v>268.80089115612651</v>
      </c>
      <c r="O298" s="8">
        <v>257.53477890316191</v>
      </c>
      <c r="P298">
        <v>1</v>
      </c>
      <c r="W298">
        <v>1</v>
      </c>
      <c r="Y298" t="s">
        <v>63</v>
      </c>
      <c r="Z298" s="12" t="s">
        <v>64</v>
      </c>
      <c r="AB298" s="12" t="s">
        <v>1170</v>
      </c>
      <c r="AD298" s="12"/>
    </row>
    <row r="299" spans="1:30" x14ac:dyDescent="0.35">
      <c r="A299">
        <v>298</v>
      </c>
      <c r="B299" t="s">
        <v>672</v>
      </c>
      <c r="D299">
        <v>1</v>
      </c>
      <c r="E299" s="27">
        <v>330</v>
      </c>
      <c r="F299">
        <v>3</v>
      </c>
      <c r="G299" s="3" t="s">
        <v>61</v>
      </c>
      <c r="H299" t="s">
        <v>62</v>
      </c>
      <c r="K299">
        <v>38.868400000000001</v>
      </c>
      <c r="L299">
        <v>33.950000000000003</v>
      </c>
      <c r="M299">
        <v>40.228175000000043</v>
      </c>
      <c r="N299">
        <v>35.530435918972323</v>
      </c>
      <c r="O299" s="8">
        <v>34.680436067193668</v>
      </c>
      <c r="P299">
        <v>1</v>
      </c>
      <c r="W299">
        <v>1</v>
      </c>
      <c r="Y299" t="s">
        <v>63</v>
      </c>
      <c r="Z299" s="12" t="s">
        <v>64</v>
      </c>
      <c r="AB299" s="12" t="s">
        <v>1170</v>
      </c>
      <c r="AD299" s="12"/>
    </row>
    <row r="300" spans="1:30" x14ac:dyDescent="0.35">
      <c r="A300">
        <v>299</v>
      </c>
      <c r="B300" t="s">
        <v>887</v>
      </c>
      <c r="D300">
        <v>1</v>
      </c>
      <c r="E300" s="27">
        <v>330</v>
      </c>
      <c r="F300">
        <v>3</v>
      </c>
      <c r="G300" s="3" t="s">
        <v>61</v>
      </c>
      <c r="H300" t="s">
        <v>62</v>
      </c>
      <c r="K300">
        <v>39.898099999999999</v>
      </c>
      <c r="L300">
        <v>38.950000000000003</v>
      </c>
      <c r="M300">
        <v>39.123511607142859</v>
      </c>
      <c r="N300">
        <v>41.517984189723322</v>
      </c>
      <c r="O300" s="8">
        <v>42.495653260869567</v>
      </c>
      <c r="P300">
        <v>1</v>
      </c>
      <c r="W300">
        <v>1</v>
      </c>
      <c r="Y300" t="s">
        <v>63</v>
      </c>
      <c r="Z300" s="12" t="s">
        <v>64</v>
      </c>
      <c r="AB300" s="12" t="s">
        <v>1170</v>
      </c>
      <c r="AD300" s="12"/>
    </row>
    <row r="301" spans="1:30" x14ac:dyDescent="0.35">
      <c r="A301">
        <v>300</v>
      </c>
      <c r="B301" t="s">
        <v>890</v>
      </c>
      <c r="D301">
        <v>1</v>
      </c>
      <c r="E301" s="27">
        <v>330</v>
      </c>
      <c r="F301">
        <v>3</v>
      </c>
      <c r="G301" s="3" t="s">
        <v>61</v>
      </c>
      <c r="H301" t="s">
        <v>62</v>
      </c>
      <c r="K301">
        <v>203.44505000000001</v>
      </c>
      <c r="L301">
        <v>198.61</v>
      </c>
      <c r="M301">
        <v>204.0158584821433</v>
      </c>
      <c r="N301">
        <v>212.83320242094891</v>
      </c>
      <c r="O301" s="8">
        <v>211.280236660079</v>
      </c>
      <c r="P301">
        <v>1</v>
      </c>
      <c r="W301">
        <v>1</v>
      </c>
      <c r="Y301" t="s">
        <v>63</v>
      </c>
      <c r="Z301" s="12" t="s">
        <v>64</v>
      </c>
      <c r="AB301" s="12" t="s">
        <v>1170</v>
      </c>
      <c r="AD301" s="12"/>
    </row>
    <row r="302" spans="1:30" x14ac:dyDescent="0.35">
      <c r="A302">
        <v>301</v>
      </c>
      <c r="B302" t="s">
        <v>917</v>
      </c>
      <c r="D302">
        <v>1</v>
      </c>
      <c r="E302" s="27">
        <v>330</v>
      </c>
      <c r="F302">
        <v>3</v>
      </c>
      <c r="G302" s="3" t="s">
        <v>61</v>
      </c>
      <c r="H302" t="s">
        <v>62</v>
      </c>
      <c r="K302">
        <v>39.693080000000002</v>
      </c>
      <c r="L302">
        <v>39.630000000000003</v>
      </c>
      <c r="M302">
        <v>38.044939484126942</v>
      </c>
      <c r="N302">
        <v>37.616140612648209</v>
      </c>
      <c r="O302" s="8">
        <v>40.163181521739091</v>
      </c>
      <c r="P302">
        <v>1</v>
      </c>
      <c r="W302">
        <v>1</v>
      </c>
      <c r="Y302" t="s">
        <v>63</v>
      </c>
      <c r="Z302" s="12" t="s">
        <v>64</v>
      </c>
      <c r="AB302" s="12" t="s">
        <v>1170</v>
      </c>
      <c r="AD302" s="12"/>
    </row>
    <row r="303" spans="1:30" x14ac:dyDescent="0.35">
      <c r="A303">
        <v>302</v>
      </c>
      <c r="B303" t="s">
        <v>918</v>
      </c>
      <c r="D303">
        <v>1</v>
      </c>
      <c r="E303" s="27">
        <v>330</v>
      </c>
      <c r="F303">
        <v>3</v>
      </c>
      <c r="G303" s="3" t="s">
        <v>61</v>
      </c>
      <c r="H303" t="s">
        <v>62</v>
      </c>
      <c r="K303">
        <v>53.395000000000003</v>
      </c>
      <c r="L303">
        <v>52.43</v>
      </c>
      <c r="M303">
        <v>55.445881349206367</v>
      </c>
      <c r="N303">
        <v>58.565179199604707</v>
      </c>
      <c r="O303" s="8">
        <v>61.374327420948603</v>
      </c>
      <c r="P303">
        <v>1</v>
      </c>
      <c r="W303">
        <v>1</v>
      </c>
      <c r="Y303" t="s">
        <v>63</v>
      </c>
      <c r="Z303" s="12" t="s">
        <v>64</v>
      </c>
      <c r="AB303" s="12" t="s">
        <v>1170</v>
      </c>
      <c r="AD303" s="12"/>
    </row>
    <row r="304" spans="1:30" x14ac:dyDescent="0.35">
      <c r="A304">
        <v>303</v>
      </c>
      <c r="B304" t="s">
        <v>932</v>
      </c>
      <c r="D304">
        <v>1</v>
      </c>
      <c r="E304" s="27">
        <v>330</v>
      </c>
      <c r="F304">
        <v>3</v>
      </c>
      <c r="G304" s="3" t="s">
        <v>61</v>
      </c>
      <c r="H304" t="s">
        <v>62</v>
      </c>
      <c r="K304">
        <v>76.778800000000004</v>
      </c>
      <c r="L304">
        <v>84.65</v>
      </c>
      <c r="M304">
        <v>82.790082539682516</v>
      </c>
      <c r="N304">
        <v>89.912078903162012</v>
      </c>
      <c r="O304" s="8">
        <v>98.322135276679859</v>
      </c>
      <c r="P304">
        <v>1</v>
      </c>
      <c r="W304">
        <v>1</v>
      </c>
      <c r="Y304" t="s">
        <v>63</v>
      </c>
      <c r="Z304" s="12" t="s">
        <v>64</v>
      </c>
      <c r="AB304" s="12" t="s">
        <v>1170</v>
      </c>
      <c r="AD304" s="12"/>
    </row>
    <row r="305" spans="1:30" x14ac:dyDescent="0.35">
      <c r="A305">
        <v>304</v>
      </c>
      <c r="B305" t="s">
        <v>942</v>
      </c>
      <c r="D305">
        <v>1</v>
      </c>
      <c r="E305" s="27">
        <v>330</v>
      </c>
      <c r="F305">
        <v>3</v>
      </c>
      <c r="G305" s="3" t="s">
        <v>61</v>
      </c>
      <c r="H305" t="s">
        <v>62</v>
      </c>
      <c r="K305">
        <v>33.533000000000001</v>
      </c>
      <c r="L305">
        <v>32.299999999999997</v>
      </c>
      <c r="M305">
        <v>31.613095039682499</v>
      </c>
      <c r="N305">
        <v>32.302766749011859</v>
      </c>
      <c r="O305" s="8">
        <v>33.649405731225293</v>
      </c>
      <c r="P305">
        <v>1</v>
      </c>
      <c r="W305">
        <v>1</v>
      </c>
      <c r="Y305" t="s">
        <v>63</v>
      </c>
      <c r="Z305" s="12" t="s">
        <v>64</v>
      </c>
      <c r="AB305" s="12" t="s">
        <v>1170</v>
      </c>
      <c r="AD305" s="12"/>
    </row>
    <row r="306" spans="1:30" x14ac:dyDescent="0.35">
      <c r="A306">
        <v>305</v>
      </c>
      <c r="B306" t="s">
        <v>949</v>
      </c>
      <c r="D306">
        <v>1</v>
      </c>
      <c r="E306" s="27">
        <v>330</v>
      </c>
      <c r="F306">
        <v>3</v>
      </c>
      <c r="G306" s="3" t="s">
        <v>61</v>
      </c>
      <c r="H306" t="s">
        <v>62</v>
      </c>
      <c r="K306">
        <v>82.028099999999995</v>
      </c>
      <c r="L306">
        <v>77.78</v>
      </c>
      <c r="M306">
        <v>80.924540922619059</v>
      </c>
      <c r="N306">
        <v>88.062478162055314</v>
      </c>
      <c r="O306" s="8">
        <v>95.167983843873472</v>
      </c>
      <c r="P306">
        <v>1</v>
      </c>
      <c r="W306">
        <v>1</v>
      </c>
      <c r="Y306" t="s">
        <v>63</v>
      </c>
      <c r="Z306" s="12" t="s">
        <v>64</v>
      </c>
      <c r="AB306" s="12" t="s">
        <v>1170</v>
      </c>
      <c r="AD306" s="12"/>
    </row>
    <row r="307" spans="1:30" x14ac:dyDescent="0.35">
      <c r="A307">
        <v>306</v>
      </c>
      <c r="B307" t="s">
        <v>950</v>
      </c>
      <c r="D307">
        <v>1</v>
      </c>
      <c r="E307" s="27">
        <v>330</v>
      </c>
      <c r="F307">
        <v>3</v>
      </c>
      <c r="G307" s="3" t="s">
        <v>61</v>
      </c>
      <c r="H307" t="s">
        <v>62</v>
      </c>
      <c r="K307">
        <v>51.256219999999999</v>
      </c>
      <c r="L307">
        <v>54.9</v>
      </c>
      <c r="M307">
        <v>54.397295882936547</v>
      </c>
      <c r="N307">
        <v>56.435179841897238</v>
      </c>
      <c r="O307" s="8">
        <v>53.530235622529631</v>
      </c>
      <c r="P307">
        <v>1</v>
      </c>
      <c r="W307">
        <v>1</v>
      </c>
      <c r="Y307" t="s">
        <v>63</v>
      </c>
      <c r="Z307" s="12" t="s">
        <v>64</v>
      </c>
      <c r="AB307" s="12" t="s">
        <v>1170</v>
      </c>
      <c r="AD307" s="12"/>
    </row>
    <row r="308" spans="1:30" x14ac:dyDescent="0.35">
      <c r="A308">
        <v>307</v>
      </c>
      <c r="B308" t="s">
        <v>951</v>
      </c>
      <c r="D308">
        <v>1</v>
      </c>
      <c r="E308" s="27">
        <v>330</v>
      </c>
      <c r="F308">
        <v>3</v>
      </c>
      <c r="G308" s="3" t="s">
        <v>61</v>
      </c>
      <c r="H308" t="s">
        <v>62</v>
      </c>
      <c r="K308">
        <v>84.829992000000004</v>
      </c>
      <c r="L308">
        <v>84.36</v>
      </c>
      <c r="M308">
        <v>85.411082093253853</v>
      </c>
      <c r="N308">
        <v>79.485989031620718</v>
      </c>
      <c r="O308" s="8">
        <v>70.934454199604858</v>
      </c>
      <c r="P308">
        <v>1</v>
      </c>
      <c r="W308">
        <v>1</v>
      </c>
      <c r="Y308" t="s">
        <v>63</v>
      </c>
      <c r="Z308" s="12" t="s">
        <v>64</v>
      </c>
      <c r="AB308" s="12" t="s">
        <v>1170</v>
      </c>
      <c r="AD308" s="12"/>
    </row>
    <row r="309" spans="1:30" x14ac:dyDescent="0.35">
      <c r="A309">
        <v>308</v>
      </c>
      <c r="B309" t="s">
        <v>952</v>
      </c>
      <c r="D309">
        <v>1</v>
      </c>
      <c r="E309" s="27">
        <v>330</v>
      </c>
      <c r="F309">
        <v>3</v>
      </c>
      <c r="G309" s="3" t="s">
        <v>61</v>
      </c>
      <c r="H309" t="s">
        <v>62</v>
      </c>
      <c r="K309">
        <v>83.362200000000001</v>
      </c>
      <c r="L309">
        <v>86.36</v>
      </c>
      <c r="M309">
        <v>88.250529067460391</v>
      </c>
      <c r="N309">
        <v>95.119466205533584</v>
      </c>
      <c r="O309" s="8">
        <v>98.270750988142296</v>
      </c>
      <c r="P309">
        <v>1</v>
      </c>
      <c r="W309">
        <v>1</v>
      </c>
      <c r="Y309" t="s">
        <v>63</v>
      </c>
      <c r="Z309" s="12" t="s">
        <v>64</v>
      </c>
      <c r="AB309" s="12" t="s">
        <v>1170</v>
      </c>
      <c r="AD309" s="12"/>
    </row>
    <row r="310" spans="1:30" x14ac:dyDescent="0.35">
      <c r="A310">
        <v>309</v>
      </c>
      <c r="B310" t="s">
        <v>953</v>
      </c>
      <c r="D310">
        <v>1</v>
      </c>
      <c r="E310" s="27">
        <v>330</v>
      </c>
      <c r="F310">
        <v>3</v>
      </c>
      <c r="G310" s="3" t="s">
        <v>61</v>
      </c>
      <c r="H310" t="s">
        <v>62</v>
      </c>
      <c r="K310">
        <v>36.599780000000003</v>
      </c>
      <c r="L310">
        <v>35.39</v>
      </c>
      <c r="M310">
        <v>35.618650744047621</v>
      </c>
      <c r="N310">
        <v>36.271541304347828</v>
      </c>
      <c r="O310" s="8">
        <v>35.500790217391319</v>
      </c>
      <c r="P310">
        <v>1</v>
      </c>
      <c r="W310">
        <v>1</v>
      </c>
      <c r="Y310" t="s">
        <v>63</v>
      </c>
      <c r="Z310" s="12" t="s">
        <v>64</v>
      </c>
      <c r="AB310" s="12" t="s">
        <v>1170</v>
      </c>
      <c r="AD310" s="12"/>
    </row>
    <row r="311" spans="1:30" x14ac:dyDescent="0.35">
      <c r="A311">
        <v>310</v>
      </c>
      <c r="B311" t="s">
        <v>957</v>
      </c>
      <c r="D311">
        <v>1</v>
      </c>
      <c r="E311" s="27">
        <v>330</v>
      </c>
      <c r="F311">
        <v>3</v>
      </c>
      <c r="G311" s="3" t="s">
        <v>61</v>
      </c>
      <c r="H311" t="s">
        <v>62</v>
      </c>
      <c r="K311">
        <v>28.678000000000001</v>
      </c>
      <c r="L311">
        <v>28.16</v>
      </c>
      <c r="M311">
        <v>29.470037797619</v>
      </c>
      <c r="N311">
        <v>29.759489525691709</v>
      </c>
      <c r="O311" s="8">
        <v>29.472840958498011</v>
      </c>
      <c r="P311">
        <v>1</v>
      </c>
      <c r="W311">
        <v>1</v>
      </c>
      <c r="Y311" t="s">
        <v>63</v>
      </c>
      <c r="Z311" s="12" t="s">
        <v>64</v>
      </c>
      <c r="AB311" s="12" t="s">
        <v>1170</v>
      </c>
      <c r="AD311" s="12"/>
    </row>
    <row r="312" spans="1:30" x14ac:dyDescent="0.35">
      <c r="A312">
        <v>311</v>
      </c>
      <c r="B312" t="s">
        <v>958</v>
      </c>
      <c r="D312">
        <v>1</v>
      </c>
      <c r="E312" s="27">
        <v>330</v>
      </c>
      <c r="F312">
        <v>3</v>
      </c>
      <c r="G312" s="3" t="s">
        <v>61</v>
      </c>
      <c r="H312" t="s">
        <v>62</v>
      </c>
      <c r="K312">
        <v>68.542804000000004</v>
      </c>
      <c r="L312">
        <v>70.5</v>
      </c>
      <c r="M312">
        <v>67.521627033730141</v>
      </c>
      <c r="N312">
        <v>67.444924209486146</v>
      </c>
      <c r="O312" s="8">
        <v>64.135967144268733</v>
      </c>
      <c r="P312">
        <v>1</v>
      </c>
      <c r="W312">
        <v>1</v>
      </c>
      <c r="Y312" t="s">
        <v>63</v>
      </c>
      <c r="Z312" s="12" t="s">
        <v>64</v>
      </c>
      <c r="AB312" s="12" t="s">
        <v>1170</v>
      </c>
      <c r="AD312" s="12"/>
    </row>
    <row r="313" spans="1:30" x14ac:dyDescent="0.35">
      <c r="A313">
        <v>312</v>
      </c>
      <c r="B313" t="s">
        <v>961</v>
      </c>
      <c r="D313">
        <v>1</v>
      </c>
      <c r="E313" s="27">
        <v>330</v>
      </c>
      <c r="F313">
        <v>3</v>
      </c>
      <c r="G313" s="3" t="s">
        <v>61</v>
      </c>
      <c r="H313" t="s">
        <v>62</v>
      </c>
      <c r="K313">
        <v>46.544600000000003</v>
      </c>
      <c r="L313">
        <v>47.7</v>
      </c>
      <c r="M313">
        <v>48.650199107142768</v>
      </c>
      <c r="N313">
        <v>49.569564673913007</v>
      </c>
      <c r="O313" s="8">
        <v>51.203753853754932</v>
      </c>
      <c r="P313">
        <v>1</v>
      </c>
      <c r="W313">
        <v>1</v>
      </c>
      <c r="Y313" t="s">
        <v>63</v>
      </c>
      <c r="Z313" s="12" t="s">
        <v>64</v>
      </c>
      <c r="AB313" s="12" t="s">
        <v>1170</v>
      </c>
      <c r="AD313" s="12"/>
    </row>
    <row r="314" spans="1:30" x14ac:dyDescent="0.35">
      <c r="A314">
        <v>313</v>
      </c>
      <c r="B314" t="s">
        <v>898</v>
      </c>
      <c r="C314" t="s">
        <v>899</v>
      </c>
      <c r="D314">
        <v>1</v>
      </c>
      <c r="E314" s="27">
        <v>210</v>
      </c>
      <c r="F314">
        <v>2</v>
      </c>
      <c r="G314" s="3" t="s">
        <v>900</v>
      </c>
      <c r="I314">
        <v>789.18</v>
      </c>
      <c r="J314">
        <v>820.35</v>
      </c>
      <c r="K314">
        <v>853</v>
      </c>
      <c r="L314">
        <v>914.6</v>
      </c>
      <c r="M314">
        <v>923.32</v>
      </c>
      <c r="N314">
        <v>972.24</v>
      </c>
      <c r="O314" s="9">
        <v>1073.8499999999999</v>
      </c>
      <c r="T314">
        <v>1</v>
      </c>
      <c r="U314">
        <v>1</v>
      </c>
      <c r="V314">
        <v>1</v>
      </c>
      <c r="Y314" t="s">
        <v>140</v>
      </c>
      <c r="Z314" s="12" t="s">
        <v>58</v>
      </c>
      <c r="AA314" t="s">
        <v>897</v>
      </c>
      <c r="AB314" s="12" t="s">
        <v>1171</v>
      </c>
      <c r="AD314" s="12"/>
    </row>
    <row r="315" spans="1:30" x14ac:dyDescent="0.35">
      <c r="A315">
        <v>314</v>
      </c>
      <c r="B315" t="s">
        <v>630</v>
      </c>
      <c r="C315" t="s">
        <v>631</v>
      </c>
      <c r="D315">
        <v>1</v>
      </c>
      <c r="E315" s="27">
        <v>210</v>
      </c>
      <c r="F315">
        <v>2</v>
      </c>
      <c r="G315" s="3" t="s">
        <v>632</v>
      </c>
      <c r="I315">
        <v>125.68</v>
      </c>
      <c r="J315">
        <v>154.80000000000001</v>
      </c>
      <c r="K315">
        <v>187.4</v>
      </c>
      <c r="L315">
        <v>216.9</v>
      </c>
      <c r="M315">
        <v>250.2</v>
      </c>
      <c r="N315">
        <v>244.46</v>
      </c>
      <c r="O315" s="9">
        <v>326.26</v>
      </c>
      <c r="T315">
        <v>1</v>
      </c>
      <c r="U315">
        <v>1</v>
      </c>
      <c r="V315">
        <v>1</v>
      </c>
      <c r="Y315" t="s">
        <v>140</v>
      </c>
      <c r="Z315" s="12" t="s">
        <v>74</v>
      </c>
      <c r="AA315" t="s">
        <v>901</v>
      </c>
      <c r="AB315" s="12" t="s">
        <v>1172</v>
      </c>
      <c r="AD315" s="12"/>
    </row>
    <row r="316" spans="1:30" x14ac:dyDescent="0.35">
      <c r="A316">
        <v>315</v>
      </c>
      <c r="B316" t="s">
        <v>902</v>
      </c>
      <c r="D316">
        <v>1</v>
      </c>
      <c r="E316" s="27">
        <v>132</v>
      </c>
      <c r="F316">
        <v>1</v>
      </c>
      <c r="G316" s="3" t="s">
        <v>903</v>
      </c>
      <c r="I316">
        <v>33</v>
      </c>
      <c r="J316">
        <v>36.35</v>
      </c>
      <c r="K316">
        <v>32.4</v>
      </c>
      <c r="L316">
        <v>35</v>
      </c>
      <c r="M316">
        <v>35.450000000000003</v>
      </c>
      <c r="N316">
        <v>33.65</v>
      </c>
      <c r="O316" s="9">
        <v>35</v>
      </c>
      <c r="T316">
        <v>1</v>
      </c>
      <c r="U316">
        <v>1</v>
      </c>
      <c r="V316">
        <v>1</v>
      </c>
      <c r="Y316" t="s">
        <v>83</v>
      </c>
      <c r="Z316" s="12" t="s">
        <v>74</v>
      </c>
      <c r="AA316" t="s">
        <v>904</v>
      </c>
      <c r="AB316" s="12" t="s">
        <v>1173</v>
      </c>
      <c r="AD316" s="7">
        <v>1</v>
      </c>
    </row>
    <row r="317" spans="1:30" x14ac:dyDescent="0.35">
      <c r="A317">
        <v>316</v>
      </c>
      <c r="B317" t="s">
        <v>905</v>
      </c>
      <c r="D317">
        <v>1</v>
      </c>
      <c r="E317" s="27">
        <v>451</v>
      </c>
      <c r="F317">
        <v>4</v>
      </c>
      <c r="G317" s="3" t="s">
        <v>906</v>
      </c>
      <c r="I317">
        <v>6786.41</v>
      </c>
      <c r="J317">
        <v>7304.31</v>
      </c>
      <c r="K317">
        <v>8100.5</v>
      </c>
      <c r="L317">
        <v>8622.6</v>
      </c>
      <c r="M317">
        <v>9081.7999999999993</v>
      </c>
      <c r="N317">
        <v>9284.32</v>
      </c>
      <c r="O317" s="9">
        <v>9605.26</v>
      </c>
      <c r="T317">
        <v>1</v>
      </c>
      <c r="U317">
        <v>1</v>
      </c>
      <c r="V317">
        <v>1</v>
      </c>
      <c r="Y317" t="s">
        <v>83</v>
      </c>
      <c r="Z317" s="12" t="s">
        <v>58</v>
      </c>
      <c r="AA317" t="s">
        <v>907</v>
      </c>
      <c r="AB317" s="12" t="s">
        <v>1174</v>
      </c>
      <c r="AC317" s="7">
        <v>1</v>
      </c>
      <c r="AD317" s="12"/>
    </row>
    <row r="318" spans="1:30" x14ac:dyDescent="0.35">
      <c r="A318">
        <v>317</v>
      </c>
      <c r="B318" t="s">
        <v>908</v>
      </c>
      <c r="D318">
        <v>1</v>
      </c>
      <c r="E318" s="27">
        <v>460</v>
      </c>
      <c r="F318">
        <v>4</v>
      </c>
      <c r="G318" s="3" t="s">
        <v>909</v>
      </c>
      <c r="I318">
        <v>1770.49</v>
      </c>
      <c r="J318">
        <v>1785.93</v>
      </c>
      <c r="K318">
        <v>1810.3</v>
      </c>
      <c r="L318">
        <v>1891</v>
      </c>
      <c r="M318">
        <v>1922.81</v>
      </c>
      <c r="N318">
        <v>1899.69</v>
      </c>
      <c r="O318" s="9">
        <v>2056.2399999999998</v>
      </c>
      <c r="T318">
        <v>1</v>
      </c>
      <c r="U318">
        <v>1</v>
      </c>
      <c r="V318">
        <v>1</v>
      </c>
      <c r="Y318" t="s">
        <v>83</v>
      </c>
      <c r="Z318" s="12" t="s">
        <v>58</v>
      </c>
      <c r="AA318" t="s">
        <v>910</v>
      </c>
      <c r="AB318" s="12" t="s">
        <v>1175</v>
      </c>
      <c r="AD318" s="12"/>
    </row>
    <row r="319" spans="1:30" x14ac:dyDescent="0.35">
      <c r="A319">
        <v>318</v>
      </c>
      <c r="B319" t="s">
        <v>911</v>
      </c>
      <c r="D319">
        <v>1</v>
      </c>
      <c r="F319">
        <v>1</v>
      </c>
      <c r="G319" s="3" t="s">
        <v>912</v>
      </c>
      <c r="H319" t="s">
        <v>194</v>
      </c>
      <c r="I319">
        <v>55</v>
      </c>
      <c r="J319">
        <v>56</v>
      </c>
      <c r="K319">
        <v>57</v>
      </c>
      <c r="L319">
        <v>58</v>
      </c>
      <c r="M319">
        <v>60</v>
      </c>
      <c r="N319">
        <v>60</v>
      </c>
      <c r="O319" s="9">
        <v>63</v>
      </c>
      <c r="R319">
        <v>1</v>
      </c>
      <c r="V319">
        <v>1</v>
      </c>
      <c r="Y319" t="s">
        <v>73</v>
      </c>
      <c r="Z319" s="12" t="s">
        <v>45</v>
      </c>
      <c r="AA319" t="s">
        <v>913</v>
      </c>
      <c r="AB319" s="12" t="s">
        <v>990</v>
      </c>
      <c r="AD319" s="12"/>
    </row>
    <row r="320" spans="1:30" x14ac:dyDescent="0.35">
      <c r="A320">
        <v>319</v>
      </c>
      <c r="B320" t="s">
        <v>914</v>
      </c>
      <c r="D320">
        <v>1</v>
      </c>
      <c r="E320" s="27">
        <v>112</v>
      </c>
      <c r="F320">
        <v>1</v>
      </c>
      <c r="G320" s="3" t="s">
        <v>915</v>
      </c>
      <c r="I320">
        <v>1875.05</v>
      </c>
      <c r="J320">
        <v>1865.43</v>
      </c>
      <c r="K320">
        <v>1947.1</v>
      </c>
      <c r="L320">
        <v>2013</v>
      </c>
      <c r="M320">
        <v>2172.87</v>
      </c>
      <c r="N320">
        <v>2155.35</v>
      </c>
      <c r="O320" s="9">
        <v>2316.9899999999998</v>
      </c>
      <c r="T320">
        <v>1</v>
      </c>
      <c r="U320">
        <v>1</v>
      </c>
      <c r="V320">
        <v>1</v>
      </c>
      <c r="Y320" t="s">
        <v>73</v>
      </c>
      <c r="Z320" s="12" t="s">
        <v>74</v>
      </c>
      <c r="AA320" t="s">
        <v>916</v>
      </c>
      <c r="AB320" s="12" t="s">
        <v>1176</v>
      </c>
      <c r="AD320" s="12"/>
    </row>
    <row r="321" spans="1:30" ht="29" x14ac:dyDescent="0.35">
      <c r="A321">
        <v>320</v>
      </c>
      <c r="B321" t="s">
        <v>919</v>
      </c>
      <c r="D321">
        <v>1</v>
      </c>
      <c r="E321" s="27">
        <v>941</v>
      </c>
      <c r="F321">
        <v>9</v>
      </c>
      <c r="G321" s="3" t="s">
        <v>920</v>
      </c>
      <c r="I321">
        <f>3635.55-2.05</f>
        <v>3633.5</v>
      </c>
      <c r="J321">
        <v>3516.52</v>
      </c>
      <c r="K321">
        <v>3517.2</v>
      </c>
      <c r="L321">
        <v>3568.1</v>
      </c>
      <c r="M321">
        <v>3696.4</v>
      </c>
      <c r="N321">
        <v>3778.57</v>
      </c>
      <c r="O321" s="9">
        <v>3940.58</v>
      </c>
      <c r="Q321">
        <v>1</v>
      </c>
      <c r="T321">
        <v>1</v>
      </c>
      <c r="U321">
        <v>1</v>
      </c>
      <c r="V321">
        <v>1</v>
      </c>
      <c r="Y321" t="s">
        <v>109</v>
      </c>
      <c r="Z321" s="12" t="s">
        <v>110</v>
      </c>
      <c r="AA321" t="s">
        <v>111</v>
      </c>
      <c r="AB321" s="12" t="s">
        <v>997</v>
      </c>
      <c r="AD321" s="12"/>
    </row>
    <row r="322" spans="1:30" x14ac:dyDescent="0.35">
      <c r="A322">
        <v>321</v>
      </c>
      <c r="B322" t="s">
        <v>921</v>
      </c>
      <c r="C322" t="s">
        <v>922</v>
      </c>
      <c r="D322">
        <v>1</v>
      </c>
      <c r="E322" s="27">
        <v>941</v>
      </c>
      <c r="F322">
        <v>9</v>
      </c>
      <c r="G322" s="3" t="s">
        <v>923</v>
      </c>
      <c r="I322">
        <v>270.20999999999998</v>
      </c>
      <c r="J322">
        <v>277.74</v>
      </c>
      <c r="K322">
        <v>307.2</v>
      </c>
      <c r="L322">
        <v>280.5</v>
      </c>
      <c r="M322">
        <v>288.05</v>
      </c>
      <c r="N322">
        <v>310.60000000000002</v>
      </c>
      <c r="O322" s="9">
        <v>320.64999999999998</v>
      </c>
      <c r="T322">
        <v>1</v>
      </c>
      <c r="U322">
        <v>1</v>
      </c>
      <c r="V322">
        <v>1</v>
      </c>
      <c r="Y322" t="s">
        <v>109</v>
      </c>
      <c r="Z322" s="12" t="s">
        <v>58</v>
      </c>
      <c r="AA322" t="s">
        <v>924</v>
      </c>
      <c r="AB322" s="12" t="s">
        <v>1177</v>
      </c>
      <c r="AD322" s="12"/>
    </row>
    <row r="323" spans="1:30" x14ac:dyDescent="0.35">
      <c r="A323">
        <v>322</v>
      </c>
      <c r="B323" t="s">
        <v>925</v>
      </c>
      <c r="C323" t="s">
        <v>926</v>
      </c>
      <c r="D323">
        <v>1</v>
      </c>
      <c r="E323" s="27">
        <v>941</v>
      </c>
      <c r="F323">
        <v>9</v>
      </c>
      <c r="G323" s="3" t="s">
        <v>927</v>
      </c>
      <c r="I323">
        <f>81.48-4.1</f>
        <v>77.38000000000001</v>
      </c>
      <c r="J323">
        <v>74.8</v>
      </c>
      <c r="K323">
        <v>79.8</v>
      </c>
      <c r="L323">
        <v>85.8</v>
      </c>
      <c r="M323">
        <v>104.77</v>
      </c>
      <c r="N323">
        <v>96.15</v>
      </c>
      <c r="O323" s="9">
        <v>103.45</v>
      </c>
      <c r="T323">
        <v>1</v>
      </c>
      <c r="U323">
        <v>1</v>
      </c>
      <c r="V323">
        <v>1</v>
      </c>
      <c r="Y323" t="s">
        <v>109</v>
      </c>
      <c r="Z323" s="12" t="s">
        <v>74</v>
      </c>
      <c r="AA323" t="s">
        <v>928</v>
      </c>
      <c r="AB323" s="12" t="s">
        <v>1178</v>
      </c>
      <c r="AD323" s="12"/>
    </row>
    <row r="324" spans="1:30" x14ac:dyDescent="0.35">
      <c r="A324">
        <v>323</v>
      </c>
      <c r="B324" t="s">
        <v>929</v>
      </c>
      <c r="D324">
        <v>1</v>
      </c>
      <c r="E324" s="27">
        <v>411</v>
      </c>
      <c r="F324">
        <v>4</v>
      </c>
      <c r="G324" s="3" t="s">
        <v>930</v>
      </c>
      <c r="I324">
        <v>56</v>
      </c>
      <c r="J324">
        <v>62.55</v>
      </c>
      <c r="K324">
        <v>80.5</v>
      </c>
      <c r="L324">
        <v>65.2</v>
      </c>
      <c r="M324">
        <v>64.53</v>
      </c>
      <c r="N324">
        <v>69.599999999999994</v>
      </c>
      <c r="O324" s="9">
        <v>71.849999999999994</v>
      </c>
      <c r="T324">
        <v>1</v>
      </c>
      <c r="U324">
        <v>1</v>
      </c>
      <c r="V324">
        <v>1</v>
      </c>
      <c r="Y324" t="s">
        <v>73</v>
      </c>
      <c r="Z324" s="12" t="s">
        <v>74</v>
      </c>
      <c r="AA324" t="s">
        <v>931</v>
      </c>
      <c r="AB324" s="12" t="s">
        <v>1179</v>
      </c>
      <c r="AD324" s="12"/>
    </row>
    <row r="325" spans="1:30" ht="29" x14ac:dyDescent="0.35">
      <c r="A325">
        <v>324</v>
      </c>
      <c r="B325" t="s">
        <v>933</v>
      </c>
      <c r="D325">
        <v>1</v>
      </c>
      <c r="E325" s="27">
        <v>941</v>
      </c>
      <c r="F325">
        <v>9</v>
      </c>
      <c r="G325" s="3" t="s">
        <v>934</v>
      </c>
      <c r="I325">
        <f>6111.05-3.4</f>
        <v>6107.6500000000005</v>
      </c>
      <c r="J325">
        <v>6256.93</v>
      </c>
      <c r="K325">
        <v>6341.7</v>
      </c>
      <c r="L325">
        <v>6472.4</v>
      </c>
      <c r="M325">
        <v>6488.02</v>
      </c>
      <c r="N325">
        <v>6690.25</v>
      </c>
      <c r="O325" s="9">
        <v>6626.3</v>
      </c>
      <c r="Q325">
        <v>1</v>
      </c>
      <c r="T325">
        <v>1</v>
      </c>
      <c r="U325">
        <v>1</v>
      </c>
      <c r="V325">
        <v>1</v>
      </c>
      <c r="Y325" t="s">
        <v>109</v>
      </c>
      <c r="Z325" s="12" t="s">
        <v>110</v>
      </c>
      <c r="AA325" t="s">
        <v>111</v>
      </c>
      <c r="AB325" s="12" t="s">
        <v>997</v>
      </c>
      <c r="AD325" s="12"/>
    </row>
    <row r="326" spans="1:30" x14ac:dyDescent="0.35">
      <c r="A326">
        <v>325</v>
      </c>
      <c r="B326" t="s">
        <v>935</v>
      </c>
      <c r="D326">
        <v>1</v>
      </c>
      <c r="F326">
        <v>1</v>
      </c>
      <c r="G326" s="3" t="s">
        <v>936</v>
      </c>
      <c r="I326">
        <v>0.1</v>
      </c>
      <c r="J326">
        <v>0.1</v>
      </c>
      <c r="K326">
        <v>0.1</v>
      </c>
      <c r="L326">
        <v>0.1</v>
      </c>
      <c r="M326">
        <v>0.1</v>
      </c>
      <c r="N326">
        <v>0.1</v>
      </c>
      <c r="O326" s="10">
        <v>0.1</v>
      </c>
      <c r="X326" t="s">
        <v>937</v>
      </c>
      <c r="Y326" t="s">
        <v>175</v>
      </c>
      <c r="Z326" s="12" t="s">
        <v>69</v>
      </c>
      <c r="AA326" t="s">
        <v>938</v>
      </c>
      <c r="AB326" s="12" t="s">
        <v>1180</v>
      </c>
      <c r="AD326" s="12"/>
    </row>
    <row r="327" spans="1:30" x14ac:dyDescent="0.35">
      <c r="A327">
        <v>326</v>
      </c>
      <c r="B327" t="s">
        <v>939</v>
      </c>
      <c r="D327">
        <v>1</v>
      </c>
      <c r="E327" s="27">
        <v>160</v>
      </c>
      <c r="F327">
        <v>1</v>
      </c>
      <c r="G327" s="3" t="s">
        <v>940</v>
      </c>
      <c r="K327">
        <v>0</v>
      </c>
      <c r="L327">
        <v>20</v>
      </c>
      <c r="M327">
        <v>20</v>
      </c>
      <c r="N327">
        <v>32</v>
      </c>
      <c r="O327" s="10">
        <v>32</v>
      </c>
      <c r="T327">
        <v>1</v>
      </c>
      <c r="X327" t="s">
        <v>209</v>
      </c>
      <c r="Y327" t="s">
        <v>224</v>
      </c>
      <c r="Z327" s="12" t="s">
        <v>69</v>
      </c>
      <c r="AA327" t="s">
        <v>941</v>
      </c>
      <c r="AB327" s="12" t="s">
        <v>1181</v>
      </c>
      <c r="AD327" s="12"/>
    </row>
    <row r="328" spans="1:30" x14ac:dyDescent="0.35">
      <c r="A328">
        <v>327</v>
      </c>
      <c r="B328" t="s">
        <v>943</v>
      </c>
      <c r="C328" t="s">
        <v>944</v>
      </c>
      <c r="D328">
        <v>1</v>
      </c>
      <c r="E328" s="27">
        <v>486</v>
      </c>
      <c r="F328">
        <v>4</v>
      </c>
      <c r="G328" s="3" t="s">
        <v>945</v>
      </c>
      <c r="I328">
        <v>184.49</v>
      </c>
      <c r="J328">
        <v>191.62</v>
      </c>
      <c r="K328">
        <v>204.9</v>
      </c>
      <c r="L328">
        <v>203.7</v>
      </c>
      <c r="M328">
        <v>198.95</v>
      </c>
      <c r="N328">
        <v>221.75</v>
      </c>
      <c r="O328" s="9">
        <v>218.09</v>
      </c>
      <c r="T328">
        <v>1</v>
      </c>
      <c r="U328">
        <v>1</v>
      </c>
      <c r="V328">
        <v>1</v>
      </c>
      <c r="Y328" t="s">
        <v>57</v>
      </c>
      <c r="Z328" s="12" t="s">
        <v>58</v>
      </c>
      <c r="AA328" t="s">
        <v>946</v>
      </c>
      <c r="AB328" s="12" t="s">
        <v>1182</v>
      </c>
      <c r="AD328" s="12"/>
    </row>
    <row r="329" spans="1:30" x14ac:dyDescent="0.35">
      <c r="A329">
        <v>328</v>
      </c>
      <c r="B329" t="s">
        <v>265</v>
      </c>
      <c r="D329">
        <v>1</v>
      </c>
      <c r="E329" s="27">
        <v>140</v>
      </c>
      <c r="F329">
        <v>1</v>
      </c>
      <c r="G329" s="3" t="s">
        <v>947</v>
      </c>
      <c r="I329">
        <f>170.32-2</f>
        <v>168.32</v>
      </c>
      <c r="J329">
        <v>187.16</v>
      </c>
      <c r="K329">
        <v>225.5</v>
      </c>
      <c r="L329">
        <v>224.2</v>
      </c>
      <c r="M329">
        <v>225.41</v>
      </c>
      <c r="N329">
        <v>234.69</v>
      </c>
      <c r="O329" s="9">
        <v>252.25</v>
      </c>
      <c r="T329">
        <v>1</v>
      </c>
      <c r="U329">
        <v>1</v>
      </c>
      <c r="V329">
        <v>1</v>
      </c>
      <c r="Y329" t="s">
        <v>109</v>
      </c>
      <c r="Z329" s="12" t="s">
        <v>58</v>
      </c>
      <c r="AA329" t="s">
        <v>948</v>
      </c>
      <c r="AB329" s="12" t="s">
        <v>1183</v>
      </c>
      <c r="AC329" s="7">
        <v>7</v>
      </c>
      <c r="AD329" s="12"/>
    </row>
    <row r="330" spans="1:30" x14ac:dyDescent="0.35">
      <c r="A330">
        <v>329</v>
      </c>
      <c r="B330" t="s">
        <v>954</v>
      </c>
      <c r="D330">
        <v>1</v>
      </c>
      <c r="E330" s="27">
        <v>330</v>
      </c>
      <c r="F330">
        <v>3</v>
      </c>
      <c r="G330" s="3" t="s">
        <v>955</v>
      </c>
      <c r="I330">
        <v>1264.45</v>
      </c>
      <c r="J330">
        <v>1295.3399999999999</v>
      </c>
      <c r="K330">
        <v>1249.8</v>
      </c>
      <c r="L330">
        <v>1375.2</v>
      </c>
      <c r="M330">
        <v>1400.83</v>
      </c>
      <c r="N330">
        <v>1124.76</v>
      </c>
      <c r="O330" s="9">
        <v>1146.71</v>
      </c>
      <c r="T330">
        <v>1</v>
      </c>
      <c r="U330">
        <v>1</v>
      </c>
      <c r="V330">
        <v>1</v>
      </c>
      <c r="Y330" t="s">
        <v>63</v>
      </c>
      <c r="Z330" s="12" t="s">
        <v>74</v>
      </c>
      <c r="AA330" t="s">
        <v>956</v>
      </c>
      <c r="AB330" s="12" t="s">
        <v>1184</v>
      </c>
      <c r="AD330" s="7">
        <v>1</v>
      </c>
    </row>
    <row r="331" spans="1:30" ht="29" x14ac:dyDescent="0.35">
      <c r="A331">
        <v>330</v>
      </c>
      <c r="B331" t="s">
        <v>959</v>
      </c>
      <c r="D331">
        <v>1</v>
      </c>
      <c r="E331" s="27">
        <v>941</v>
      </c>
      <c r="F331">
        <v>9</v>
      </c>
      <c r="G331" s="3" t="s">
        <v>960</v>
      </c>
      <c r="I331">
        <v>1080.1199999999999</v>
      </c>
      <c r="J331">
        <v>1108.83</v>
      </c>
      <c r="K331">
        <v>1231.9000000000001</v>
      </c>
      <c r="L331">
        <v>1277.8</v>
      </c>
      <c r="M331">
        <v>1291.33</v>
      </c>
      <c r="N331">
        <v>1282.99</v>
      </c>
      <c r="O331" s="9">
        <v>1225.3900000000001</v>
      </c>
      <c r="Q331">
        <v>1</v>
      </c>
      <c r="T331">
        <v>1</v>
      </c>
      <c r="U331">
        <v>1</v>
      </c>
      <c r="V331">
        <v>1</v>
      </c>
      <c r="Y331" t="s">
        <v>109</v>
      </c>
      <c r="Z331" s="12" t="s">
        <v>110</v>
      </c>
      <c r="AA331" t="s">
        <v>111</v>
      </c>
      <c r="AB331" s="12" t="s">
        <v>997</v>
      </c>
      <c r="AD331" s="12"/>
    </row>
    <row r="332" spans="1:30" x14ac:dyDescent="0.35">
      <c r="A332">
        <v>331</v>
      </c>
      <c r="B332" t="s">
        <v>966</v>
      </c>
      <c r="D332">
        <v>1</v>
      </c>
      <c r="F332">
        <v>9</v>
      </c>
      <c r="G332" s="3" t="s">
        <v>967</v>
      </c>
      <c r="I332">
        <v>4</v>
      </c>
      <c r="J332">
        <v>4.8</v>
      </c>
      <c r="K332">
        <v>4.8</v>
      </c>
      <c r="L332">
        <v>7.7</v>
      </c>
      <c r="M332">
        <v>7.7</v>
      </c>
      <c r="N332">
        <v>8.5</v>
      </c>
      <c r="O332" s="10">
        <v>8.5</v>
      </c>
      <c r="X332" t="s">
        <v>330</v>
      </c>
      <c r="Y332" t="s">
        <v>109</v>
      </c>
      <c r="Z332" s="12" t="s">
        <v>69</v>
      </c>
      <c r="AA332" s="15" t="s">
        <v>968</v>
      </c>
      <c r="AB332" s="12" t="s">
        <v>1185</v>
      </c>
      <c r="AD332" s="12"/>
    </row>
    <row r="333" spans="1:30" x14ac:dyDescent="0.35">
      <c r="A333">
        <v>332</v>
      </c>
      <c r="B333" t="s">
        <v>969</v>
      </c>
      <c r="D333">
        <v>1</v>
      </c>
      <c r="F333">
        <v>3</v>
      </c>
      <c r="G333" s="3" t="s">
        <v>970</v>
      </c>
      <c r="I333">
        <v>0.1</v>
      </c>
      <c r="J333">
        <v>0.1</v>
      </c>
      <c r="K333">
        <v>0.1</v>
      </c>
      <c r="L333">
        <v>0</v>
      </c>
      <c r="M333">
        <v>0</v>
      </c>
      <c r="N333">
        <v>0</v>
      </c>
      <c r="O333" s="10">
        <v>0</v>
      </c>
      <c r="X333" t="s">
        <v>379</v>
      </c>
      <c r="Y333" t="s">
        <v>63</v>
      </c>
      <c r="Z333" s="12" t="s">
        <v>69</v>
      </c>
      <c r="AA333" s="15" t="s">
        <v>971</v>
      </c>
      <c r="AB333" s="12" t="s">
        <v>1186</v>
      </c>
      <c r="AD333" s="12"/>
    </row>
    <row r="334" spans="1:30" x14ac:dyDescent="0.35">
      <c r="A334">
        <v>333</v>
      </c>
      <c r="B334" t="s">
        <v>972</v>
      </c>
      <c r="D334">
        <v>1</v>
      </c>
      <c r="E334" s="27">
        <v>941</v>
      </c>
      <c r="F334">
        <v>9</v>
      </c>
      <c r="G334" s="3" t="s">
        <v>973</v>
      </c>
      <c r="I334">
        <v>16.45</v>
      </c>
      <c r="J334">
        <v>14.25</v>
      </c>
      <c r="K334">
        <v>16.8</v>
      </c>
      <c r="L334">
        <v>17.899999999999999</v>
      </c>
      <c r="M334">
        <v>18.350000000000001</v>
      </c>
      <c r="N334">
        <v>17.899999999999999</v>
      </c>
      <c r="O334" s="9">
        <v>18.149999999999999</v>
      </c>
      <c r="U334">
        <v>1</v>
      </c>
      <c r="V334">
        <v>1</v>
      </c>
      <c r="Y334" t="s">
        <v>109</v>
      </c>
      <c r="Z334" s="12" t="s">
        <v>74</v>
      </c>
      <c r="AA334" s="15" t="s">
        <v>974</v>
      </c>
      <c r="AB334" s="12" t="s">
        <v>1187</v>
      </c>
      <c r="AC334" s="7">
        <v>1</v>
      </c>
      <c r="AD334" s="12"/>
    </row>
    <row r="335" spans="1:30" x14ac:dyDescent="0.35">
      <c r="A335">
        <v>334</v>
      </c>
      <c r="B335" t="s">
        <v>1217</v>
      </c>
      <c r="D335">
        <v>24</v>
      </c>
      <c r="F335">
        <v>3</v>
      </c>
      <c r="M335" t="s">
        <v>236</v>
      </c>
      <c r="N335" t="s">
        <v>236</v>
      </c>
      <c r="O335" t="s">
        <v>236</v>
      </c>
      <c r="X335" t="s">
        <v>412</v>
      </c>
      <c r="Y335" t="s">
        <v>63</v>
      </c>
      <c r="Z335" s="12" t="s">
        <v>69</v>
      </c>
      <c r="AA335" s="15" t="s">
        <v>1215</v>
      </c>
      <c r="AB335" s="12" t="s">
        <v>1216</v>
      </c>
      <c r="AD335" s="12"/>
    </row>
    <row r="336" spans="1:30" x14ac:dyDescent="0.35">
      <c r="A336">
        <v>335</v>
      </c>
      <c r="B336" t="s">
        <v>529</v>
      </c>
      <c r="C336" t="s">
        <v>530</v>
      </c>
      <c r="D336">
        <v>1</v>
      </c>
      <c r="F336">
        <v>4</v>
      </c>
      <c r="G336" s="3" t="s">
        <v>531</v>
      </c>
      <c r="K336">
        <v>15.5</v>
      </c>
      <c r="L336">
        <v>13.5</v>
      </c>
      <c r="M336">
        <v>16.260000000000002</v>
      </c>
      <c r="N336">
        <v>19.45</v>
      </c>
      <c r="O336" s="9">
        <v>21.95</v>
      </c>
      <c r="T336">
        <v>1</v>
      </c>
      <c r="U336">
        <v>1</v>
      </c>
      <c r="V336">
        <v>1</v>
      </c>
      <c r="Y336" t="s">
        <v>87</v>
      </c>
      <c r="Z336" s="12" t="s">
        <v>74</v>
      </c>
      <c r="AA336" s="15" t="s">
        <v>532</v>
      </c>
      <c r="AB336" s="12" t="s">
        <v>1188</v>
      </c>
      <c r="AD336" s="12"/>
    </row>
    <row r="337" spans="1:30" x14ac:dyDescent="0.35">
      <c r="A337">
        <v>336</v>
      </c>
      <c r="B337" t="s">
        <v>536</v>
      </c>
      <c r="C337" t="s">
        <v>537</v>
      </c>
      <c r="D337">
        <v>1</v>
      </c>
      <c r="F337">
        <v>1</v>
      </c>
      <c r="G337" s="3" t="s">
        <v>538</v>
      </c>
      <c r="K337">
        <v>40.5</v>
      </c>
      <c r="L337">
        <v>50.9</v>
      </c>
      <c r="M337">
        <v>76.7</v>
      </c>
      <c r="N337">
        <v>104.6</v>
      </c>
      <c r="O337" s="9">
        <v>115.79</v>
      </c>
      <c r="T337">
        <v>1</v>
      </c>
      <c r="U337">
        <v>1</v>
      </c>
      <c r="V337">
        <v>1</v>
      </c>
      <c r="Y337" t="s">
        <v>73</v>
      </c>
      <c r="Z337" s="12" t="s">
        <v>74</v>
      </c>
      <c r="AA337" s="15" t="s">
        <v>539</v>
      </c>
      <c r="AB337" s="12" t="s">
        <v>1189</v>
      </c>
      <c r="AD337" s="7">
        <v>1</v>
      </c>
    </row>
    <row r="338" spans="1:30" x14ac:dyDescent="0.35">
      <c r="A338">
        <v>337</v>
      </c>
      <c r="B338" t="s">
        <v>130</v>
      </c>
      <c r="D338">
        <v>1</v>
      </c>
      <c r="F338">
        <v>4</v>
      </c>
      <c r="G338" s="3" t="s">
        <v>131</v>
      </c>
      <c r="K338">
        <v>0</v>
      </c>
      <c r="L338">
        <v>0</v>
      </c>
      <c r="M338">
        <v>0</v>
      </c>
      <c r="N338">
        <v>0</v>
      </c>
      <c r="O338" s="10">
        <v>0</v>
      </c>
      <c r="X338" t="s">
        <v>82</v>
      </c>
      <c r="Y338" t="s">
        <v>83</v>
      </c>
      <c r="Z338" s="12" t="s">
        <v>69</v>
      </c>
      <c r="AA338" s="15" t="s">
        <v>132</v>
      </c>
      <c r="AB338" s="12" t="s">
        <v>1190</v>
      </c>
      <c r="AD338" s="12"/>
    </row>
    <row r="339" spans="1:30" x14ac:dyDescent="0.35">
      <c r="A339">
        <v>338</v>
      </c>
      <c r="B339" t="s">
        <v>169</v>
      </c>
      <c r="D339">
        <v>1</v>
      </c>
      <c r="E339" s="27">
        <v>133</v>
      </c>
      <c r="F339">
        <v>1</v>
      </c>
      <c r="G339" s="3" t="s">
        <v>170</v>
      </c>
      <c r="K339">
        <v>27.6</v>
      </c>
      <c r="L339">
        <v>27.8</v>
      </c>
      <c r="M339">
        <v>23.01</v>
      </c>
      <c r="N339">
        <v>19.8</v>
      </c>
      <c r="O339" s="9">
        <v>26.8</v>
      </c>
      <c r="V339">
        <v>1</v>
      </c>
      <c r="Y339" t="s">
        <v>109</v>
      </c>
      <c r="Z339" s="12" t="s">
        <v>74</v>
      </c>
      <c r="AA339" s="15" t="s">
        <v>171</v>
      </c>
      <c r="AB339" s="12" t="s">
        <v>1191</v>
      </c>
      <c r="AC339" s="7">
        <v>1</v>
      </c>
      <c r="AD339" s="12"/>
    </row>
    <row r="340" spans="1:30" x14ac:dyDescent="0.35">
      <c r="A340">
        <v>339</v>
      </c>
      <c r="B340" t="s">
        <v>607</v>
      </c>
      <c r="D340">
        <v>1</v>
      </c>
      <c r="E340" s="27">
        <v>133</v>
      </c>
      <c r="F340">
        <v>1</v>
      </c>
      <c r="G340" s="3" t="s">
        <v>608</v>
      </c>
      <c r="L340">
        <v>1</v>
      </c>
      <c r="M340">
        <v>1</v>
      </c>
      <c r="N340">
        <v>4</v>
      </c>
      <c r="O340" s="10">
        <v>4</v>
      </c>
      <c r="X340" t="s">
        <v>169</v>
      </c>
      <c r="Y340" s="22" t="s">
        <v>109</v>
      </c>
      <c r="Z340" s="12" t="s">
        <v>69</v>
      </c>
      <c r="AA340" s="15" t="s">
        <v>609</v>
      </c>
      <c r="AB340" s="12" t="s">
        <v>1192</v>
      </c>
      <c r="AD340" s="12"/>
    </row>
    <row r="341" spans="1:30" x14ac:dyDescent="0.35">
      <c r="A341">
        <v>340</v>
      </c>
      <c r="B341" t="s">
        <v>548</v>
      </c>
      <c r="D341">
        <v>1</v>
      </c>
      <c r="E341" s="27">
        <v>220</v>
      </c>
      <c r="F341">
        <v>2</v>
      </c>
      <c r="G341" s="3" t="s">
        <v>549</v>
      </c>
      <c r="N341">
        <v>35.799999999999997</v>
      </c>
      <c r="O341" s="9">
        <v>48.63</v>
      </c>
      <c r="T341">
        <v>1</v>
      </c>
      <c r="U341">
        <v>1</v>
      </c>
      <c r="V341">
        <v>1</v>
      </c>
      <c r="Y341" t="s">
        <v>140</v>
      </c>
      <c r="Z341" s="12" t="s">
        <v>74</v>
      </c>
      <c r="AA341" t="s">
        <v>550</v>
      </c>
      <c r="AB341" s="12" t="s">
        <v>1193</v>
      </c>
      <c r="AD341" s="12"/>
    </row>
    <row r="342" spans="1:30" x14ac:dyDescent="0.35">
      <c r="A342">
        <v>341</v>
      </c>
      <c r="B342" t="s">
        <v>353</v>
      </c>
      <c r="D342">
        <v>1</v>
      </c>
      <c r="E342" s="27">
        <v>1090</v>
      </c>
      <c r="F342">
        <v>10</v>
      </c>
      <c r="G342" s="3" t="s">
        <v>354</v>
      </c>
      <c r="N342">
        <v>7</v>
      </c>
      <c r="O342" s="9">
        <v>18.38</v>
      </c>
      <c r="U342">
        <v>1</v>
      </c>
      <c r="V342">
        <v>1</v>
      </c>
      <c r="Y342" t="s">
        <v>87</v>
      </c>
      <c r="Z342" s="12" t="s">
        <v>58</v>
      </c>
      <c r="AA342" t="s">
        <v>355</v>
      </c>
      <c r="AB342" s="12" t="s">
        <v>1194</v>
      </c>
      <c r="AD342" s="13">
        <v>1</v>
      </c>
    </row>
    <row r="343" spans="1:30" x14ac:dyDescent="0.35">
      <c r="A343">
        <v>342</v>
      </c>
      <c r="B343" t="s">
        <v>202</v>
      </c>
      <c r="D343">
        <v>1</v>
      </c>
      <c r="E343" s="27" t="s">
        <v>203</v>
      </c>
      <c r="F343">
        <v>4</v>
      </c>
      <c r="G343" s="3" t="s">
        <v>204</v>
      </c>
      <c r="H343" s="8"/>
      <c r="I343" s="9"/>
      <c r="K343" s="9"/>
      <c r="L343" s="9"/>
      <c r="M343" s="9"/>
      <c r="N343" s="10"/>
      <c r="O343" s="9">
        <v>15</v>
      </c>
      <c r="P343" s="9"/>
      <c r="Q343" s="9"/>
      <c r="R343" s="11"/>
      <c r="X343" t="s">
        <v>205</v>
      </c>
      <c r="Y343" t="s">
        <v>68</v>
      </c>
      <c r="Z343" s="12" t="s">
        <v>69</v>
      </c>
      <c r="AA343" t="s">
        <v>206</v>
      </c>
      <c r="AB343" s="12" t="s">
        <v>1195</v>
      </c>
      <c r="AD343" s="12"/>
    </row>
    <row r="344" spans="1:30" x14ac:dyDescent="0.35">
      <c r="A344">
        <v>343</v>
      </c>
      <c r="B344" t="s">
        <v>566</v>
      </c>
      <c r="D344">
        <v>1</v>
      </c>
      <c r="E344" s="27">
        <v>250</v>
      </c>
      <c r="F344">
        <v>2</v>
      </c>
      <c r="G344" s="3" t="s">
        <v>567</v>
      </c>
      <c r="H344" s="8"/>
      <c r="I344" s="9"/>
      <c r="K344" s="9"/>
      <c r="L344" s="9"/>
      <c r="M344" s="9"/>
      <c r="N344" s="10"/>
      <c r="O344" s="9">
        <v>4</v>
      </c>
      <c r="P344" s="9"/>
      <c r="Q344" s="9"/>
      <c r="R344" s="11"/>
      <c r="T344">
        <v>1</v>
      </c>
      <c r="Y344" t="s">
        <v>140</v>
      </c>
      <c r="Z344" s="12" t="s">
        <v>74</v>
      </c>
      <c r="AB344" s="12" t="s">
        <v>1196</v>
      </c>
      <c r="AD344" s="13">
        <v>1</v>
      </c>
    </row>
    <row r="345" spans="1:30" x14ac:dyDescent="0.35">
      <c r="A345">
        <v>344</v>
      </c>
      <c r="B345" t="s">
        <v>1201</v>
      </c>
      <c r="D345">
        <v>1</v>
      </c>
      <c r="F345" s="24">
        <v>1</v>
      </c>
      <c r="G345" s="3" t="s">
        <v>1202</v>
      </c>
      <c r="O345" s="5"/>
      <c r="T345">
        <v>1</v>
      </c>
      <c r="U345">
        <v>1</v>
      </c>
      <c r="V345">
        <v>1</v>
      </c>
      <c r="Y345" t="s">
        <v>73</v>
      </c>
      <c r="Z345" s="12" t="s">
        <v>58</v>
      </c>
      <c r="AA345" t="s">
        <v>1203</v>
      </c>
      <c r="AB345" t="s">
        <v>1204</v>
      </c>
      <c r="AD345" s="7">
        <v>1</v>
      </c>
    </row>
    <row r="346" spans="1:30" x14ac:dyDescent="0.35">
      <c r="O346" s="5"/>
      <c r="AB346"/>
    </row>
    <row r="347" spans="1:30" ht="15" thickBot="1" x14ac:dyDescent="0.4">
      <c r="B347" s="4" t="s">
        <v>975</v>
      </c>
      <c r="C347" s="4"/>
      <c r="D347" s="4">
        <f>SUM(D2:D346)</f>
        <v>367</v>
      </c>
      <c r="E347" s="28"/>
      <c r="F347" s="25"/>
      <c r="G347" s="18"/>
      <c r="I347" s="5">
        <f>SUM(I2:I345)</f>
        <v>220237.06999999986</v>
      </c>
      <c r="J347" s="5">
        <f>SUM(J2:J345)</f>
        <v>222611.04999999993</v>
      </c>
      <c r="K347" s="5">
        <f>SUM(K2:K345)</f>
        <v>226327.16161949988</v>
      </c>
      <c r="L347" s="5">
        <f>SUM(L2:L345)</f>
        <v>229034.5627537999</v>
      </c>
      <c r="M347" s="5">
        <f>SUM(M2:M342)</f>
        <v>238030.76718541674</v>
      </c>
      <c r="N347" s="5">
        <f>SUM(N2:N344)</f>
        <v>240941.50210971347</v>
      </c>
      <c r="O347" s="5">
        <f>SUM(O2:O344)</f>
        <v>248297.74359150208</v>
      </c>
      <c r="P347" s="4">
        <f>SUM(P2:P345)</f>
        <v>82</v>
      </c>
      <c r="Q347" s="4">
        <f>SUM(Q2:Q345)</f>
        <v>31</v>
      </c>
      <c r="R347" s="4">
        <f>SUM(R2:R345)</f>
        <v>6</v>
      </c>
      <c r="S347" s="4">
        <f>SUM(S2:S345)</f>
        <v>3</v>
      </c>
      <c r="T347" s="4">
        <f>SUM(T2:T345)</f>
        <v>197</v>
      </c>
      <c r="U347" s="4">
        <f>SUM(U2:U345)</f>
        <v>211</v>
      </c>
      <c r="V347" s="4">
        <f>SUM(V2:V345)</f>
        <v>217</v>
      </c>
      <c r="W347" s="4">
        <f>SUM(W2:W345)</f>
        <v>83</v>
      </c>
      <c r="Y347" s="19"/>
      <c r="AA347" s="19"/>
    </row>
    <row r="348" spans="1:30" ht="15" thickTop="1" x14ac:dyDescent="0.35">
      <c r="AB348" s="13"/>
      <c r="AC348" s="7">
        <f>SUM(AC3:AC345)</f>
        <v>102</v>
      </c>
      <c r="AD348" s="7">
        <f>SUM(AD3:AD345)</f>
        <v>74</v>
      </c>
    </row>
    <row r="351" spans="1:30" x14ac:dyDescent="0.35">
      <c r="B351" s="4" t="s">
        <v>976</v>
      </c>
      <c r="C351" s="4"/>
    </row>
    <row r="352" spans="1:30" x14ac:dyDescent="0.35">
      <c r="B352" t="s">
        <v>977</v>
      </c>
      <c r="U352">
        <v>1</v>
      </c>
      <c r="V352">
        <v>1</v>
      </c>
    </row>
    <row r="353" spans="2:22" x14ac:dyDescent="0.35">
      <c r="B353" t="s">
        <v>978</v>
      </c>
      <c r="V353">
        <v>1</v>
      </c>
    </row>
    <row r="354" spans="2:22" x14ac:dyDescent="0.35">
      <c r="B354" t="s">
        <v>979</v>
      </c>
      <c r="U354">
        <v>1</v>
      </c>
    </row>
    <row r="355" spans="2:22" x14ac:dyDescent="0.35">
      <c r="B355" t="s">
        <v>980</v>
      </c>
      <c r="U355">
        <v>1</v>
      </c>
      <c r="V355">
        <v>1</v>
      </c>
    </row>
    <row r="356" spans="2:22" x14ac:dyDescent="0.35">
      <c r="B356" t="s">
        <v>981</v>
      </c>
      <c r="U356">
        <v>1</v>
      </c>
      <c r="V356">
        <v>1</v>
      </c>
    </row>
    <row r="357" spans="2:22" x14ac:dyDescent="0.35">
      <c r="B357" t="s">
        <v>982</v>
      </c>
    </row>
    <row r="358" spans="2:22" x14ac:dyDescent="0.35">
      <c r="B358" t="s">
        <v>983</v>
      </c>
    </row>
    <row r="359" spans="2:22" x14ac:dyDescent="0.35">
      <c r="B359" s="4" t="s">
        <v>984</v>
      </c>
      <c r="C359" s="4"/>
    </row>
    <row r="360" spans="2:22" x14ac:dyDescent="0.35">
      <c r="B360" t="s">
        <v>985</v>
      </c>
    </row>
  </sheetData>
  <autoFilter ref="A1:AC347" xr:uid="{00000000-0009-0000-0000-000001000000}">
    <sortState xmlns:xlrd2="http://schemas.microsoft.com/office/spreadsheetml/2017/richdata2" ref="A2:AC344">
      <sortCondition ref="A1:A344"/>
    </sortState>
  </autoFilter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IT_sc_ManagementCode xmlns="FE1AB69C-9022-4D1B-919D-C54984DD93CE">110704</KIT_sc_ManagementCod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jektdokument" ma:contentTypeID="0x01010071463EE47383564B9EFAD3A2A8DF5E7C001F9EBB5B9BEE8A4599916749E2F3D65C" ma:contentTypeVersion="9" ma:contentTypeDescription="Skapa ett nytt listobjekt." ma:contentTypeScope="" ma:versionID="a920664644a144d487cfa9e25bd495d2">
  <xsd:schema xmlns:xsd="http://www.w3.org/2001/XMLSchema" xmlns:xs="http://www.w3.org/2001/XMLSchema" xmlns:p="http://schemas.microsoft.com/office/2006/metadata/properties" xmlns:ns2="14571de3-10a2-42ef-a9fd-7aa13da44c0f" xmlns:ns3="FE1AB69C-9022-4D1B-919D-C54984DD93CE" xmlns:ns4="86378aaa-6464-4e58-a2d0-edf0e758b733" xmlns:ns5="e36bcbd0-349c-46cf-960b-a2117a19e550" targetNamespace="http://schemas.microsoft.com/office/2006/metadata/properties" ma:root="true" ma:fieldsID="c976ecb887b70e50aa56259ec695c6af" ns2:_="" ns3:_="" ns4:_="" ns5:_="">
    <xsd:import namespace="14571de3-10a2-42ef-a9fd-7aa13da44c0f"/>
    <xsd:import namespace="FE1AB69C-9022-4D1B-919D-C54984DD93CE"/>
    <xsd:import namespace="86378aaa-6464-4e58-a2d0-edf0e758b733"/>
    <xsd:import namespace="e36bcbd0-349c-46cf-960b-a2117a19e550"/>
    <xsd:element name="properties">
      <xsd:complexType>
        <xsd:sequence>
          <xsd:element name="documentManagement">
            <xsd:complexType>
              <xsd:all>
                <xsd:element ref="ns2:DualiteDocRegDate" minOccurs="0"/>
                <xsd:element ref="ns3:KIT_sc_ManagementCode" minOccurs="0"/>
                <xsd:element ref="ns4:DualiteCaseNumber" minOccurs="0"/>
                <xsd:element ref="ns5:MediaServiceMetadata" minOccurs="0"/>
                <xsd:element ref="ns5:MediaServiceFastMetadata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71de3-10a2-42ef-a9fd-7aa13da44c0f" elementFormDefault="qualified">
    <xsd:import namespace="http://schemas.microsoft.com/office/2006/documentManagement/types"/>
    <xsd:import namespace="http://schemas.microsoft.com/office/infopath/2007/PartnerControls"/>
    <xsd:element name="DualiteDocRegDate" ma:index="8" nillable="true" ma:displayName="Diariefört" ma:description="Anger vilket datum dokumentet senast registrerades i diariet" ma:format="DateTime" ma:internalName="DualiteDocReg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1AB69C-9022-4D1B-919D-C54984DD93CE" elementFormDefault="qualified">
    <xsd:import namespace="http://schemas.microsoft.com/office/2006/documentManagement/types"/>
    <xsd:import namespace="http://schemas.microsoft.com/office/infopath/2007/PartnerControls"/>
    <xsd:element name="KIT_sc_ManagementCode" ma:index="9" nillable="true" ma:displayName="Verksamhetskod" ma:default="110704" ma:description="Format: xxxxxx" ma:internalName="KIT_sc_ManagementCode">
      <xsd:simpleType>
        <xsd:restriction base="dms:Text">
          <xsd:maxLength value="7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378aaa-6464-4e58-a2d0-edf0e758b733" elementFormDefault="qualified">
    <xsd:import namespace="http://schemas.microsoft.com/office/2006/documentManagement/types"/>
    <xsd:import namespace="http://schemas.microsoft.com/office/infopath/2007/PartnerControls"/>
    <xsd:element name="DualiteCaseNumber" ma:index="10" nillable="true" ma:displayName="Ärendenummer" ma:description="Anger vilket ärende dokumentet senast diariefördes i" ma:internalName="DualiteCaseNumber" ma:readOnly="true">
      <xsd:simpleType>
        <xsd:restriction base="dms:Text"/>
      </xsd:simpleType>
    </xsd:element>
    <xsd:element name="SharedWithUsers" ma:index="13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bcbd0-349c-46cf-960b-a2117a19e5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D1A73F-5C62-4BC1-B893-465A5DB0AE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DD7878-9A02-43B4-84E0-B17D8E4613FE}">
  <ds:schemaRefs>
    <ds:schemaRef ds:uri="http://schemas.microsoft.com/office/2006/metadata/properties"/>
    <ds:schemaRef ds:uri="http://schemas.microsoft.com/office/infopath/2007/PartnerControls"/>
    <ds:schemaRef ds:uri="FE1AB69C-9022-4D1B-919D-C54984DD93CE"/>
  </ds:schemaRefs>
</ds:datastoreItem>
</file>

<file path=customXml/itemProps3.xml><?xml version="1.0" encoding="utf-8"?>
<ds:datastoreItem xmlns:ds="http://schemas.openxmlformats.org/officeDocument/2006/customXml" ds:itemID="{8A74CAB6-74CA-4790-BC21-F89C072651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71de3-10a2-42ef-a9fd-7aa13da44c0f"/>
    <ds:schemaRef ds:uri="FE1AB69C-9022-4D1B-919D-C54984DD93CE"/>
    <ds:schemaRef ds:uri="86378aaa-6464-4e58-a2d0-edf0e758b733"/>
    <ds:schemaRef ds:uri="e36bcbd0-349c-46cf-960b-a2117a19e5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INFO</vt:lpstr>
      <vt:lpstr>Myndighetsregister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Arvid Perbo</dc:creator>
  <cp:keywords/>
  <dc:description/>
  <cp:lastModifiedBy>Lovisa Boström</cp:lastModifiedBy>
  <cp:revision/>
  <dcterms:created xsi:type="dcterms:W3CDTF">2018-05-25T09:19:26Z</dcterms:created>
  <dcterms:modified xsi:type="dcterms:W3CDTF">2024-02-28T11:56:57Z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0x01010071463EE47383564B9EFAD3A2A8DF5E7C001F9EBB5B9BEE8A4599916749E2F3D65C</vt:lpwstr>
  </property>
  <property fmtid="{D5CDD505-2E9C-101B-9397-08002B2CF9AE}" pid="3" name="AuthorIds_UIVersion_15872">
    <vt:lpwstr>16</vt:lpwstr>
  </property>
</Properties>
</file>