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drawings/drawing15.xml" ContentType="application/vnd.openxmlformats-officedocument.drawing+xml"/>
  <Override PartName="/xl/comments14.xml" ContentType="application/vnd.openxmlformats-officedocument.spreadsheetml.comments+xml"/>
  <Override PartName="/xl/drawings/drawing16.xml" ContentType="application/vnd.openxmlformats-officedocument.drawing+xml"/>
  <Override PartName="/xl/comments15.xml" ContentType="application/vnd.openxmlformats-officedocument.spreadsheetml.comments+xml"/>
  <Override PartName="/xl/drawings/drawing17.xml" ContentType="application/vnd.openxmlformats-officedocument.drawing+xml"/>
  <Override PartName="/xl/comments16.xml" ContentType="application/vnd.openxmlformats-officedocument.spreadsheetml.comments+xml"/>
  <Override PartName="/xl/drawings/drawing18.xml" ContentType="application/vnd.openxmlformats-officedocument.drawing+xml"/>
  <Override PartName="/xl/comments17.xml" ContentType="application/vnd.openxmlformats-officedocument.spreadsheetml.comments+xml"/>
  <Override PartName="/xl/drawings/drawing19.xml" ContentType="application/vnd.openxmlformats-officedocument.drawing+xml"/>
  <Override PartName="/xl/comments18.xml" ContentType="application/vnd.openxmlformats-officedocument.spreadsheetml.comments+xml"/>
  <Override PartName="/xl/drawings/drawing20.xml" ContentType="application/vnd.openxmlformats-officedocument.drawing+xml"/>
  <Override PartName="/xl/comments19.xml" ContentType="application/vnd.openxmlformats-officedocument.spreadsheetml.comments+xml"/>
  <Override PartName="/xl/drawings/drawing21.xml" ContentType="application/vnd.openxmlformats-officedocument.drawing+xml"/>
  <Override PartName="/xl/comments20.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codeName="ThisWorkbook" defaultThemeVersion="166925"/>
  <mc:AlternateContent xmlns:mc="http://schemas.openxmlformats.org/markup-compatibility/2006">
    <mc:Choice Requires="x15">
      <x15ac:absPath xmlns:x15ac="http://schemas.microsoft.com/office/spreadsheetml/2010/11/ac" url="https://dhs.sp.regeringskansliet.se/yta/fi-ofa/sfo/Myndigheter och Hovet/Länsstyrelserna/Regleringsbrev/Länsstyrelserna 19/Bilagor/Excel/"/>
    </mc:Choice>
  </mc:AlternateContent>
  <bookViews>
    <workbookView xWindow="0" yWindow="0" windowWidth="19200" windowHeight="6810"/>
  </bookViews>
  <sheets>
    <sheet name="Sammanställning" sheetId="3" r:id="rId1"/>
    <sheet name="K" sheetId="2" r:id="rId2"/>
    <sheet name="W" sheetId="4" r:id="rId3"/>
    <sheet name="I" sheetId="5" r:id="rId4"/>
    <sheet name="X" sheetId="6" r:id="rId5"/>
    <sheet name="N" sheetId="7" r:id="rId6"/>
    <sheet name="Z" sheetId="8" r:id="rId7"/>
    <sheet name="F" sheetId="9" r:id="rId8"/>
    <sheet name="H" sheetId="10" r:id="rId9"/>
    <sheet name="G" sheetId="11" r:id="rId10"/>
    <sheet name="BD" sheetId="12" r:id="rId11"/>
    <sheet name="M" sheetId="13" r:id="rId12"/>
    <sheet name="AB" sheetId="14" r:id="rId13"/>
    <sheet name="D" sheetId="15" r:id="rId14"/>
    <sheet name="C" sheetId="16" r:id="rId15"/>
    <sheet name="S" sheetId="17" r:id="rId16"/>
    <sheet name="AC" sheetId="18" r:id="rId17"/>
    <sheet name="Y" sheetId="19" r:id="rId18"/>
    <sheet name="U" sheetId="23" r:id="rId19"/>
    <sheet name="O" sheetId="20" r:id="rId20"/>
    <sheet name="T" sheetId="21" r:id="rId21"/>
    <sheet name="E" sheetId="22" r:id="rId2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0" i="14" l="1"/>
  <c r="I18" i="13"/>
  <c r="I20" i="12"/>
  <c r="I20" i="11"/>
  <c r="I21" i="12"/>
  <c r="J20" i="7"/>
  <c r="J20" i="6"/>
  <c r="J20" i="5"/>
  <c r="J20" i="4"/>
  <c r="J20" i="2"/>
  <c r="J22" i="12"/>
  <c r="I22" i="12"/>
  <c r="I20" i="2" l="1"/>
  <c r="J21" i="2"/>
  <c r="I17" i="3"/>
  <c r="J15" i="8"/>
  <c r="J15" i="2"/>
  <c r="H17" i="3" l="1"/>
  <c r="G17" i="3"/>
  <c r="F17" i="3"/>
  <c r="E17" i="3"/>
  <c r="D17" i="3"/>
  <c r="C17" i="3"/>
  <c r="B17" i="3"/>
  <c r="I16" i="3"/>
  <c r="H16" i="3"/>
  <c r="G16" i="3"/>
  <c r="F16" i="3"/>
  <c r="E16" i="3"/>
  <c r="D16" i="3"/>
  <c r="C16" i="3"/>
  <c r="B16" i="3"/>
  <c r="H15" i="3"/>
  <c r="G15" i="3"/>
  <c r="F15" i="3"/>
  <c r="E15" i="3"/>
  <c r="D15" i="3"/>
  <c r="C15" i="3"/>
  <c r="B15" i="3"/>
  <c r="I10" i="3"/>
  <c r="H10" i="3"/>
  <c r="G10" i="3"/>
  <c r="F10" i="3"/>
  <c r="E10" i="3"/>
  <c r="D10" i="3"/>
  <c r="C10" i="3"/>
  <c r="B10" i="3"/>
  <c r="I9" i="3"/>
  <c r="H9" i="3"/>
  <c r="G9" i="3"/>
  <c r="F9" i="3"/>
  <c r="E9" i="3"/>
  <c r="D9" i="3"/>
  <c r="C9" i="3"/>
  <c r="B9" i="3"/>
  <c r="I8" i="3"/>
  <c r="H8" i="3"/>
  <c r="G8" i="3"/>
  <c r="F8" i="3"/>
  <c r="E8" i="3"/>
  <c r="D8" i="3"/>
  <c r="C8" i="3"/>
  <c r="B8" i="3"/>
  <c r="I7" i="3"/>
  <c r="H7" i="3"/>
  <c r="G7" i="3"/>
  <c r="F7" i="3"/>
  <c r="E7" i="3"/>
  <c r="D7" i="3"/>
  <c r="C7" i="3"/>
  <c r="B7" i="3"/>
  <c r="H27" i="23"/>
  <c r="G27" i="23"/>
  <c r="E27" i="23"/>
  <c r="D27" i="23"/>
  <c r="C27" i="23"/>
  <c r="H26" i="23"/>
  <c r="G26" i="23"/>
  <c r="E26" i="23"/>
  <c r="D26" i="23"/>
  <c r="C26" i="23"/>
  <c r="H24" i="23"/>
  <c r="G24" i="23"/>
  <c r="E24" i="23"/>
  <c r="D24" i="23"/>
  <c r="C24" i="23"/>
  <c r="I22" i="23"/>
  <c r="I21" i="23"/>
  <c r="F21" i="23"/>
  <c r="J21" i="23" s="1"/>
  <c r="I20" i="23"/>
  <c r="J20" i="23" s="1"/>
  <c r="J27" i="23" s="1"/>
  <c r="F20" i="23"/>
  <c r="F27" i="23" s="1"/>
  <c r="J15" i="23"/>
  <c r="I15" i="23"/>
  <c r="F15" i="23"/>
  <c r="I14" i="23"/>
  <c r="I26" i="23" s="1"/>
  <c r="F14" i="23"/>
  <c r="I13" i="23"/>
  <c r="F13" i="23"/>
  <c r="F26" i="23" s="1"/>
  <c r="I12" i="23"/>
  <c r="J12" i="23" s="1"/>
  <c r="F12" i="23"/>
  <c r="F24" i="23" s="1"/>
  <c r="H22" i="3" l="1"/>
  <c r="J14" i="23"/>
  <c r="J24" i="23" s="1"/>
  <c r="J13" i="23"/>
  <c r="I24" i="23"/>
  <c r="I27" i="23"/>
  <c r="J26" i="23" l="1"/>
  <c r="C27" i="21" l="1"/>
  <c r="C26" i="21"/>
  <c r="C26" i="14"/>
  <c r="C23" i="13"/>
  <c r="C26" i="12"/>
  <c r="H27" i="22" l="1"/>
  <c r="G27" i="22"/>
  <c r="E27" i="22"/>
  <c r="D27" i="22"/>
  <c r="C27" i="22"/>
  <c r="H26" i="22"/>
  <c r="G26" i="22"/>
  <c r="E26" i="22"/>
  <c r="D26" i="22"/>
  <c r="C26" i="22"/>
  <c r="H24" i="22"/>
  <c r="G24" i="22"/>
  <c r="E24" i="22"/>
  <c r="D24" i="22"/>
  <c r="C24" i="22"/>
  <c r="I20" i="22"/>
  <c r="J20" i="22" s="1"/>
  <c r="J27" i="22" s="1"/>
  <c r="F20" i="22"/>
  <c r="F27" i="22" s="1"/>
  <c r="I15" i="22"/>
  <c r="J15" i="22" s="1"/>
  <c r="F15" i="22"/>
  <c r="J14" i="22"/>
  <c r="I14" i="22"/>
  <c r="F14" i="22"/>
  <c r="I13" i="22"/>
  <c r="J13" i="22" s="1"/>
  <c r="F13" i="22"/>
  <c r="I12" i="22"/>
  <c r="J12" i="22" s="1"/>
  <c r="F12" i="22"/>
  <c r="F26" i="22" s="1"/>
  <c r="B22" i="3" l="1"/>
  <c r="B19" i="3"/>
  <c r="B21" i="3"/>
  <c r="J26" i="22"/>
  <c r="J24" i="22"/>
  <c r="I24" i="22"/>
  <c r="I26" i="22"/>
  <c r="I27" i="22"/>
  <c r="F24" i="22"/>
  <c r="H27" i="21" l="1"/>
  <c r="G27" i="21"/>
  <c r="E27" i="21"/>
  <c r="D27" i="21"/>
  <c r="H26" i="21"/>
  <c r="G26" i="21"/>
  <c r="E26" i="21"/>
  <c r="D26" i="21"/>
  <c r="H24" i="21"/>
  <c r="G24" i="21"/>
  <c r="E24" i="21"/>
  <c r="D24" i="21"/>
  <c r="C24" i="21"/>
  <c r="I23" i="21"/>
  <c r="J23" i="21" s="1"/>
  <c r="J21" i="21"/>
  <c r="I21" i="21"/>
  <c r="F21" i="21"/>
  <c r="I20" i="21"/>
  <c r="I27" i="21" s="1"/>
  <c r="F20" i="21"/>
  <c r="F27" i="21" s="1"/>
  <c r="I15" i="21"/>
  <c r="J15" i="21" s="1"/>
  <c r="F15" i="21"/>
  <c r="I14" i="21"/>
  <c r="J14" i="21" s="1"/>
  <c r="F14" i="21"/>
  <c r="J13" i="21"/>
  <c r="J26" i="21" s="1"/>
  <c r="I13" i="21"/>
  <c r="F13" i="21"/>
  <c r="F26" i="21" s="1"/>
  <c r="I12" i="21"/>
  <c r="I24" i="21" s="1"/>
  <c r="F12" i="21"/>
  <c r="F24" i="21" s="1"/>
  <c r="J20" i="21" l="1"/>
  <c r="J27" i="21" s="1"/>
  <c r="J12" i="21"/>
  <c r="J24" i="21" s="1"/>
  <c r="I26" i="21"/>
  <c r="H26" i="20" l="1"/>
  <c r="G26" i="20"/>
  <c r="E26" i="20"/>
  <c r="D26" i="20"/>
  <c r="C26" i="20"/>
  <c r="H25" i="20"/>
  <c r="G25" i="20"/>
  <c r="E25" i="20"/>
  <c r="D25" i="20"/>
  <c r="C25" i="20"/>
  <c r="H23" i="20"/>
  <c r="G23" i="20"/>
  <c r="E23" i="20"/>
  <c r="D23" i="20"/>
  <c r="C23" i="20"/>
  <c r="I22" i="20"/>
  <c r="J22" i="20" s="1"/>
  <c r="F22" i="20"/>
  <c r="I20" i="20"/>
  <c r="J20" i="20" s="1"/>
  <c r="F20" i="20"/>
  <c r="J19" i="20"/>
  <c r="I19" i="20"/>
  <c r="F19" i="20"/>
  <c r="F26" i="20" s="1"/>
  <c r="I14" i="20"/>
  <c r="J14" i="20" s="1"/>
  <c r="F14" i="20"/>
  <c r="I13" i="20"/>
  <c r="J13" i="20" s="1"/>
  <c r="F13" i="20"/>
  <c r="I12" i="20"/>
  <c r="J12" i="20" s="1"/>
  <c r="J25" i="20" s="1"/>
  <c r="F12" i="20"/>
  <c r="F25" i="20" s="1"/>
  <c r="J11" i="20"/>
  <c r="I11" i="20"/>
  <c r="F11" i="20"/>
  <c r="F23" i="20" s="1"/>
  <c r="J26" i="20" l="1"/>
  <c r="J23" i="20"/>
  <c r="I23" i="20"/>
  <c r="I25" i="20"/>
  <c r="I26" i="20"/>
  <c r="H24" i="19" l="1"/>
  <c r="G24" i="19"/>
  <c r="F24" i="19"/>
  <c r="E24" i="19"/>
  <c r="D24" i="19"/>
  <c r="C24" i="19"/>
  <c r="H23" i="19"/>
  <c r="G23" i="19"/>
  <c r="E23" i="19"/>
  <c r="D23" i="19"/>
  <c r="C23" i="19"/>
  <c r="H21" i="19"/>
  <c r="G21" i="19"/>
  <c r="E21" i="19"/>
  <c r="D21" i="19"/>
  <c r="C21" i="19"/>
  <c r="J18" i="19"/>
  <c r="I18" i="19"/>
  <c r="F18" i="19"/>
  <c r="I17" i="19"/>
  <c r="I24" i="19" s="1"/>
  <c r="F17" i="19"/>
  <c r="I12" i="19"/>
  <c r="J12" i="19" s="1"/>
  <c r="F12" i="19"/>
  <c r="F23" i="19" s="1"/>
  <c r="I11" i="19"/>
  <c r="J11" i="19" s="1"/>
  <c r="F11" i="19"/>
  <c r="J10" i="19"/>
  <c r="I10" i="19"/>
  <c r="I23" i="19" s="1"/>
  <c r="F10" i="19"/>
  <c r="I9" i="19"/>
  <c r="I21" i="19" s="1"/>
  <c r="F9" i="19"/>
  <c r="J23" i="19" l="1"/>
  <c r="F21" i="19"/>
  <c r="J9" i="19"/>
  <c r="J17" i="19"/>
  <c r="J24" i="19" s="1"/>
  <c r="J21" i="19" l="1"/>
  <c r="H27" i="18" l="1"/>
  <c r="G27" i="18"/>
  <c r="E27" i="18"/>
  <c r="D27" i="18"/>
  <c r="C27" i="18"/>
  <c r="H26" i="18"/>
  <c r="G26" i="18"/>
  <c r="E26" i="18"/>
  <c r="D26" i="18"/>
  <c r="C26" i="18"/>
  <c r="H24" i="18"/>
  <c r="G24" i="18"/>
  <c r="E24" i="18"/>
  <c r="D24" i="18"/>
  <c r="C24" i="18"/>
  <c r="I23" i="18"/>
  <c r="J23" i="18" s="1"/>
  <c r="F23" i="18"/>
  <c r="I22" i="18"/>
  <c r="J22" i="18" s="1"/>
  <c r="F22" i="18"/>
  <c r="J21" i="18"/>
  <c r="I21" i="18"/>
  <c r="F21" i="18"/>
  <c r="I20" i="18"/>
  <c r="J20" i="18" s="1"/>
  <c r="F20" i="18"/>
  <c r="F27" i="18" s="1"/>
  <c r="I15" i="18"/>
  <c r="J15" i="18" s="1"/>
  <c r="F15" i="18"/>
  <c r="I14" i="18"/>
  <c r="J14" i="18" s="1"/>
  <c r="F14" i="18"/>
  <c r="J13" i="18"/>
  <c r="I13" i="18"/>
  <c r="F13" i="18"/>
  <c r="I12" i="18"/>
  <c r="I26" i="18" s="1"/>
  <c r="F12" i="18"/>
  <c r="F26" i="18" s="1"/>
  <c r="J27" i="18" l="1"/>
  <c r="J12" i="18"/>
  <c r="I27" i="18"/>
  <c r="I24" i="18"/>
  <c r="F24" i="18"/>
  <c r="J26" i="18" l="1"/>
  <c r="J24" i="18"/>
  <c r="H27" i="17" l="1"/>
  <c r="G27" i="17"/>
  <c r="E27" i="17"/>
  <c r="D27" i="17"/>
  <c r="C27" i="17"/>
  <c r="H26" i="17"/>
  <c r="G26" i="17"/>
  <c r="E26" i="17"/>
  <c r="D26" i="17"/>
  <c r="C26" i="17"/>
  <c r="H24" i="17"/>
  <c r="G24" i="17"/>
  <c r="E24" i="17"/>
  <c r="D24" i="17"/>
  <c r="C24" i="17"/>
  <c r="I23" i="17"/>
  <c r="F23" i="17"/>
  <c r="J23" i="17" s="1"/>
  <c r="I21" i="17"/>
  <c r="J21" i="17" s="1"/>
  <c r="F21" i="17"/>
  <c r="J20" i="17"/>
  <c r="I20" i="17"/>
  <c r="I27" i="17" s="1"/>
  <c r="F20" i="17"/>
  <c r="F27" i="17" s="1"/>
  <c r="I15" i="17"/>
  <c r="J15" i="17" s="1"/>
  <c r="F15" i="17"/>
  <c r="I14" i="17"/>
  <c r="F14" i="17"/>
  <c r="F26" i="17" s="1"/>
  <c r="I13" i="17"/>
  <c r="I26" i="17" s="1"/>
  <c r="F13" i="17"/>
  <c r="J12" i="17"/>
  <c r="I12" i="17"/>
  <c r="I24" i="17" s="1"/>
  <c r="F12" i="17"/>
  <c r="F24" i="17" s="1"/>
  <c r="J27" i="17" l="1"/>
  <c r="J14" i="17"/>
  <c r="J13" i="17"/>
  <c r="J26" i="17" s="1"/>
  <c r="J24" i="17" l="1"/>
  <c r="H27" i="16" l="1"/>
  <c r="G27" i="16"/>
  <c r="E27" i="16"/>
  <c r="D27" i="16"/>
  <c r="C27" i="16"/>
  <c r="H26" i="16"/>
  <c r="G26" i="16"/>
  <c r="E26" i="16"/>
  <c r="D26" i="16"/>
  <c r="C26" i="16"/>
  <c r="H24" i="16"/>
  <c r="G24" i="16"/>
  <c r="E24" i="16"/>
  <c r="D24" i="16"/>
  <c r="C24" i="16"/>
  <c r="J23" i="16"/>
  <c r="I23" i="16"/>
  <c r="F23" i="16"/>
  <c r="I21" i="16"/>
  <c r="J21" i="16" s="1"/>
  <c r="F21" i="16"/>
  <c r="I20" i="16"/>
  <c r="I27" i="16" s="1"/>
  <c r="F20" i="16"/>
  <c r="F27" i="16" s="1"/>
  <c r="I15" i="16"/>
  <c r="J15" i="16" s="1"/>
  <c r="F15" i="16"/>
  <c r="J14" i="16"/>
  <c r="I14" i="16"/>
  <c r="F14" i="16"/>
  <c r="I13" i="16"/>
  <c r="J13" i="16" s="1"/>
  <c r="F13" i="16"/>
  <c r="I12" i="16"/>
  <c r="I26" i="16" s="1"/>
  <c r="F12" i="16"/>
  <c r="F26" i="16" s="1"/>
  <c r="F24" i="16" l="1"/>
  <c r="J12" i="16"/>
  <c r="J20" i="16"/>
  <c r="J27" i="16" s="1"/>
  <c r="I24" i="16"/>
  <c r="J26" i="16" l="1"/>
  <c r="J24" i="16"/>
  <c r="H27" i="15" l="1"/>
  <c r="G27" i="15"/>
  <c r="E27" i="15"/>
  <c r="D27" i="15"/>
  <c r="C27" i="15"/>
  <c r="H26" i="15"/>
  <c r="G26" i="15"/>
  <c r="F26" i="15"/>
  <c r="E26" i="15"/>
  <c r="D26" i="15"/>
  <c r="C26" i="15"/>
  <c r="H24" i="15"/>
  <c r="G24" i="15"/>
  <c r="E24" i="15"/>
  <c r="D24" i="15"/>
  <c r="C24" i="15"/>
  <c r="J23" i="15"/>
  <c r="I23" i="15"/>
  <c r="F23" i="15"/>
  <c r="I21" i="15"/>
  <c r="J21" i="15" s="1"/>
  <c r="F21" i="15"/>
  <c r="I20" i="15"/>
  <c r="I27" i="15" s="1"/>
  <c r="F20" i="15"/>
  <c r="F27" i="15" s="1"/>
  <c r="I15" i="15"/>
  <c r="J15" i="15" s="1"/>
  <c r="F15" i="15"/>
  <c r="J14" i="15"/>
  <c r="I14" i="15"/>
  <c r="F14" i="15"/>
  <c r="I13" i="15"/>
  <c r="I26" i="15" s="1"/>
  <c r="F13" i="15"/>
  <c r="I12" i="15"/>
  <c r="I24" i="15" s="1"/>
  <c r="F12" i="15"/>
  <c r="F24" i="15" s="1"/>
  <c r="J13" i="15" l="1"/>
  <c r="J26" i="15" s="1"/>
  <c r="J12" i="15"/>
  <c r="J20" i="15"/>
  <c r="J27" i="15" s="1"/>
  <c r="J24" i="15" l="1"/>
  <c r="I27" i="14" l="1"/>
  <c r="H27" i="14"/>
  <c r="G27" i="14"/>
  <c r="E27" i="14"/>
  <c r="D27" i="14"/>
  <c r="C27" i="14"/>
  <c r="H26" i="14"/>
  <c r="G26" i="14"/>
  <c r="E26" i="14"/>
  <c r="D26" i="14"/>
  <c r="H24" i="14"/>
  <c r="G24" i="14"/>
  <c r="E24" i="14"/>
  <c r="D24" i="14"/>
  <c r="C24" i="14"/>
  <c r="F20" i="14"/>
  <c r="F27" i="14" s="1"/>
  <c r="I15" i="14"/>
  <c r="F15" i="14"/>
  <c r="I14" i="14"/>
  <c r="J14" i="14" s="1"/>
  <c r="F14" i="14"/>
  <c r="E14" i="14"/>
  <c r="I13" i="14"/>
  <c r="J13" i="14" s="1"/>
  <c r="J26" i="14" s="1"/>
  <c r="F13" i="14"/>
  <c r="I12" i="14"/>
  <c r="J12" i="14" s="1"/>
  <c r="F12" i="14"/>
  <c r="F26" i="14" s="1"/>
  <c r="I24" i="14" l="1"/>
  <c r="I26" i="14"/>
  <c r="J20" i="14"/>
  <c r="F24" i="14"/>
  <c r="J27" i="14" l="1"/>
  <c r="I15" i="3"/>
  <c r="I22" i="3" s="1"/>
  <c r="J24" i="14"/>
  <c r="H24" i="13" l="1"/>
  <c r="G24" i="13"/>
  <c r="F24" i="13"/>
  <c r="E24" i="13"/>
  <c r="D24" i="13"/>
  <c r="C24" i="13"/>
  <c r="H23" i="13"/>
  <c r="G23" i="13"/>
  <c r="E23" i="13"/>
  <c r="D23" i="13"/>
  <c r="H21" i="13"/>
  <c r="G21" i="13"/>
  <c r="E21" i="13"/>
  <c r="D21" i="13"/>
  <c r="C21" i="13"/>
  <c r="J19" i="13"/>
  <c r="I19" i="13"/>
  <c r="F19" i="13"/>
  <c r="I24" i="13"/>
  <c r="F18" i="13"/>
  <c r="I15" i="13"/>
  <c r="J15" i="13" s="1"/>
  <c r="F15" i="13"/>
  <c r="F23" i="13" s="1"/>
  <c r="I14" i="13"/>
  <c r="J14" i="13" s="1"/>
  <c r="F14" i="13"/>
  <c r="J13" i="13"/>
  <c r="I13" i="13"/>
  <c r="I23" i="13" s="1"/>
  <c r="F13" i="13"/>
  <c r="I12" i="13"/>
  <c r="I21" i="13" s="1"/>
  <c r="F12" i="13"/>
  <c r="J23" i="13" l="1"/>
  <c r="F21" i="13"/>
  <c r="J12" i="13"/>
  <c r="J18" i="13"/>
  <c r="J24" i="13" s="1"/>
  <c r="J21" i="13" l="1"/>
  <c r="H27" i="12" l="1"/>
  <c r="G27" i="12"/>
  <c r="F27" i="12"/>
  <c r="E27" i="12"/>
  <c r="D27" i="12"/>
  <c r="C27" i="12"/>
  <c r="H26" i="12"/>
  <c r="G26" i="12"/>
  <c r="E26" i="12"/>
  <c r="D26" i="12"/>
  <c r="H24" i="12"/>
  <c r="G24" i="12"/>
  <c r="E24" i="12"/>
  <c r="D24" i="12"/>
  <c r="C24" i="12"/>
  <c r="J23" i="12"/>
  <c r="I23" i="12"/>
  <c r="F23" i="12"/>
  <c r="F22" i="12"/>
  <c r="J21" i="12"/>
  <c r="F21" i="12"/>
  <c r="I27" i="12"/>
  <c r="F20" i="12"/>
  <c r="I15" i="12"/>
  <c r="J15" i="12" s="1"/>
  <c r="F15" i="12"/>
  <c r="F26" i="12" s="1"/>
  <c r="I14" i="12"/>
  <c r="J14" i="12" s="1"/>
  <c r="F14" i="12"/>
  <c r="J13" i="12"/>
  <c r="I13" i="12"/>
  <c r="F13" i="12"/>
  <c r="I12" i="12"/>
  <c r="I26" i="12" s="1"/>
  <c r="F12" i="12"/>
  <c r="F24" i="12" l="1"/>
  <c r="J12" i="12"/>
  <c r="J20" i="12"/>
  <c r="J27" i="12" s="1"/>
  <c r="I24" i="12"/>
  <c r="J26" i="12" l="1"/>
  <c r="J24" i="12"/>
  <c r="H27" i="11" l="1"/>
  <c r="G27" i="11"/>
  <c r="E27" i="11"/>
  <c r="D27" i="11"/>
  <c r="C27" i="11"/>
  <c r="H26" i="11"/>
  <c r="G26" i="11"/>
  <c r="E26" i="11"/>
  <c r="D26" i="11"/>
  <c r="C26" i="11"/>
  <c r="H24" i="11"/>
  <c r="G24" i="11"/>
  <c r="E24" i="11"/>
  <c r="D24" i="11"/>
  <c r="C24" i="11"/>
  <c r="I23" i="11"/>
  <c r="J23" i="11" s="1"/>
  <c r="F23" i="11"/>
  <c r="I21" i="11"/>
  <c r="J21" i="11" s="1"/>
  <c r="F21" i="11"/>
  <c r="J20" i="11"/>
  <c r="J27" i="11" s="1"/>
  <c r="F20" i="11"/>
  <c r="F27" i="11" s="1"/>
  <c r="I15" i="11"/>
  <c r="J15" i="11" s="1"/>
  <c r="F15" i="11"/>
  <c r="I14" i="11"/>
  <c r="J14" i="11" s="1"/>
  <c r="F14" i="11"/>
  <c r="I13" i="11"/>
  <c r="J13" i="11" s="1"/>
  <c r="F13" i="11"/>
  <c r="F26" i="11" s="1"/>
  <c r="J12" i="11"/>
  <c r="J26" i="11" s="1"/>
  <c r="I12" i="11"/>
  <c r="F12" i="11"/>
  <c r="F24" i="11" s="1"/>
  <c r="I24" i="11" l="1"/>
  <c r="I26" i="11"/>
  <c r="I27" i="11"/>
  <c r="J24" i="11"/>
  <c r="H27" i="10" l="1"/>
  <c r="G27" i="10"/>
  <c r="E27" i="10"/>
  <c r="D27" i="10"/>
  <c r="C27" i="10"/>
  <c r="H26" i="10"/>
  <c r="G26" i="10"/>
  <c r="E26" i="10"/>
  <c r="D26" i="10"/>
  <c r="C26" i="10"/>
  <c r="H24" i="10"/>
  <c r="G24" i="10"/>
  <c r="E24" i="10"/>
  <c r="D24" i="10"/>
  <c r="C24" i="10"/>
  <c r="I23" i="10"/>
  <c r="J23" i="10" s="1"/>
  <c r="F23" i="10"/>
  <c r="I21" i="10"/>
  <c r="J21" i="10" s="1"/>
  <c r="F21" i="10"/>
  <c r="J20" i="10"/>
  <c r="I20" i="10"/>
  <c r="F20" i="10"/>
  <c r="F27" i="10" s="1"/>
  <c r="I15" i="10"/>
  <c r="J15" i="10" s="1"/>
  <c r="I14" i="10"/>
  <c r="J14" i="10" s="1"/>
  <c r="F14" i="10"/>
  <c r="J13" i="10"/>
  <c r="I13" i="10"/>
  <c r="F13" i="10"/>
  <c r="F26" i="10" s="1"/>
  <c r="I12" i="10"/>
  <c r="J12" i="10" s="1"/>
  <c r="F12" i="10"/>
  <c r="F24" i="10" s="1"/>
  <c r="J27" i="10" l="1"/>
  <c r="J26" i="10"/>
  <c r="J24" i="10"/>
  <c r="I24" i="10"/>
  <c r="I26" i="10"/>
  <c r="I27" i="10"/>
  <c r="H27" i="9"/>
  <c r="G27" i="9"/>
  <c r="E27" i="9"/>
  <c r="D27" i="9"/>
  <c r="C27" i="9"/>
  <c r="H26" i="9"/>
  <c r="G26" i="9"/>
  <c r="E26" i="9"/>
  <c r="D26" i="9"/>
  <c r="C26" i="9"/>
  <c r="H24" i="9"/>
  <c r="G24" i="9"/>
  <c r="E24" i="9"/>
  <c r="D24" i="9"/>
  <c r="C24" i="9"/>
  <c r="I23" i="9"/>
  <c r="J23" i="9" s="1"/>
  <c r="F23" i="9"/>
  <c r="J21" i="9"/>
  <c r="I21" i="9"/>
  <c r="F21" i="9"/>
  <c r="I20" i="9"/>
  <c r="I27" i="9" s="1"/>
  <c r="F20" i="9"/>
  <c r="F27" i="9" s="1"/>
  <c r="I15" i="9"/>
  <c r="J15" i="9" s="1"/>
  <c r="F15" i="9"/>
  <c r="I14" i="9"/>
  <c r="J14" i="9" s="1"/>
  <c r="F14" i="9"/>
  <c r="J13" i="9"/>
  <c r="J26" i="9" s="1"/>
  <c r="I13" i="9"/>
  <c r="F13" i="9"/>
  <c r="F26" i="9" s="1"/>
  <c r="I12" i="9"/>
  <c r="I24" i="9" s="1"/>
  <c r="F12" i="9"/>
  <c r="F24" i="9" s="1"/>
  <c r="J12" i="9" l="1"/>
  <c r="J20" i="9"/>
  <c r="J27" i="9" s="1"/>
  <c r="I26" i="9"/>
  <c r="J24" i="9" l="1"/>
  <c r="H27" i="8" l="1"/>
  <c r="G27" i="8"/>
  <c r="E27" i="8"/>
  <c r="D27" i="8"/>
  <c r="C27" i="8"/>
  <c r="H26" i="8"/>
  <c r="G26" i="8"/>
  <c r="E26" i="8"/>
  <c r="D26" i="8"/>
  <c r="C26" i="8"/>
  <c r="H24" i="8"/>
  <c r="G24" i="8"/>
  <c r="E24" i="8"/>
  <c r="D24" i="8"/>
  <c r="C24" i="8"/>
  <c r="I23" i="8"/>
  <c r="J23" i="8" s="1"/>
  <c r="F23" i="8"/>
  <c r="I22" i="8"/>
  <c r="J22" i="8" s="1"/>
  <c r="F22" i="8"/>
  <c r="J21" i="8"/>
  <c r="I21" i="8"/>
  <c r="F21" i="8"/>
  <c r="I20" i="8"/>
  <c r="I27" i="8" s="1"/>
  <c r="F20" i="8"/>
  <c r="F27" i="8" s="1"/>
  <c r="I15" i="8"/>
  <c r="F15" i="8"/>
  <c r="I14" i="8"/>
  <c r="F14" i="8"/>
  <c r="J14" i="8" s="1"/>
  <c r="J13" i="8"/>
  <c r="I13" i="8"/>
  <c r="F13" i="8"/>
  <c r="F26" i="8" s="1"/>
  <c r="I12" i="8"/>
  <c r="I24" i="8" s="1"/>
  <c r="F12" i="8"/>
  <c r="F24" i="8" s="1"/>
  <c r="J26" i="8" l="1"/>
  <c r="J20" i="8"/>
  <c r="J27" i="8" s="1"/>
  <c r="I26" i="8"/>
  <c r="J12" i="8"/>
  <c r="J24" i="8" s="1"/>
  <c r="H27" i="7"/>
  <c r="G27" i="7"/>
  <c r="E27" i="7"/>
  <c r="D27" i="7"/>
  <c r="C27" i="7"/>
  <c r="H26" i="7"/>
  <c r="G26" i="7"/>
  <c r="E26" i="7"/>
  <c r="D26" i="7"/>
  <c r="C26" i="7"/>
  <c r="H24" i="7"/>
  <c r="G24" i="7"/>
  <c r="E24" i="7"/>
  <c r="D24" i="7"/>
  <c r="C24" i="7"/>
  <c r="I23" i="7"/>
  <c r="J23" i="7" s="1"/>
  <c r="F23" i="7"/>
  <c r="I21" i="7"/>
  <c r="J21" i="7" s="1"/>
  <c r="F21" i="7"/>
  <c r="I20" i="7"/>
  <c r="F20" i="7"/>
  <c r="F27" i="7" s="1"/>
  <c r="J15" i="7"/>
  <c r="I15" i="7"/>
  <c r="F15" i="7"/>
  <c r="I14" i="7"/>
  <c r="J14" i="7" s="1"/>
  <c r="F14" i="7"/>
  <c r="I13" i="7"/>
  <c r="F13" i="7"/>
  <c r="F26" i="7" s="1"/>
  <c r="I12" i="7"/>
  <c r="J12" i="7" s="1"/>
  <c r="F12" i="7"/>
  <c r="F24" i="7" s="1"/>
  <c r="J27" i="7" l="1"/>
  <c r="J24" i="7"/>
  <c r="J13" i="7"/>
  <c r="J26" i="7" s="1"/>
  <c r="I26" i="7"/>
  <c r="I24" i="7"/>
  <c r="I27" i="7"/>
  <c r="H27" i="6" l="1"/>
  <c r="G27" i="6"/>
  <c r="C27" i="6"/>
  <c r="H26" i="6"/>
  <c r="E26" i="6"/>
  <c r="D26" i="6"/>
  <c r="C26" i="6"/>
  <c r="H24" i="6"/>
  <c r="C24" i="6"/>
  <c r="I23" i="6"/>
  <c r="J23" i="6" s="1"/>
  <c r="F23" i="6"/>
  <c r="I21" i="6"/>
  <c r="J21" i="6" s="1"/>
  <c r="F21" i="6"/>
  <c r="I20" i="6"/>
  <c r="E20" i="6"/>
  <c r="E27" i="6" s="1"/>
  <c r="D20" i="6"/>
  <c r="F20" i="6" s="1"/>
  <c r="H15" i="6"/>
  <c r="G15" i="6"/>
  <c r="I15" i="6" s="1"/>
  <c r="E15" i="6"/>
  <c r="D15" i="6"/>
  <c r="F15" i="6" s="1"/>
  <c r="J14" i="6"/>
  <c r="I14" i="6"/>
  <c r="F14" i="6"/>
  <c r="I13" i="6"/>
  <c r="J13" i="6" s="1"/>
  <c r="F13" i="6"/>
  <c r="I12" i="6"/>
  <c r="J12" i="6" s="1"/>
  <c r="F12" i="6"/>
  <c r="F26" i="6" l="1"/>
  <c r="J15" i="6"/>
  <c r="J26" i="6" s="1"/>
  <c r="F27" i="6"/>
  <c r="J27" i="6"/>
  <c r="D24" i="6"/>
  <c r="D27" i="6"/>
  <c r="E24" i="6"/>
  <c r="I24" i="6"/>
  <c r="I26" i="6"/>
  <c r="G24" i="6"/>
  <c r="G26" i="6"/>
  <c r="I27" i="6"/>
  <c r="F24" i="6"/>
  <c r="H27" i="5"/>
  <c r="G27" i="5"/>
  <c r="E27" i="5"/>
  <c r="D27" i="5"/>
  <c r="C27" i="5"/>
  <c r="H26" i="5"/>
  <c r="G26" i="5"/>
  <c r="E26" i="5"/>
  <c r="D26" i="5"/>
  <c r="C26" i="5"/>
  <c r="H24" i="5"/>
  <c r="G24" i="5"/>
  <c r="E24" i="5"/>
  <c r="D24" i="5"/>
  <c r="C24" i="5"/>
  <c r="I23" i="5"/>
  <c r="J23" i="5" s="1"/>
  <c r="F23" i="5"/>
  <c r="I21" i="5"/>
  <c r="F21" i="5"/>
  <c r="J21" i="5" s="1"/>
  <c r="I20" i="5"/>
  <c r="I27" i="5" s="1"/>
  <c r="F20" i="5"/>
  <c r="F27" i="5" s="1"/>
  <c r="J15" i="5"/>
  <c r="I15" i="5"/>
  <c r="F15" i="5"/>
  <c r="I14" i="5"/>
  <c r="J14" i="5" s="1"/>
  <c r="F14" i="5"/>
  <c r="I13" i="5"/>
  <c r="F13" i="5"/>
  <c r="F26" i="5" s="1"/>
  <c r="I12" i="5"/>
  <c r="I24" i="5" s="1"/>
  <c r="F12" i="5"/>
  <c r="F24" i="5" s="1"/>
  <c r="J24" i="6" l="1"/>
  <c r="J13" i="5"/>
  <c r="J26" i="5" s="1"/>
  <c r="J12" i="5"/>
  <c r="J24" i="5" s="1"/>
  <c r="J27" i="5"/>
  <c r="I26" i="5"/>
  <c r="H27" i="4" l="1"/>
  <c r="G27" i="4"/>
  <c r="E27" i="4"/>
  <c r="D27" i="4"/>
  <c r="C27" i="4"/>
  <c r="H26" i="4"/>
  <c r="G26" i="4"/>
  <c r="E26" i="4"/>
  <c r="D26" i="4"/>
  <c r="C26" i="4"/>
  <c r="H24" i="4"/>
  <c r="G24" i="4"/>
  <c r="E24" i="4"/>
  <c r="D24" i="4"/>
  <c r="C24" i="4"/>
  <c r="I23" i="4"/>
  <c r="J23" i="4" s="1"/>
  <c r="F23" i="4"/>
  <c r="J21" i="4"/>
  <c r="I21" i="4"/>
  <c r="F21" i="4"/>
  <c r="I20" i="4"/>
  <c r="F20" i="4"/>
  <c r="F27" i="4" s="1"/>
  <c r="I15" i="4"/>
  <c r="J15" i="4" s="1"/>
  <c r="F15" i="4"/>
  <c r="I14" i="4"/>
  <c r="J14" i="4" s="1"/>
  <c r="F14" i="4"/>
  <c r="J13" i="4"/>
  <c r="I13" i="4"/>
  <c r="F13" i="4"/>
  <c r="I12" i="4"/>
  <c r="J12" i="4" s="1"/>
  <c r="F12" i="4"/>
  <c r="F26" i="4" s="1"/>
  <c r="J26" i="4" l="1"/>
  <c r="J24" i="4"/>
  <c r="J27" i="4"/>
  <c r="I24" i="4"/>
  <c r="I26" i="4"/>
  <c r="I27" i="4"/>
  <c r="F24" i="4"/>
  <c r="H27" i="2"/>
  <c r="G27" i="2"/>
  <c r="E27" i="2"/>
  <c r="D27" i="2"/>
  <c r="C27" i="2"/>
  <c r="H26" i="2"/>
  <c r="G26" i="2"/>
  <c r="E26" i="2"/>
  <c r="D26" i="2"/>
  <c r="C26" i="2"/>
  <c r="H24" i="2"/>
  <c r="G24" i="2"/>
  <c r="E24" i="2"/>
  <c r="D24" i="2"/>
  <c r="C24" i="2"/>
  <c r="I23" i="2"/>
  <c r="J23" i="2" s="1"/>
  <c r="F23" i="2"/>
  <c r="I21" i="2"/>
  <c r="F21" i="2"/>
  <c r="J27" i="2"/>
  <c r="F20" i="2"/>
  <c r="F27" i="2" s="1"/>
  <c r="I15" i="2"/>
  <c r="F15" i="2"/>
  <c r="I14" i="2"/>
  <c r="J14" i="2" s="1"/>
  <c r="F14" i="2"/>
  <c r="I13" i="2"/>
  <c r="J13" i="2" s="1"/>
  <c r="F13" i="2"/>
  <c r="I12" i="2"/>
  <c r="J12" i="2" s="1"/>
  <c r="F12" i="2"/>
  <c r="F26" i="2" s="1"/>
  <c r="C22" i="3" l="1"/>
  <c r="C21" i="3"/>
  <c r="D22" i="3"/>
  <c r="C19" i="3"/>
  <c r="E21" i="3"/>
  <c r="J26" i="2"/>
  <c r="J24" i="2"/>
  <c r="I24" i="2"/>
  <c r="I26" i="2"/>
  <c r="I27" i="2"/>
  <c r="F24" i="2"/>
  <c r="G19" i="3" l="1"/>
  <c r="F22" i="3"/>
  <c r="D21" i="3"/>
  <c r="F21" i="3"/>
  <c r="E19" i="3"/>
  <c r="E22" i="3"/>
  <c r="D19" i="3"/>
  <c r="F19" i="3"/>
  <c r="G21" i="3"/>
  <c r="H21" i="3" l="1"/>
  <c r="G22" i="3"/>
  <c r="H19" i="3"/>
  <c r="I21" i="3" l="1"/>
  <c r="I19" i="3" l="1"/>
</calcChain>
</file>

<file path=xl/comments1.xml><?xml version="1.0" encoding="utf-8"?>
<comments xmlns="http://schemas.openxmlformats.org/spreadsheetml/2006/main">
  <authors>
    <author>mkl0409</author>
  </authors>
  <commentList>
    <comment ref="C10" authorId="0" shapeId="0">
      <text>
        <r>
          <rPr>
            <b/>
            <sz val="8"/>
            <color indexed="81"/>
            <rFont val="Tahoma"/>
            <family val="2"/>
          </rPr>
          <t xml:space="preserve">nettoredovisning
</t>
        </r>
        <r>
          <rPr>
            <sz val="8"/>
            <color indexed="81"/>
            <rFont val="Tahoma"/>
            <family val="2"/>
          </rPr>
          <t xml:space="preserve">
</t>
        </r>
      </text>
    </comment>
    <comment ref="E10" authorId="0" shapeId="0">
      <text>
        <r>
          <rPr>
            <b/>
            <sz val="8"/>
            <color indexed="81"/>
            <rFont val="Tahoma"/>
            <family val="2"/>
          </rPr>
          <t>belopp skrivs in utan tecken</t>
        </r>
        <r>
          <rPr>
            <sz val="8"/>
            <color indexed="81"/>
            <rFont val="Tahoma"/>
            <family val="2"/>
          </rPr>
          <t xml:space="preserve">
</t>
        </r>
      </text>
    </comment>
    <comment ref="H10" authorId="0" shapeId="0">
      <text>
        <r>
          <rPr>
            <b/>
            <sz val="8"/>
            <color indexed="81"/>
            <rFont val="Tahoma"/>
            <family val="2"/>
          </rPr>
          <t>skrivs in utan tecken</t>
        </r>
        <r>
          <rPr>
            <sz val="8"/>
            <color indexed="81"/>
            <rFont val="Tahoma"/>
            <family val="2"/>
          </rPr>
          <t xml:space="preserve">
</t>
        </r>
      </text>
    </comment>
  </commentList>
</comments>
</file>

<file path=xl/comments10.xml><?xml version="1.0" encoding="utf-8"?>
<comments xmlns="http://schemas.openxmlformats.org/spreadsheetml/2006/main">
  <authors>
    <author>mkl0409</author>
  </authors>
  <commentList>
    <comment ref="C10" authorId="0" shapeId="0">
      <text>
        <r>
          <rPr>
            <b/>
            <sz val="8"/>
            <color indexed="81"/>
            <rFont val="Tahoma"/>
            <family val="2"/>
          </rPr>
          <t xml:space="preserve">nettoredovisning
</t>
        </r>
        <r>
          <rPr>
            <sz val="8"/>
            <color indexed="81"/>
            <rFont val="Tahoma"/>
            <family val="2"/>
          </rPr>
          <t xml:space="preserve">
</t>
        </r>
      </text>
    </comment>
    <comment ref="E10" authorId="0" shapeId="0">
      <text>
        <r>
          <rPr>
            <b/>
            <sz val="8"/>
            <color indexed="81"/>
            <rFont val="Tahoma"/>
            <family val="2"/>
          </rPr>
          <t>belopp skrivs in utan tecken</t>
        </r>
        <r>
          <rPr>
            <sz val="8"/>
            <color indexed="81"/>
            <rFont val="Tahoma"/>
            <family val="2"/>
          </rPr>
          <t xml:space="preserve">
</t>
        </r>
      </text>
    </comment>
    <comment ref="H10" authorId="0" shapeId="0">
      <text>
        <r>
          <rPr>
            <b/>
            <sz val="8"/>
            <color indexed="81"/>
            <rFont val="Tahoma"/>
            <family val="2"/>
          </rPr>
          <t>skrivs in utan tecken</t>
        </r>
        <r>
          <rPr>
            <sz val="8"/>
            <color indexed="81"/>
            <rFont val="Tahoma"/>
            <family val="2"/>
          </rPr>
          <t xml:space="preserve">
</t>
        </r>
      </text>
    </comment>
  </commentList>
</comments>
</file>

<file path=xl/comments11.xml><?xml version="1.0" encoding="utf-8"?>
<comments xmlns="http://schemas.openxmlformats.org/spreadsheetml/2006/main">
  <authors>
    <author>mkl0409</author>
  </authors>
  <commentList>
    <comment ref="C10" authorId="0" shapeId="0">
      <text>
        <r>
          <rPr>
            <b/>
            <sz val="8"/>
            <color indexed="81"/>
            <rFont val="Tahoma"/>
            <family val="2"/>
          </rPr>
          <t xml:space="preserve">nettoredovisning
</t>
        </r>
        <r>
          <rPr>
            <sz val="8"/>
            <color indexed="81"/>
            <rFont val="Tahoma"/>
            <family val="2"/>
          </rPr>
          <t xml:space="preserve">
</t>
        </r>
      </text>
    </comment>
    <comment ref="E10" authorId="0" shapeId="0">
      <text>
        <r>
          <rPr>
            <b/>
            <sz val="8"/>
            <color indexed="81"/>
            <rFont val="Tahoma"/>
            <family val="2"/>
          </rPr>
          <t>belopp skrivs in utan tecken</t>
        </r>
        <r>
          <rPr>
            <sz val="8"/>
            <color indexed="81"/>
            <rFont val="Tahoma"/>
            <family val="2"/>
          </rPr>
          <t xml:space="preserve">
</t>
        </r>
      </text>
    </comment>
    <comment ref="H10" authorId="0" shapeId="0">
      <text>
        <r>
          <rPr>
            <b/>
            <sz val="8"/>
            <color indexed="81"/>
            <rFont val="Tahoma"/>
            <family val="2"/>
          </rPr>
          <t>skrivs in utan tecken</t>
        </r>
        <r>
          <rPr>
            <sz val="8"/>
            <color indexed="81"/>
            <rFont val="Tahoma"/>
            <family val="2"/>
          </rPr>
          <t xml:space="preserve">
</t>
        </r>
      </text>
    </comment>
  </commentList>
</comments>
</file>

<file path=xl/comments12.xml><?xml version="1.0" encoding="utf-8"?>
<comments xmlns="http://schemas.openxmlformats.org/spreadsheetml/2006/main">
  <authors>
    <author>mkl0409</author>
  </authors>
  <commentList>
    <comment ref="C10" authorId="0" shapeId="0">
      <text>
        <r>
          <rPr>
            <b/>
            <sz val="8"/>
            <color indexed="81"/>
            <rFont val="Tahoma"/>
            <family val="2"/>
          </rPr>
          <t xml:space="preserve">nettoredovisning
</t>
        </r>
        <r>
          <rPr>
            <sz val="8"/>
            <color indexed="81"/>
            <rFont val="Tahoma"/>
            <family val="2"/>
          </rPr>
          <t xml:space="preserve">
</t>
        </r>
      </text>
    </comment>
    <comment ref="E10" authorId="0" shapeId="0">
      <text>
        <r>
          <rPr>
            <b/>
            <sz val="8"/>
            <color indexed="81"/>
            <rFont val="Tahoma"/>
            <family val="2"/>
          </rPr>
          <t>belopp skrivs in utan tecken</t>
        </r>
        <r>
          <rPr>
            <sz val="8"/>
            <color indexed="81"/>
            <rFont val="Tahoma"/>
            <family val="2"/>
          </rPr>
          <t xml:space="preserve">
</t>
        </r>
      </text>
    </comment>
    <comment ref="H10" authorId="0" shapeId="0">
      <text>
        <r>
          <rPr>
            <b/>
            <sz val="8"/>
            <color indexed="81"/>
            <rFont val="Tahoma"/>
            <family val="2"/>
          </rPr>
          <t>skrivs in utan tecken</t>
        </r>
        <r>
          <rPr>
            <sz val="8"/>
            <color indexed="81"/>
            <rFont val="Tahoma"/>
            <family val="2"/>
          </rPr>
          <t xml:space="preserve">
</t>
        </r>
      </text>
    </comment>
  </commentList>
</comments>
</file>

<file path=xl/comments13.xml><?xml version="1.0" encoding="utf-8"?>
<comments xmlns="http://schemas.openxmlformats.org/spreadsheetml/2006/main">
  <authors>
    <author>mkl0409</author>
  </authors>
  <commentList>
    <comment ref="C10" authorId="0" shapeId="0">
      <text>
        <r>
          <rPr>
            <b/>
            <sz val="8"/>
            <color indexed="81"/>
            <rFont val="Tahoma"/>
            <family val="2"/>
          </rPr>
          <t xml:space="preserve">nettoredovisning
</t>
        </r>
        <r>
          <rPr>
            <sz val="8"/>
            <color indexed="81"/>
            <rFont val="Tahoma"/>
            <family val="2"/>
          </rPr>
          <t xml:space="preserve">
</t>
        </r>
      </text>
    </comment>
    <comment ref="E10" authorId="0" shapeId="0">
      <text>
        <r>
          <rPr>
            <b/>
            <sz val="8"/>
            <color indexed="81"/>
            <rFont val="Tahoma"/>
            <family val="2"/>
          </rPr>
          <t>belopp skrivs in utan tecken</t>
        </r>
        <r>
          <rPr>
            <sz val="8"/>
            <color indexed="81"/>
            <rFont val="Tahoma"/>
            <family val="2"/>
          </rPr>
          <t xml:space="preserve">
</t>
        </r>
      </text>
    </comment>
    <comment ref="H10" authorId="0" shapeId="0">
      <text>
        <r>
          <rPr>
            <b/>
            <sz val="8"/>
            <color indexed="81"/>
            <rFont val="Tahoma"/>
            <family val="2"/>
          </rPr>
          <t>skrivs in utan tecken</t>
        </r>
        <r>
          <rPr>
            <sz val="8"/>
            <color indexed="81"/>
            <rFont val="Tahoma"/>
            <family val="2"/>
          </rPr>
          <t xml:space="preserve">
</t>
        </r>
      </text>
    </comment>
  </commentList>
</comments>
</file>

<file path=xl/comments14.xml><?xml version="1.0" encoding="utf-8"?>
<comments xmlns="http://schemas.openxmlformats.org/spreadsheetml/2006/main">
  <authors>
    <author>mkl0409</author>
  </authors>
  <commentList>
    <comment ref="C10" authorId="0" shapeId="0">
      <text>
        <r>
          <rPr>
            <b/>
            <sz val="8"/>
            <color indexed="81"/>
            <rFont val="Tahoma"/>
            <family val="2"/>
          </rPr>
          <t xml:space="preserve">nettoredovisning
</t>
        </r>
        <r>
          <rPr>
            <sz val="8"/>
            <color indexed="81"/>
            <rFont val="Tahoma"/>
            <family val="2"/>
          </rPr>
          <t xml:space="preserve">
</t>
        </r>
      </text>
    </comment>
    <comment ref="E10" authorId="0" shapeId="0">
      <text>
        <r>
          <rPr>
            <b/>
            <sz val="8"/>
            <color indexed="81"/>
            <rFont val="Tahoma"/>
            <family val="2"/>
          </rPr>
          <t>belopp skrivs in utan tecken</t>
        </r>
        <r>
          <rPr>
            <sz val="8"/>
            <color indexed="81"/>
            <rFont val="Tahoma"/>
            <family val="2"/>
          </rPr>
          <t xml:space="preserve">
</t>
        </r>
      </text>
    </comment>
    <comment ref="H10" authorId="0" shapeId="0">
      <text>
        <r>
          <rPr>
            <b/>
            <sz val="8"/>
            <color indexed="81"/>
            <rFont val="Tahoma"/>
            <family val="2"/>
          </rPr>
          <t>skrivs in utan tecken</t>
        </r>
        <r>
          <rPr>
            <sz val="8"/>
            <color indexed="81"/>
            <rFont val="Tahoma"/>
            <family val="2"/>
          </rPr>
          <t xml:space="preserve">
</t>
        </r>
      </text>
    </comment>
  </commentList>
</comments>
</file>

<file path=xl/comments15.xml><?xml version="1.0" encoding="utf-8"?>
<comments xmlns="http://schemas.openxmlformats.org/spreadsheetml/2006/main">
  <authors>
    <author>mkl0409</author>
  </authors>
  <commentList>
    <comment ref="C10" authorId="0" shapeId="0">
      <text>
        <r>
          <rPr>
            <b/>
            <sz val="8"/>
            <color indexed="81"/>
            <rFont val="Tahoma"/>
            <family val="2"/>
          </rPr>
          <t xml:space="preserve">nettoredovisning
</t>
        </r>
        <r>
          <rPr>
            <sz val="8"/>
            <color indexed="81"/>
            <rFont val="Tahoma"/>
            <family val="2"/>
          </rPr>
          <t xml:space="preserve">
</t>
        </r>
      </text>
    </comment>
    <comment ref="E10" authorId="0" shapeId="0">
      <text>
        <r>
          <rPr>
            <b/>
            <sz val="8"/>
            <color indexed="81"/>
            <rFont val="Tahoma"/>
            <family val="2"/>
          </rPr>
          <t>belopp skrivs in utan tecken</t>
        </r>
        <r>
          <rPr>
            <sz val="8"/>
            <color indexed="81"/>
            <rFont val="Tahoma"/>
            <family val="2"/>
          </rPr>
          <t xml:space="preserve">
</t>
        </r>
      </text>
    </comment>
    <comment ref="H10" authorId="0" shapeId="0">
      <text>
        <r>
          <rPr>
            <b/>
            <sz val="8"/>
            <color indexed="81"/>
            <rFont val="Tahoma"/>
            <family val="2"/>
          </rPr>
          <t>skrivs in utan tecken</t>
        </r>
        <r>
          <rPr>
            <sz val="8"/>
            <color indexed="81"/>
            <rFont val="Tahoma"/>
            <family val="2"/>
          </rPr>
          <t xml:space="preserve">
</t>
        </r>
      </text>
    </comment>
  </commentList>
</comments>
</file>

<file path=xl/comments16.xml><?xml version="1.0" encoding="utf-8"?>
<comments xmlns="http://schemas.openxmlformats.org/spreadsheetml/2006/main">
  <authors>
    <author>mkl0409</author>
  </authors>
  <commentList>
    <comment ref="C7" authorId="0" shapeId="0">
      <text>
        <r>
          <rPr>
            <b/>
            <sz val="8"/>
            <color indexed="81"/>
            <rFont val="Tahoma"/>
            <family val="2"/>
          </rPr>
          <t xml:space="preserve">nettoredovisning
</t>
        </r>
        <r>
          <rPr>
            <sz val="8"/>
            <color indexed="81"/>
            <rFont val="Tahoma"/>
            <family val="2"/>
          </rPr>
          <t xml:space="preserve">
</t>
        </r>
      </text>
    </comment>
    <comment ref="E7" authorId="0" shapeId="0">
      <text>
        <r>
          <rPr>
            <b/>
            <sz val="8"/>
            <color indexed="81"/>
            <rFont val="Tahoma"/>
            <family val="2"/>
          </rPr>
          <t>belopp skrivs in utan tecken</t>
        </r>
        <r>
          <rPr>
            <sz val="8"/>
            <color indexed="81"/>
            <rFont val="Tahoma"/>
            <family val="2"/>
          </rPr>
          <t xml:space="preserve">
</t>
        </r>
      </text>
    </comment>
    <comment ref="H7" authorId="0" shapeId="0">
      <text>
        <r>
          <rPr>
            <b/>
            <sz val="8"/>
            <color indexed="81"/>
            <rFont val="Tahoma"/>
            <family val="2"/>
          </rPr>
          <t>skrivs in utan tecken</t>
        </r>
        <r>
          <rPr>
            <sz val="8"/>
            <color indexed="81"/>
            <rFont val="Tahoma"/>
            <family val="2"/>
          </rPr>
          <t xml:space="preserve">
</t>
        </r>
      </text>
    </comment>
  </commentList>
</comments>
</file>

<file path=xl/comments17.xml><?xml version="1.0" encoding="utf-8"?>
<comments xmlns="http://schemas.openxmlformats.org/spreadsheetml/2006/main">
  <authors>
    <author>mkl0409</author>
  </authors>
  <commentList>
    <comment ref="C10" authorId="0" shapeId="0">
      <text>
        <r>
          <rPr>
            <b/>
            <sz val="8"/>
            <color indexed="81"/>
            <rFont val="Tahoma"/>
            <family val="2"/>
          </rPr>
          <t xml:space="preserve">nettoredovisning
</t>
        </r>
        <r>
          <rPr>
            <sz val="8"/>
            <color indexed="81"/>
            <rFont val="Tahoma"/>
            <family val="2"/>
          </rPr>
          <t xml:space="preserve">
</t>
        </r>
      </text>
    </comment>
    <comment ref="E10" authorId="0" shapeId="0">
      <text>
        <r>
          <rPr>
            <b/>
            <sz val="8"/>
            <color indexed="81"/>
            <rFont val="Tahoma"/>
            <family val="2"/>
          </rPr>
          <t>belopp skrivs in utan tecken</t>
        </r>
        <r>
          <rPr>
            <sz val="8"/>
            <color indexed="81"/>
            <rFont val="Tahoma"/>
            <family val="2"/>
          </rPr>
          <t xml:space="preserve">
</t>
        </r>
      </text>
    </comment>
    <comment ref="H10" authorId="0" shapeId="0">
      <text>
        <r>
          <rPr>
            <b/>
            <sz val="8"/>
            <color indexed="81"/>
            <rFont val="Tahoma"/>
            <family val="2"/>
          </rPr>
          <t>skrivs in utan tecken</t>
        </r>
        <r>
          <rPr>
            <sz val="8"/>
            <color indexed="81"/>
            <rFont val="Tahoma"/>
            <family val="2"/>
          </rPr>
          <t xml:space="preserve">
</t>
        </r>
      </text>
    </comment>
  </commentList>
</comments>
</file>

<file path=xl/comments18.xml><?xml version="1.0" encoding="utf-8"?>
<comments xmlns="http://schemas.openxmlformats.org/spreadsheetml/2006/main">
  <authors>
    <author>mkl0409</author>
  </authors>
  <commentList>
    <comment ref="C9" authorId="0" shapeId="0">
      <text>
        <r>
          <rPr>
            <b/>
            <sz val="8"/>
            <color indexed="81"/>
            <rFont val="Tahoma"/>
            <family val="2"/>
          </rPr>
          <t xml:space="preserve">nettoredovisning
</t>
        </r>
        <r>
          <rPr>
            <sz val="8"/>
            <color indexed="81"/>
            <rFont val="Tahoma"/>
            <family val="2"/>
          </rPr>
          <t xml:space="preserve">
</t>
        </r>
      </text>
    </comment>
    <comment ref="E9" authorId="0" shapeId="0">
      <text>
        <r>
          <rPr>
            <b/>
            <sz val="8"/>
            <color indexed="81"/>
            <rFont val="Tahoma"/>
            <family val="2"/>
          </rPr>
          <t>belopp skrivs in utan tecken</t>
        </r>
        <r>
          <rPr>
            <sz val="8"/>
            <color indexed="81"/>
            <rFont val="Tahoma"/>
            <family val="2"/>
          </rPr>
          <t xml:space="preserve">
</t>
        </r>
      </text>
    </comment>
    <comment ref="H9" authorId="0" shapeId="0">
      <text>
        <r>
          <rPr>
            <b/>
            <sz val="8"/>
            <color indexed="81"/>
            <rFont val="Tahoma"/>
            <family val="2"/>
          </rPr>
          <t>skrivs in utan tecken</t>
        </r>
        <r>
          <rPr>
            <sz val="8"/>
            <color indexed="81"/>
            <rFont val="Tahoma"/>
            <family val="2"/>
          </rPr>
          <t xml:space="preserve">
</t>
        </r>
      </text>
    </comment>
  </commentList>
</comments>
</file>

<file path=xl/comments19.xml><?xml version="1.0" encoding="utf-8"?>
<comments xmlns="http://schemas.openxmlformats.org/spreadsheetml/2006/main">
  <authors>
    <author>mkl0409</author>
  </authors>
  <commentList>
    <comment ref="C10" authorId="0" shapeId="0">
      <text>
        <r>
          <rPr>
            <b/>
            <sz val="8"/>
            <color indexed="81"/>
            <rFont val="Tahoma"/>
            <family val="2"/>
          </rPr>
          <t xml:space="preserve">nettoredovisning
</t>
        </r>
        <r>
          <rPr>
            <sz val="8"/>
            <color indexed="81"/>
            <rFont val="Tahoma"/>
            <family val="2"/>
          </rPr>
          <t xml:space="preserve">
</t>
        </r>
      </text>
    </comment>
    <comment ref="E10" authorId="0" shapeId="0">
      <text>
        <r>
          <rPr>
            <b/>
            <sz val="8"/>
            <color indexed="81"/>
            <rFont val="Tahoma"/>
            <family val="2"/>
          </rPr>
          <t>belopp skrivs in utan tecken</t>
        </r>
        <r>
          <rPr>
            <sz val="8"/>
            <color indexed="81"/>
            <rFont val="Tahoma"/>
            <family val="2"/>
          </rPr>
          <t xml:space="preserve">
</t>
        </r>
      </text>
    </comment>
    <comment ref="H10" authorId="0" shapeId="0">
      <text>
        <r>
          <rPr>
            <b/>
            <sz val="8"/>
            <color indexed="81"/>
            <rFont val="Tahoma"/>
            <family val="2"/>
          </rPr>
          <t>skrivs in utan tecken</t>
        </r>
        <r>
          <rPr>
            <sz val="8"/>
            <color indexed="81"/>
            <rFont val="Tahoma"/>
            <family val="2"/>
          </rPr>
          <t xml:space="preserve">
</t>
        </r>
      </text>
    </comment>
  </commentList>
</comments>
</file>

<file path=xl/comments2.xml><?xml version="1.0" encoding="utf-8"?>
<comments xmlns="http://schemas.openxmlformats.org/spreadsheetml/2006/main">
  <authors>
    <author>mkl0409</author>
    <author>Kraft Kenneth</author>
  </authors>
  <commentList>
    <comment ref="C10" authorId="0" shapeId="0">
      <text>
        <r>
          <rPr>
            <b/>
            <sz val="8"/>
            <color indexed="81"/>
            <rFont val="Tahoma"/>
            <family val="2"/>
          </rPr>
          <t xml:space="preserve">nettoredovisning
</t>
        </r>
        <r>
          <rPr>
            <sz val="8"/>
            <color indexed="81"/>
            <rFont val="Tahoma"/>
            <family val="2"/>
          </rPr>
          <t xml:space="preserve">
</t>
        </r>
      </text>
    </comment>
    <comment ref="E10" authorId="0" shapeId="0">
      <text>
        <r>
          <rPr>
            <b/>
            <sz val="8"/>
            <color indexed="81"/>
            <rFont val="Tahoma"/>
            <family val="2"/>
          </rPr>
          <t>belopp skrivs in utan tecken</t>
        </r>
        <r>
          <rPr>
            <sz val="8"/>
            <color indexed="81"/>
            <rFont val="Tahoma"/>
            <family val="2"/>
          </rPr>
          <t xml:space="preserve">
</t>
        </r>
      </text>
    </comment>
    <comment ref="H10" authorId="0" shapeId="0">
      <text>
        <r>
          <rPr>
            <b/>
            <sz val="8"/>
            <color indexed="81"/>
            <rFont val="Tahoma"/>
            <family val="2"/>
          </rPr>
          <t>skrivs in utan tecken</t>
        </r>
        <r>
          <rPr>
            <sz val="8"/>
            <color indexed="81"/>
            <rFont val="Tahoma"/>
            <family val="2"/>
          </rPr>
          <t xml:space="preserve">
</t>
        </r>
      </text>
    </comment>
    <comment ref="D15" authorId="1" shapeId="0">
      <text>
        <r>
          <rPr>
            <b/>
            <sz val="9"/>
            <color indexed="81"/>
            <rFont val="Tahoma"/>
            <family val="2"/>
          </rPr>
          <t>Kraft Kenneth:</t>
        </r>
        <r>
          <rPr>
            <sz val="9"/>
            <color indexed="81"/>
            <rFont val="Tahoma"/>
            <family val="2"/>
          </rPr>
          <t xml:space="preserve">
öka avgiftuttag tillsyn dammsäkerhet
Enligt S Tansbo kommer utfall 2018 bli lika mkt som 2017 dvs 480 tkr</t>
        </r>
      </text>
    </comment>
  </commentList>
</comments>
</file>

<file path=xl/comments20.xml><?xml version="1.0" encoding="utf-8"?>
<comments xmlns="http://schemas.openxmlformats.org/spreadsheetml/2006/main">
  <authors>
    <author>mkl0409</author>
  </authors>
  <commentList>
    <comment ref="C10" authorId="0" shapeId="0">
      <text>
        <r>
          <rPr>
            <b/>
            <sz val="8"/>
            <color indexed="81"/>
            <rFont val="Tahoma"/>
            <family val="2"/>
          </rPr>
          <t xml:space="preserve">nettoredovisning
</t>
        </r>
        <r>
          <rPr>
            <sz val="8"/>
            <color indexed="81"/>
            <rFont val="Tahoma"/>
            <family val="2"/>
          </rPr>
          <t xml:space="preserve">
</t>
        </r>
      </text>
    </comment>
    <comment ref="E10" authorId="0" shapeId="0">
      <text>
        <r>
          <rPr>
            <b/>
            <sz val="8"/>
            <color indexed="81"/>
            <rFont val="Tahoma"/>
            <family val="2"/>
          </rPr>
          <t>belopp skrivs in utan tecken</t>
        </r>
        <r>
          <rPr>
            <sz val="8"/>
            <color indexed="81"/>
            <rFont val="Tahoma"/>
            <family val="2"/>
          </rPr>
          <t xml:space="preserve">
</t>
        </r>
      </text>
    </comment>
    <comment ref="H10" authorId="0" shapeId="0">
      <text>
        <r>
          <rPr>
            <b/>
            <sz val="8"/>
            <color indexed="81"/>
            <rFont val="Tahoma"/>
            <family val="2"/>
          </rPr>
          <t>skrivs in utan tecken</t>
        </r>
        <r>
          <rPr>
            <sz val="8"/>
            <color indexed="81"/>
            <rFont val="Tahoma"/>
            <family val="2"/>
          </rPr>
          <t xml:space="preserve">
</t>
        </r>
      </text>
    </comment>
  </commentList>
</comments>
</file>

<file path=xl/comments3.xml><?xml version="1.0" encoding="utf-8"?>
<comments xmlns="http://schemas.openxmlformats.org/spreadsheetml/2006/main">
  <authors>
    <author>mkl0409</author>
  </authors>
  <commentList>
    <comment ref="C10" authorId="0" shapeId="0">
      <text>
        <r>
          <rPr>
            <b/>
            <sz val="8"/>
            <color indexed="81"/>
            <rFont val="Tahoma"/>
            <family val="2"/>
          </rPr>
          <t xml:space="preserve">nettoredovisning
</t>
        </r>
        <r>
          <rPr>
            <sz val="8"/>
            <color indexed="81"/>
            <rFont val="Tahoma"/>
            <family val="2"/>
          </rPr>
          <t xml:space="preserve">
</t>
        </r>
      </text>
    </comment>
    <comment ref="E10" authorId="0" shapeId="0">
      <text>
        <r>
          <rPr>
            <b/>
            <sz val="8"/>
            <color indexed="81"/>
            <rFont val="Tahoma"/>
            <family val="2"/>
          </rPr>
          <t>belopp skrivs in utan tecken</t>
        </r>
        <r>
          <rPr>
            <sz val="8"/>
            <color indexed="81"/>
            <rFont val="Tahoma"/>
            <family val="2"/>
          </rPr>
          <t xml:space="preserve">
</t>
        </r>
      </text>
    </comment>
    <comment ref="H10" authorId="0" shapeId="0">
      <text>
        <r>
          <rPr>
            <b/>
            <sz val="8"/>
            <color indexed="81"/>
            <rFont val="Tahoma"/>
            <family val="2"/>
          </rPr>
          <t>skrivs in utan tecken</t>
        </r>
        <r>
          <rPr>
            <sz val="8"/>
            <color indexed="81"/>
            <rFont val="Tahoma"/>
            <family val="2"/>
          </rPr>
          <t xml:space="preserve">
</t>
        </r>
      </text>
    </comment>
  </commentList>
</comments>
</file>

<file path=xl/comments4.xml><?xml version="1.0" encoding="utf-8"?>
<comments xmlns="http://schemas.openxmlformats.org/spreadsheetml/2006/main">
  <authors>
    <author>mkl0409</author>
  </authors>
  <commentList>
    <comment ref="C10" authorId="0" shapeId="0">
      <text>
        <r>
          <rPr>
            <b/>
            <sz val="8"/>
            <color indexed="81"/>
            <rFont val="Tahoma"/>
            <family val="2"/>
          </rPr>
          <t xml:space="preserve">nettoredovisning
</t>
        </r>
        <r>
          <rPr>
            <sz val="8"/>
            <color indexed="81"/>
            <rFont val="Tahoma"/>
            <family val="2"/>
          </rPr>
          <t xml:space="preserve">
</t>
        </r>
      </text>
    </comment>
    <comment ref="E10" authorId="0" shapeId="0">
      <text>
        <r>
          <rPr>
            <b/>
            <sz val="8"/>
            <color indexed="81"/>
            <rFont val="Tahoma"/>
            <family val="2"/>
          </rPr>
          <t>belopp skrivs in utan tecken</t>
        </r>
        <r>
          <rPr>
            <sz val="8"/>
            <color indexed="81"/>
            <rFont val="Tahoma"/>
            <family val="2"/>
          </rPr>
          <t xml:space="preserve">
</t>
        </r>
      </text>
    </comment>
    <comment ref="H10" authorId="0" shapeId="0">
      <text>
        <r>
          <rPr>
            <b/>
            <sz val="8"/>
            <color indexed="81"/>
            <rFont val="Tahoma"/>
            <family val="2"/>
          </rPr>
          <t>skrivs in utan tecken</t>
        </r>
        <r>
          <rPr>
            <sz val="8"/>
            <color indexed="81"/>
            <rFont val="Tahoma"/>
            <family val="2"/>
          </rPr>
          <t xml:space="preserve">
</t>
        </r>
      </text>
    </comment>
  </commentList>
</comments>
</file>

<file path=xl/comments5.xml><?xml version="1.0" encoding="utf-8"?>
<comments xmlns="http://schemas.openxmlformats.org/spreadsheetml/2006/main">
  <authors>
    <author>mkl0409</author>
  </authors>
  <commentList>
    <comment ref="C10" authorId="0" shapeId="0">
      <text>
        <r>
          <rPr>
            <b/>
            <sz val="8"/>
            <color indexed="81"/>
            <rFont val="Tahoma"/>
            <family val="2"/>
          </rPr>
          <t xml:space="preserve">nettoredovisning
</t>
        </r>
        <r>
          <rPr>
            <sz val="8"/>
            <color indexed="81"/>
            <rFont val="Tahoma"/>
            <family val="2"/>
          </rPr>
          <t xml:space="preserve">
</t>
        </r>
      </text>
    </comment>
    <comment ref="E10" authorId="0" shapeId="0">
      <text>
        <r>
          <rPr>
            <b/>
            <sz val="8"/>
            <color indexed="81"/>
            <rFont val="Tahoma"/>
            <family val="2"/>
          </rPr>
          <t>belopp skrivs in utan tecken</t>
        </r>
        <r>
          <rPr>
            <sz val="8"/>
            <color indexed="81"/>
            <rFont val="Tahoma"/>
            <family val="2"/>
          </rPr>
          <t xml:space="preserve">
</t>
        </r>
      </text>
    </comment>
    <comment ref="H10" authorId="0" shapeId="0">
      <text>
        <r>
          <rPr>
            <b/>
            <sz val="8"/>
            <color indexed="81"/>
            <rFont val="Tahoma"/>
            <family val="2"/>
          </rPr>
          <t>skrivs in utan tecken</t>
        </r>
        <r>
          <rPr>
            <sz val="8"/>
            <color indexed="81"/>
            <rFont val="Tahoma"/>
            <family val="2"/>
          </rPr>
          <t xml:space="preserve">
</t>
        </r>
      </text>
    </comment>
  </commentList>
</comments>
</file>

<file path=xl/comments6.xml><?xml version="1.0" encoding="utf-8"?>
<comments xmlns="http://schemas.openxmlformats.org/spreadsheetml/2006/main">
  <authors>
    <author>mkl0409</author>
  </authors>
  <commentList>
    <comment ref="C10" authorId="0" shapeId="0">
      <text>
        <r>
          <rPr>
            <b/>
            <sz val="8"/>
            <color indexed="81"/>
            <rFont val="Tahoma"/>
            <family val="2"/>
          </rPr>
          <t xml:space="preserve">nettoredovisning
</t>
        </r>
        <r>
          <rPr>
            <sz val="8"/>
            <color indexed="81"/>
            <rFont val="Tahoma"/>
            <family val="2"/>
          </rPr>
          <t xml:space="preserve">
</t>
        </r>
      </text>
    </comment>
    <comment ref="E10" authorId="0" shapeId="0">
      <text>
        <r>
          <rPr>
            <b/>
            <sz val="8"/>
            <color indexed="81"/>
            <rFont val="Tahoma"/>
            <family val="2"/>
          </rPr>
          <t>belopp skrivs in utan tecken</t>
        </r>
        <r>
          <rPr>
            <sz val="8"/>
            <color indexed="81"/>
            <rFont val="Tahoma"/>
            <family val="2"/>
          </rPr>
          <t xml:space="preserve">
</t>
        </r>
      </text>
    </comment>
    <comment ref="H10" authorId="0" shapeId="0">
      <text>
        <r>
          <rPr>
            <b/>
            <sz val="8"/>
            <color indexed="81"/>
            <rFont val="Tahoma"/>
            <family val="2"/>
          </rPr>
          <t>skrivs in utan tecken</t>
        </r>
        <r>
          <rPr>
            <sz val="8"/>
            <color indexed="81"/>
            <rFont val="Tahoma"/>
            <family val="2"/>
          </rPr>
          <t xml:space="preserve">
</t>
        </r>
      </text>
    </comment>
  </commentList>
</comments>
</file>

<file path=xl/comments7.xml><?xml version="1.0" encoding="utf-8"?>
<comments xmlns="http://schemas.openxmlformats.org/spreadsheetml/2006/main">
  <authors>
    <author>mkl0409</author>
  </authors>
  <commentList>
    <comment ref="C10" authorId="0" shapeId="0">
      <text>
        <r>
          <rPr>
            <b/>
            <sz val="8"/>
            <color indexed="81"/>
            <rFont val="Tahoma"/>
            <family val="2"/>
          </rPr>
          <t xml:space="preserve">nettoredovisning
</t>
        </r>
        <r>
          <rPr>
            <sz val="8"/>
            <color indexed="81"/>
            <rFont val="Tahoma"/>
            <family val="2"/>
          </rPr>
          <t xml:space="preserve">
</t>
        </r>
      </text>
    </comment>
    <comment ref="E10" authorId="0" shapeId="0">
      <text>
        <r>
          <rPr>
            <b/>
            <sz val="8"/>
            <color indexed="81"/>
            <rFont val="Tahoma"/>
            <family val="2"/>
          </rPr>
          <t>belopp skrivs in utan tecken</t>
        </r>
        <r>
          <rPr>
            <sz val="8"/>
            <color indexed="81"/>
            <rFont val="Tahoma"/>
            <family val="2"/>
          </rPr>
          <t xml:space="preserve">
</t>
        </r>
      </text>
    </comment>
    <comment ref="H10" authorId="0" shapeId="0">
      <text>
        <r>
          <rPr>
            <b/>
            <sz val="8"/>
            <color indexed="81"/>
            <rFont val="Tahoma"/>
            <family val="2"/>
          </rPr>
          <t>skrivs in utan tecken</t>
        </r>
        <r>
          <rPr>
            <sz val="8"/>
            <color indexed="81"/>
            <rFont val="Tahoma"/>
            <family val="2"/>
          </rPr>
          <t xml:space="preserve">
</t>
        </r>
      </text>
    </comment>
  </commentList>
</comments>
</file>

<file path=xl/comments8.xml><?xml version="1.0" encoding="utf-8"?>
<comments xmlns="http://schemas.openxmlformats.org/spreadsheetml/2006/main">
  <authors>
    <author>mkl0409</author>
  </authors>
  <commentList>
    <comment ref="C10" authorId="0" shapeId="0">
      <text>
        <r>
          <rPr>
            <b/>
            <sz val="8"/>
            <color indexed="81"/>
            <rFont val="Tahoma"/>
            <family val="2"/>
          </rPr>
          <t xml:space="preserve">nettoredovisning
</t>
        </r>
        <r>
          <rPr>
            <sz val="8"/>
            <color indexed="81"/>
            <rFont val="Tahoma"/>
            <family val="2"/>
          </rPr>
          <t xml:space="preserve">
</t>
        </r>
      </text>
    </comment>
    <comment ref="E10" authorId="0" shapeId="0">
      <text>
        <r>
          <rPr>
            <b/>
            <sz val="8"/>
            <color indexed="81"/>
            <rFont val="Tahoma"/>
            <family val="2"/>
          </rPr>
          <t>belopp skrivs in utan tecken</t>
        </r>
        <r>
          <rPr>
            <sz val="8"/>
            <color indexed="81"/>
            <rFont val="Tahoma"/>
            <family val="2"/>
          </rPr>
          <t xml:space="preserve">
</t>
        </r>
      </text>
    </comment>
    <comment ref="H10" authorId="0" shapeId="0">
      <text>
        <r>
          <rPr>
            <b/>
            <sz val="8"/>
            <color indexed="81"/>
            <rFont val="Tahoma"/>
            <family val="2"/>
          </rPr>
          <t>skrivs in utan tecken</t>
        </r>
        <r>
          <rPr>
            <sz val="8"/>
            <color indexed="81"/>
            <rFont val="Tahoma"/>
            <family val="2"/>
          </rPr>
          <t xml:space="preserve">
</t>
        </r>
      </text>
    </comment>
  </commentList>
</comments>
</file>

<file path=xl/comments9.xml><?xml version="1.0" encoding="utf-8"?>
<comments xmlns="http://schemas.openxmlformats.org/spreadsheetml/2006/main">
  <authors>
    <author>mkl0409</author>
  </authors>
  <commentList>
    <comment ref="C10" authorId="0" shapeId="0">
      <text>
        <r>
          <rPr>
            <b/>
            <sz val="8"/>
            <color indexed="81"/>
            <rFont val="Tahoma"/>
            <family val="2"/>
          </rPr>
          <t xml:space="preserve">nettoredovisning
</t>
        </r>
        <r>
          <rPr>
            <sz val="8"/>
            <color indexed="81"/>
            <rFont val="Tahoma"/>
            <family val="2"/>
          </rPr>
          <t xml:space="preserve">
</t>
        </r>
      </text>
    </comment>
    <comment ref="E10" authorId="0" shapeId="0">
      <text>
        <r>
          <rPr>
            <b/>
            <sz val="8"/>
            <color indexed="81"/>
            <rFont val="Tahoma"/>
            <family val="2"/>
          </rPr>
          <t>belopp skrivs in utan tecken</t>
        </r>
        <r>
          <rPr>
            <sz val="8"/>
            <color indexed="81"/>
            <rFont val="Tahoma"/>
            <family val="2"/>
          </rPr>
          <t xml:space="preserve">
</t>
        </r>
      </text>
    </comment>
    <comment ref="H10" authorId="0" shapeId="0">
      <text>
        <r>
          <rPr>
            <b/>
            <sz val="8"/>
            <color indexed="81"/>
            <rFont val="Tahoma"/>
            <family val="2"/>
          </rPr>
          <t>skrivs in utan tecken</t>
        </r>
        <r>
          <rPr>
            <sz val="8"/>
            <color indexed="81"/>
            <rFont val="Tahoma"/>
            <family val="2"/>
          </rPr>
          <t xml:space="preserve">
</t>
        </r>
      </text>
    </comment>
  </commentList>
</comments>
</file>

<file path=xl/sharedStrings.xml><?xml version="1.0" encoding="utf-8"?>
<sst xmlns="http://schemas.openxmlformats.org/spreadsheetml/2006/main" count="795" uniqueCount="68">
  <si>
    <t>5.2 Avgiftsinkomster som disponeras</t>
  </si>
  <si>
    <t xml:space="preserve">OBS ! TABELLEN FÅR INTE REDIGERAS. UPPGIFTER SKA LÄGGAS IN OFORMATERAT. </t>
  </si>
  <si>
    <t xml:space="preserve">OBS ! Siffror i kolumnerna C, D, F och G anges utan tecken. I B anges negativt ack. utfall med (-) </t>
  </si>
  <si>
    <t>Tabell 5.2 Verksamhet där avgiftsinkomsterna disponeras, tkr</t>
  </si>
  <si>
    <t>B</t>
  </si>
  <si>
    <t>C</t>
  </si>
  <si>
    <t>D</t>
  </si>
  <si>
    <t>E</t>
  </si>
  <si>
    <t>F</t>
  </si>
  <si>
    <t>G</t>
  </si>
  <si>
    <t>H</t>
  </si>
  <si>
    <t>I</t>
  </si>
  <si>
    <t>ackumulerat</t>
  </si>
  <si>
    <t xml:space="preserve">beräknat ack. </t>
  </si>
  <si>
    <t>Verksamhet</t>
  </si>
  <si>
    <t>utfall tom 2017</t>
  </si>
  <si>
    <t>prog. int</t>
  </si>
  <si>
    <t>prog.kost</t>
  </si>
  <si>
    <t>nettoutfall</t>
  </si>
  <si>
    <t>prog. intäkter</t>
  </si>
  <si>
    <t>prog.kostnader</t>
  </si>
  <si>
    <t>utfall tom 2019</t>
  </si>
  <si>
    <t>Offentligrättslig verksamhet</t>
  </si>
  <si>
    <t>Reg avgifter  för jaktområden</t>
  </si>
  <si>
    <t>Djur och lantbruk ( avgift för extra kontroller m.m.)</t>
  </si>
  <si>
    <t>Delgivning</t>
  </si>
  <si>
    <t>Övrig offentligrättslig verksamhet</t>
  </si>
  <si>
    <t>Uppdragsverksamhet</t>
  </si>
  <si>
    <t>Resurssamordning</t>
  </si>
  <si>
    <t>Övrig uppdragsverksamhet</t>
  </si>
  <si>
    <t>Fjällförvaltning</t>
  </si>
  <si>
    <t>Summa tot ovan</t>
  </si>
  <si>
    <t>Summa offentligrättsligt</t>
  </si>
  <si>
    <t>Summa uppdragsverksamhet</t>
  </si>
  <si>
    <r>
      <t xml:space="preserve">Kompletterande information </t>
    </r>
    <r>
      <rPr>
        <sz val="10"/>
        <rFont val="Times New Roman"/>
        <family val="1"/>
      </rPr>
      <t>(ex om behov finns av att justera avgiftsnivå för att uppnå balans mellan intäkter och kostnader)</t>
    </r>
  </si>
  <si>
    <t>Tabell: Verksamhet där avgiftsinkomsterna disponeras, tkr</t>
  </si>
  <si>
    <t xml:space="preserve">Kompletterande information </t>
  </si>
  <si>
    <t>ackumulerat utfall tom 2017</t>
  </si>
  <si>
    <t>2018 progn int.</t>
  </si>
  <si>
    <t>2018 prog. Kostn.</t>
  </si>
  <si>
    <t>2018 netto-utfall</t>
  </si>
  <si>
    <t>2019 prog. Int</t>
  </si>
  <si>
    <t>2019 prog. Kostn.</t>
  </si>
  <si>
    <t>2019 netto-utfall</t>
  </si>
  <si>
    <t>beräknat ack. utfall tom 2019</t>
  </si>
  <si>
    <t xml:space="preserve"> </t>
  </si>
  <si>
    <t>Avgiftsinkomster som disponeras</t>
  </si>
  <si>
    <t>Blekinge</t>
  </si>
  <si>
    <t>Dalarna</t>
  </si>
  <si>
    <t>Gotland</t>
  </si>
  <si>
    <t>Gävleborg</t>
  </si>
  <si>
    <t>Halland</t>
  </si>
  <si>
    <t>Jämtland</t>
  </si>
  <si>
    <t>Jönköping</t>
  </si>
  <si>
    <t>Kalmar</t>
  </si>
  <si>
    <t>Kronoberg</t>
  </si>
  <si>
    <t>Norrbotten</t>
  </si>
  <si>
    <t>Skåne</t>
  </si>
  <si>
    <t>Stockholm</t>
  </si>
  <si>
    <t>Södermanland</t>
  </si>
  <si>
    <t>Uppsala</t>
  </si>
  <si>
    <t>Värmland</t>
  </si>
  <si>
    <t>Västerbotten</t>
  </si>
  <si>
    <t>Västernorrland</t>
  </si>
  <si>
    <t>Västmanland</t>
  </si>
  <si>
    <t>Västra Götaland</t>
  </si>
  <si>
    <t>Örebro</t>
  </si>
  <si>
    <t>Östergötland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</si>
</sst>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0"/>
      <name val="Arial"/>
      <family val="2"/>
    </font>
    <font>
      <b/>
      <sz val="10"/>
      <name val="Arial"/>
      <family val="2"/>
    </font>
    <font>
      <sz val="8"/>
      <name val="Times New Roman"/>
      <family val="1"/>
    </font>
    <font>
      <sz val="10"/>
      <name val="Times New Roman"/>
      <family val="1"/>
    </font>
    <font>
      <b/>
      <sz val="10"/>
      <name val="Times New Roman"/>
      <family val="1"/>
    </font>
    <font>
      <sz val="10"/>
      <name val="Arial"/>
      <family val="2"/>
    </font>
    <font>
      <b/>
      <sz val="8"/>
      <color indexed="81"/>
      <name val="Tahoma"/>
      <family val="2"/>
    </font>
    <font>
      <sz val="8"/>
      <color indexed="81"/>
      <name val="Tahoma"/>
      <family val="2"/>
    </font>
    <font>
      <b/>
      <sz val="20"/>
      <name val="Arial"/>
      <family val="2"/>
    </font>
    <font>
      <b/>
      <sz val="9"/>
      <color indexed="81"/>
      <name val="Tahoma"/>
      <family val="2"/>
    </font>
    <font>
      <sz val="9"/>
      <color indexed="81"/>
      <name val="Tahoma"/>
      <family val="2"/>
    </font>
    <font>
      <sz val="10"/>
      <name val="Calibri"/>
      <family val="2"/>
    </font>
    <font>
      <b/>
      <sz val="10"/>
      <name val="Calibri"/>
      <family val="2"/>
    </font>
    <font>
      <sz val="10"/>
      <color rgb="FF0070C0"/>
      <name val="Arial"/>
      <family val="2"/>
    </font>
    <font>
      <b/>
      <u/>
      <sz val="10"/>
      <name val="Arial"/>
      <family val="2"/>
    </font>
    <font>
      <sz val="10"/>
      <name val="Arial"/>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6" fillId="0" borderId="0"/>
    <xf numFmtId="0" fontId="16" fillId="0" borderId="0"/>
  </cellStyleXfs>
  <cellXfs count="128">
    <xf numFmtId="0" fontId="0" fillId="0" borderId="0" xfId="0"/>
    <xf numFmtId="0" fontId="1" fillId="0" borderId="0" xfId="1"/>
    <xf numFmtId="0" fontId="2" fillId="0" borderId="0" xfId="1" applyFont="1"/>
    <xf numFmtId="49" fontId="3" fillId="0" borderId="0" xfId="1" applyNumberFormat="1" applyFont="1" applyAlignment="1">
      <alignment horizontal="left" wrapText="1"/>
    </xf>
    <xf numFmtId="0" fontId="1" fillId="0" borderId="0" xfId="1" applyAlignment="1">
      <alignment horizontal="center"/>
    </xf>
    <xf numFmtId="0" fontId="1" fillId="0" borderId="1" xfId="1" applyBorder="1"/>
    <xf numFmtId="0" fontId="3" fillId="0" borderId="2" xfId="1" applyFont="1" applyBorder="1" applyAlignment="1">
      <alignment horizontal="center"/>
    </xf>
    <xf numFmtId="0" fontId="3" fillId="0" borderId="1" xfId="1" applyFont="1" applyBorder="1" applyAlignment="1">
      <alignment horizontal="center"/>
    </xf>
    <xf numFmtId="0" fontId="4" fillId="0" borderId="3" xfId="1" applyFont="1" applyBorder="1"/>
    <xf numFmtId="0" fontId="3" fillId="0" borderId="4" xfId="1" applyFont="1" applyBorder="1" applyAlignment="1">
      <alignment horizontal="center"/>
    </xf>
    <xf numFmtId="0" fontId="3" fillId="0" borderId="3" xfId="1" applyFont="1" applyBorder="1" applyAlignment="1">
      <alignment horizontal="center"/>
    </xf>
    <xf numFmtId="49" fontId="5" fillId="0" borderId="5" xfId="1" applyNumberFormat="1" applyFont="1" applyBorder="1" applyAlignment="1">
      <alignment horizontal="left" wrapText="1"/>
    </xf>
    <xf numFmtId="0" fontId="1" fillId="0" borderId="6" xfId="1" applyBorder="1"/>
    <xf numFmtId="3" fontId="6" fillId="0" borderId="1" xfId="1" applyNumberFormat="1" applyFont="1" applyBorder="1"/>
    <xf numFmtId="3" fontId="6" fillId="0" borderId="5" xfId="1" applyNumberFormat="1" applyFont="1" applyBorder="1"/>
    <xf numFmtId="49" fontId="4" fillId="0" borderId="5" xfId="1" applyNumberFormat="1" applyFont="1" applyFill="1" applyBorder="1" applyAlignment="1">
      <alignment horizontal="left" wrapText="1"/>
    </xf>
    <xf numFmtId="3" fontId="6" fillId="0" borderId="7" xfId="1" applyNumberFormat="1" applyFont="1" applyFill="1" applyBorder="1"/>
    <xf numFmtId="3" fontId="6" fillId="0" borderId="5" xfId="1" applyNumberFormat="1" applyFont="1" applyFill="1" applyBorder="1"/>
    <xf numFmtId="0" fontId="6" fillId="0" borderId="0" xfId="1" applyFont="1"/>
    <xf numFmtId="49" fontId="4" fillId="0" borderId="5" xfId="1" applyNumberFormat="1" applyFont="1" applyBorder="1" applyAlignment="1">
      <alignment horizontal="left" wrapText="1"/>
    </xf>
    <xf numFmtId="3" fontId="1" fillId="0" borderId="7" xfId="1" applyNumberFormat="1" applyFill="1" applyBorder="1"/>
    <xf numFmtId="3" fontId="1" fillId="0" borderId="5" xfId="1" applyNumberFormat="1" applyFill="1" applyBorder="1"/>
    <xf numFmtId="0" fontId="5" fillId="0" borderId="8" xfId="1" applyFont="1" applyBorder="1"/>
    <xf numFmtId="3" fontId="2" fillId="0" borderId="9" xfId="1" applyNumberFormat="1" applyFont="1" applyBorder="1"/>
    <xf numFmtId="3" fontId="2" fillId="0" borderId="8" xfId="1" applyNumberFormat="1" applyFont="1" applyBorder="1"/>
    <xf numFmtId="3" fontId="2" fillId="0" borderId="0" xfId="1" applyNumberFormat="1" applyFont="1" applyBorder="1"/>
    <xf numFmtId="0" fontId="5" fillId="0" borderId="0" xfId="1" applyFont="1" applyFill="1" applyBorder="1"/>
    <xf numFmtId="3" fontId="2" fillId="0" borderId="0" xfId="1" applyNumberFormat="1" applyFont="1" applyFill="1" applyBorder="1"/>
    <xf numFmtId="0" fontId="5" fillId="0" borderId="0" xfId="1" applyFont="1" applyBorder="1"/>
    <xf numFmtId="0" fontId="9" fillId="0" borderId="0" xfId="1" applyFont="1"/>
    <xf numFmtId="3" fontId="6" fillId="0" borderId="7" xfId="1" applyNumberFormat="1" applyFont="1" applyBorder="1"/>
    <xf numFmtId="3" fontId="1" fillId="0" borderId="7" xfId="1" applyNumberFormat="1" applyBorder="1"/>
    <xf numFmtId="3" fontId="1" fillId="0" borderId="5" xfId="1" applyNumberFormat="1" applyBorder="1"/>
    <xf numFmtId="3" fontId="1" fillId="0" borderId="0" xfId="1" applyNumberFormat="1"/>
    <xf numFmtId="49" fontId="12" fillId="0" borderId="0" xfId="1" applyNumberFormat="1" applyFont="1" applyAlignment="1">
      <alignment horizontal="left" wrapText="1"/>
    </xf>
    <xf numFmtId="0" fontId="12" fillId="0" borderId="0" xfId="1" applyFont="1" applyAlignment="1">
      <alignment horizontal="center"/>
    </xf>
    <xf numFmtId="0" fontId="12" fillId="0" borderId="1" xfId="1" applyFont="1" applyBorder="1"/>
    <xf numFmtId="0" fontId="12" fillId="0" borderId="3" xfId="1" applyFont="1" applyBorder="1"/>
    <xf numFmtId="49" fontId="13" fillId="0" borderId="5" xfId="1" applyNumberFormat="1" applyFont="1" applyBorder="1" applyAlignment="1">
      <alignment horizontal="left" wrapText="1"/>
    </xf>
    <xf numFmtId="0" fontId="12" fillId="0" borderId="0" xfId="1" applyFont="1"/>
    <xf numFmtId="0" fontId="12" fillId="0" borderId="6" xfId="1" applyFont="1" applyBorder="1"/>
    <xf numFmtId="3" fontId="12" fillId="0" borderId="1" xfId="1" applyNumberFormat="1" applyFont="1" applyBorder="1"/>
    <xf numFmtId="3" fontId="12" fillId="0" borderId="5" xfId="1" applyNumberFormat="1" applyFont="1" applyBorder="1"/>
    <xf numFmtId="49" fontId="12" fillId="0" borderId="5" xfId="1" applyNumberFormat="1" applyFont="1" applyFill="1" applyBorder="1" applyAlignment="1">
      <alignment horizontal="left" wrapText="1"/>
    </xf>
    <xf numFmtId="3" fontId="12" fillId="0" borderId="7" xfId="1" applyNumberFormat="1" applyFont="1" applyBorder="1"/>
    <xf numFmtId="49" fontId="12" fillId="0" borderId="5" xfId="1" applyNumberFormat="1" applyFont="1" applyBorder="1" applyAlignment="1">
      <alignment horizontal="left" wrapText="1"/>
    </xf>
    <xf numFmtId="0" fontId="13" fillId="0" borderId="8" xfId="1" applyFont="1" applyBorder="1"/>
    <xf numFmtId="3" fontId="13" fillId="0" borderId="9" xfId="1" applyNumberFormat="1" applyFont="1" applyBorder="1"/>
    <xf numFmtId="3" fontId="13" fillId="0" borderId="8" xfId="1" applyNumberFormat="1" applyFont="1" applyBorder="1"/>
    <xf numFmtId="3" fontId="13" fillId="0" borderId="0" xfId="1" applyNumberFormat="1" applyFont="1" applyBorder="1"/>
    <xf numFmtId="0" fontId="13" fillId="0" borderId="0" xfId="1" applyFont="1" applyFill="1" applyBorder="1"/>
    <xf numFmtId="3" fontId="13" fillId="0" borderId="0" xfId="1" applyNumberFormat="1" applyFont="1" applyFill="1" applyBorder="1"/>
    <xf numFmtId="0" fontId="1" fillId="0" borderId="0" xfId="1" applyFill="1"/>
    <xf numFmtId="0" fontId="6" fillId="0" borderId="0" xfId="1" applyFont="1" applyFill="1"/>
    <xf numFmtId="0" fontId="3" fillId="2" borderId="2" xfId="1" applyFont="1" applyFill="1" applyBorder="1" applyAlignment="1">
      <alignment horizontal="center"/>
    </xf>
    <xf numFmtId="0" fontId="3" fillId="2" borderId="1" xfId="1" applyFont="1" applyFill="1" applyBorder="1" applyAlignment="1">
      <alignment horizontal="center"/>
    </xf>
    <xf numFmtId="0" fontId="3" fillId="2" borderId="4" xfId="1" applyFont="1" applyFill="1" applyBorder="1" applyAlignment="1">
      <alignment horizontal="center"/>
    </xf>
    <xf numFmtId="0" fontId="3" fillId="2" borderId="3" xfId="1" applyFont="1" applyFill="1" applyBorder="1" applyAlignment="1">
      <alignment horizontal="center"/>
    </xf>
    <xf numFmtId="0" fontId="2" fillId="0" borderId="0" xfId="2" applyFont="1"/>
    <xf numFmtId="0" fontId="6" fillId="0" borderId="0" xfId="2"/>
    <xf numFmtId="49" fontId="3" fillId="0" borderId="0" xfId="2" applyNumberFormat="1" applyFont="1" applyAlignment="1">
      <alignment horizontal="left" wrapText="1"/>
    </xf>
    <xf numFmtId="0" fontId="6" fillId="0" borderId="0" xfId="2" applyAlignment="1">
      <alignment horizontal="center"/>
    </xf>
    <xf numFmtId="0" fontId="6" fillId="0" borderId="1" xfId="2" applyBorder="1"/>
    <xf numFmtId="0" fontId="3" fillId="0" borderId="2" xfId="2" applyFont="1" applyBorder="1" applyAlignment="1">
      <alignment horizontal="center"/>
    </xf>
    <xf numFmtId="0" fontId="3" fillId="0" borderId="1" xfId="2" applyFont="1" applyBorder="1" applyAlignment="1">
      <alignment horizontal="center"/>
    </xf>
    <xf numFmtId="0" fontId="4" fillId="0" borderId="3" xfId="2" applyFont="1" applyBorder="1"/>
    <xf numFmtId="0" fontId="3" fillId="0" borderId="4" xfId="2" applyFont="1" applyBorder="1" applyAlignment="1">
      <alignment horizontal="center"/>
    </xf>
    <xf numFmtId="0" fontId="3" fillId="0" borderId="3" xfId="2" applyFont="1" applyBorder="1" applyAlignment="1">
      <alignment horizontal="center"/>
    </xf>
    <xf numFmtId="49" fontId="5" fillId="0" borderId="5" xfId="2" applyNumberFormat="1" applyFont="1" applyBorder="1" applyAlignment="1">
      <alignment horizontal="left" wrapText="1"/>
    </xf>
    <xf numFmtId="0" fontId="6" fillId="0" borderId="6" xfId="2" applyBorder="1"/>
    <xf numFmtId="3" fontId="6" fillId="0" borderId="1" xfId="2" applyNumberFormat="1" applyFont="1" applyBorder="1"/>
    <xf numFmtId="3" fontId="6" fillId="0" borderId="5" xfId="2" applyNumberFormat="1" applyFont="1" applyBorder="1"/>
    <xf numFmtId="49" fontId="4" fillId="0" borderId="5" xfId="2" applyNumberFormat="1" applyFont="1" applyFill="1" applyBorder="1" applyAlignment="1">
      <alignment horizontal="left" wrapText="1"/>
    </xf>
    <xf numFmtId="3" fontId="6" fillId="0" borderId="7" xfId="2" applyNumberFormat="1" applyFont="1" applyBorder="1"/>
    <xf numFmtId="0" fontId="6" fillId="0" borderId="0" xfId="2" applyFont="1"/>
    <xf numFmtId="49" fontId="4" fillId="0" borderId="5" xfId="2" applyNumberFormat="1" applyFont="1" applyBorder="1" applyAlignment="1">
      <alignment horizontal="left" wrapText="1"/>
    </xf>
    <xf numFmtId="3" fontId="6" fillId="0" borderId="5" xfId="2" applyNumberFormat="1" applyFont="1" applyFill="1" applyBorder="1"/>
    <xf numFmtId="3" fontId="6" fillId="0" borderId="7" xfId="2" applyNumberFormat="1" applyBorder="1"/>
    <xf numFmtId="3" fontId="6" fillId="0" borderId="5" xfId="2" applyNumberFormat="1" applyBorder="1"/>
    <xf numFmtId="0" fontId="5" fillId="0" borderId="8" xfId="2" applyFont="1" applyBorder="1"/>
    <xf numFmtId="3" fontId="2" fillId="0" borderId="9" xfId="2" applyNumberFormat="1" applyFont="1" applyBorder="1"/>
    <xf numFmtId="3" fontId="2" fillId="0" borderId="8" xfId="2" applyNumberFormat="1" applyFont="1" applyBorder="1"/>
    <xf numFmtId="3" fontId="2" fillId="0" borderId="0" xfId="2" applyNumberFormat="1" applyFont="1" applyBorder="1"/>
    <xf numFmtId="0" fontId="5" fillId="0" borderId="0" xfId="2" applyFont="1" applyFill="1" applyBorder="1"/>
    <xf numFmtId="3" fontId="2" fillId="0" borderId="0" xfId="2" applyNumberFormat="1" applyFont="1" applyFill="1" applyBorder="1"/>
    <xf numFmtId="0" fontId="5" fillId="0" borderId="0" xfId="2" applyFont="1" applyBorder="1"/>
    <xf numFmtId="3" fontId="14" fillId="0" borderId="7" xfId="2" applyNumberFormat="1" applyFont="1" applyBorder="1"/>
    <xf numFmtId="3" fontId="14" fillId="0" borderId="5" xfId="2" applyNumberFormat="1" applyFont="1" applyBorder="1"/>
    <xf numFmtId="0" fontId="15" fillId="0" borderId="0" xfId="1" applyFont="1"/>
    <xf numFmtId="0" fontId="16" fillId="0" borderId="0" xfId="3"/>
    <xf numFmtId="0" fontId="2" fillId="0" borderId="0" xfId="3" applyFont="1"/>
    <xf numFmtId="49" fontId="3" fillId="0" borderId="0" xfId="3" applyNumberFormat="1" applyFont="1" applyAlignment="1">
      <alignment horizontal="left" wrapText="1"/>
    </xf>
    <xf numFmtId="0" fontId="16" fillId="0" borderId="0" xfId="3" applyAlignment="1">
      <alignment horizontal="center"/>
    </xf>
    <xf numFmtId="0" fontId="16" fillId="0" borderId="1" xfId="3" applyBorder="1"/>
    <xf numFmtId="0" fontId="3" fillId="0" borderId="2" xfId="3" applyFont="1" applyBorder="1" applyAlignment="1">
      <alignment horizontal="center"/>
    </xf>
    <xf numFmtId="0" fontId="3" fillId="0" borderId="1" xfId="3" applyFont="1" applyBorder="1" applyAlignment="1">
      <alignment horizontal="center"/>
    </xf>
    <xf numFmtId="0" fontId="4" fillId="0" borderId="3" xfId="3" applyFont="1" applyBorder="1"/>
    <xf numFmtId="0" fontId="3" fillId="0" borderId="4" xfId="3" applyFont="1" applyBorder="1" applyAlignment="1">
      <alignment horizontal="center"/>
    </xf>
    <xf numFmtId="0" fontId="3" fillId="0" borderId="3" xfId="3" applyFont="1" applyBorder="1" applyAlignment="1">
      <alignment horizontal="center"/>
    </xf>
    <xf numFmtId="49" fontId="5" fillId="0" borderId="5" xfId="3" applyNumberFormat="1" applyFont="1" applyBorder="1" applyAlignment="1">
      <alignment horizontal="left" wrapText="1"/>
    </xf>
    <xf numFmtId="0" fontId="16" fillId="0" borderId="6" xfId="3" applyBorder="1"/>
    <xf numFmtId="3" fontId="1" fillId="0" borderId="1" xfId="3" applyNumberFormat="1" applyFont="1" applyBorder="1"/>
    <xf numFmtId="3" fontId="1" fillId="0" borderId="5" xfId="3" applyNumberFormat="1" applyFont="1" applyBorder="1"/>
    <xf numFmtId="49" fontId="4" fillId="0" borderId="5" xfId="3" applyNumberFormat="1" applyFont="1" applyFill="1" applyBorder="1" applyAlignment="1">
      <alignment horizontal="left" wrapText="1"/>
    </xf>
    <xf numFmtId="3" fontId="1" fillId="0" borderId="7" xfId="3" applyNumberFormat="1" applyFont="1" applyBorder="1"/>
    <xf numFmtId="0" fontId="1" fillId="0" borderId="0" xfId="3" applyFont="1"/>
    <xf numFmtId="3" fontId="1" fillId="0" borderId="5" xfId="3" applyNumberFormat="1" applyFont="1" applyFill="1" applyBorder="1"/>
    <xf numFmtId="49" fontId="4" fillId="0" borderId="5" xfId="3" applyNumberFormat="1" applyFont="1" applyBorder="1" applyAlignment="1">
      <alignment horizontal="left" wrapText="1"/>
    </xf>
    <xf numFmtId="3" fontId="16" fillId="0" borderId="7" xfId="3" applyNumberFormat="1" applyBorder="1"/>
    <xf numFmtId="3" fontId="16" fillId="0" borderId="5" xfId="3" applyNumberFormat="1" applyBorder="1"/>
    <xf numFmtId="0" fontId="5" fillId="0" borderId="8" xfId="3" applyFont="1" applyBorder="1"/>
    <xf numFmtId="3" fontId="2" fillId="0" borderId="9" xfId="3" applyNumberFormat="1" applyFont="1" applyBorder="1"/>
    <xf numFmtId="3" fontId="2" fillId="0" borderId="8" xfId="3" applyNumberFormat="1" applyFont="1" applyBorder="1"/>
    <xf numFmtId="3" fontId="2" fillId="0" borderId="0" xfId="3" applyNumberFormat="1" applyFont="1" applyBorder="1"/>
    <xf numFmtId="0" fontId="5" fillId="0" borderId="0" xfId="3" applyFont="1" applyFill="1" applyBorder="1"/>
    <xf numFmtId="3" fontId="2" fillId="0" borderId="0" xfId="3" applyNumberFormat="1" applyFont="1" applyFill="1" applyBorder="1"/>
    <xf numFmtId="0" fontId="5" fillId="0" borderId="0" xfId="3" applyFont="1" applyBorder="1"/>
    <xf numFmtId="3" fontId="6" fillId="3" borderId="5" xfId="1" applyNumberFormat="1" applyFont="1" applyFill="1" applyBorder="1"/>
    <xf numFmtId="0" fontId="1" fillId="0" borderId="0" xfId="1" quotePrefix="1" applyAlignment="1">
      <alignment horizontal="left" wrapText="1"/>
    </xf>
    <xf numFmtId="0" fontId="1" fillId="0" borderId="0" xfId="1" applyAlignment="1">
      <alignment horizontal="left" wrapText="1"/>
    </xf>
    <xf numFmtId="0" fontId="2" fillId="0" borderId="0" xfId="1" applyFont="1" applyBorder="1" applyAlignment="1">
      <alignment wrapText="1"/>
    </xf>
    <xf numFmtId="0" fontId="1" fillId="0" borderId="0" xfId="1" applyBorder="1" applyAlignment="1">
      <alignment wrapText="1"/>
    </xf>
    <xf numFmtId="0" fontId="12" fillId="0" borderId="1" xfId="1" applyFont="1" applyBorder="1" applyAlignment="1">
      <alignment horizontal="center" wrapText="1"/>
    </xf>
    <xf numFmtId="0" fontId="1" fillId="0" borderId="3" xfId="1" applyBorder="1" applyAlignment="1">
      <alignment horizontal="center" wrapText="1"/>
    </xf>
    <xf numFmtId="0" fontId="2" fillId="0" borderId="0" xfId="3" applyFont="1" applyBorder="1" applyAlignment="1">
      <alignment wrapText="1"/>
    </xf>
    <xf numFmtId="0" fontId="16" fillId="0" borderId="0" xfId="3" applyBorder="1" applyAlignment="1">
      <alignment wrapText="1"/>
    </xf>
    <xf numFmtId="0" fontId="2" fillId="0" borderId="0" xfId="2" applyFont="1" applyBorder="1" applyAlignment="1">
      <alignment wrapText="1"/>
    </xf>
    <xf numFmtId="0" fontId="6" fillId="0" borderId="0" xfId="2" applyBorder="1" applyAlignment="1">
      <alignment wrapText="1"/>
    </xf>
  </cellXfs>
  <cellStyles count="4">
    <cellStyle name="Normal" xfId="0" builtinId="0"/>
    <cellStyle name="Normal 2" xfId="1"/>
    <cellStyle name="Normal 3" xfId="2"/>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 Id="rId30"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1</xdr:col>
      <xdr:colOff>28575</xdr:colOff>
      <xdr:row>30</xdr:row>
      <xdr:rowOff>152400</xdr:rowOff>
    </xdr:from>
    <xdr:to>
      <xdr:col>7</xdr:col>
      <xdr:colOff>628650</xdr:colOff>
      <xdr:row>36</xdr:row>
      <xdr:rowOff>19050</xdr:rowOff>
    </xdr:to>
    <xdr:sp macro="" textlink="">
      <xdr:nvSpPr>
        <xdr:cNvPr id="2" name="Text Box 8">
          <a:extLst>
            <a:ext uri="{FF2B5EF4-FFF2-40B4-BE49-F238E27FC236}">
              <a16:creationId xmlns:a16="http://schemas.microsoft.com/office/drawing/2014/main" id="{8C2F6AB7-8F14-4E4C-814B-254865C7B04A}"/>
            </a:ext>
          </a:extLst>
        </xdr:cNvPr>
        <xdr:cNvSpPr txBox="1">
          <a:spLocks noChangeArrowheads="1"/>
        </xdr:cNvSpPr>
      </xdr:nvSpPr>
      <xdr:spPr bwMode="auto">
        <a:xfrm>
          <a:off x="171450" y="5619750"/>
          <a:ext cx="5762625" cy="8382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a:lstStyle/>
        <a:p>
          <a:pPr marL="0" marR="0" lvl="0" indent="0" defTabSz="914400" eaLnBrk="1" fontAlgn="auto" latinLnBrk="0" hangingPunct="1">
            <a:lnSpc>
              <a:spcPct val="100000"/>
            </a:lnSpc>
            <a:spcBef>
              <a:spcPts val="0"/>
            </a:spcBef>
            <a:spcAft>
              <a:spcPts val="0"/>
            </a:spcAft>
            <a:buClrTx/>
            <a:buSzTx/>
            <a:buFontTx/>
            <a:buNone/>
            <a:tabLst/>
            <a:defRPr/>
          </a:pPr>
          <a:endParaRPr lang="sv-SE"/>
        </a:p>
        <a:p>
          <a:pPr marL="0" marR="0" lvl="0" indent="0" defTabSz="914400" eaLnBrk="1" fontAlgn="auto" latinLnBrk="0" hangingPunct="1">
            <a:lnSpc>
              <a:spcPct val="100000"/>
            </a:lnSpc>
            <a:spcBef>
              <a:spcPts val="0"/>
            </a:spcBef>
            <a:spcAft>
              <a:spcPts val="0"/>
            </a:spcAft>
            <a:buClrTx/>
            <a:buSzTx/>
            <a:buFontTx/>
            <a:buNone/>
            <a:tabLst/>
            <a:defRPr/>
          </a:pPr>
          <a:r>
            <a:rPr lang="sv-SE"/>
            <a:t>Avgifterna avseende</a:t>
          </a:r>
          <a:r>
            <a:rPr lang="sv-SE" baseline="0"/>
            <a:t> </a:t>
          </a:r>
          <a:r>
            <a:rPr lang="sv-SE" sz="1100">
              <a:effectLst/>
              <a:latin typeface="+mn-lt"/>
              <a:ea typeface="+mn-ea"/>
              <a:cs typeface="+mn-cs"/>
            </a:rPr>
            <a:t>djur och lantbruk samt</a:t>
          </a:r>
          <a:r>
            <a:rPr lang="sv-SE" sz="1100" baseline="0">
              <a:effectLst/>
              <a:latin typeface="+mn-lt"/>
              <a:ea typeface="+mn-ea"/>
              <a:cs typeface="+mn-cs"/>
            </a:rPr>
            <a:t> avseende delgivning räcker inte för att täcka kostnaderna.</a:t>
          </a:r>
          <a:endParaRPr lang="sv-SE">
            <a:effectLst/>
          </a:endParaRPr>
        </a:p>
        <a:p>
          <a:endParaRPr lang="sv-SE"/>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9525</xdr:colOff>
      <xdr:row>31</xdr:row>
      <xdr:rowOff>57150</xdr:rowOff>
    </xdr:from>
    <xdr:to>
      <xdr:col>9</xdr:col>
      <xdr:colOff>647700</xdr:colOff>
      <xdr:row>37</xdr:row>
      <xdr:rowOff>0</xdr:rowOff>
    </xdr:to>
    <xdr:sp macro="" textlink="">
      <xdr:nvSpPr>
        <xdr:cNvPr id="2" name="Textruta 7">
          <a:extLst>
            <a:ext uri="{FF2B5EF4-FFF2-40B4-BE49-F238E27FC236}">
              <a16:creationId xmlns:a16="http://schemas.microsoft.com/office/drawing/2014/main" id="{14982281-7EB3-42FD-9B6C-A5407496CD2C}"/>
            </a:ext>
          </a:extLst>
        </xdr:cNvPr>
        <xdr:cNvSpPr txBox="1">
          <a:spLocks noChangeArrowheads="1"/>
        </xdr:cNvSpPr>
      </xdr:nvSpPr>
      <xdr:spPr bwMode="auto">
        <a:xfrm>
          <a:off x="142875" y="5686425"/>
          <a:ext cx="6772275" cy="9144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sv-SE" sz="1000" b="0" i="0" u="none" strike="noStrike" baseline="0">
              <a:solidFill>
                <a:srgbClr val="000000"/>
              </a:solidFill>
              <a:latin typeface="Times New Roman" panose="02020603050405020304" pitchFamily="18" charset="0"/>
              <a:cs typeface="Times New Roman" panose="02020603050405020304" pitchFamily="18" charset="0"/>
            </a:rPr>
            <a:t>Kostnaderna för verksamheten Djur och lantbruk är högre än intäkterna. Detta är orsakat av : 1) Vid vissa kontroller behövs två kontrollanter av arbetsmiljöskäl, men regelverket tillåter bara debitering motsvarande en person 2) Att kontroller efter anmälan ska ske utan förvarning innebär att vi har många bomkörningar. 3) När vi hanterar ärenden där djur saknar ägare finns ingen part att debitera. 4) Vissa djurägare har svårt att betala sin kontrollavgift vilket genererar kundförluster. </a:t>
          </a:r>
        </a:p>
        <a:p>
          <a:pPr algn="l" rtl="0">
            <a:defRPr sz="1000"/>
          </a:pPr>
          <a:endParaRPr lang="sv-SE" sz="1000" b="0" i="0" u="none" strike="noStrike" baseline="0">
            <a:solidFill>
              <a:srgbClr val="000000"/>
            </a:solidFill>
            <a:latin typeface="Arial"/>
            <a:cs typeface="Aria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28575</xdr:colOff>
      <xdr:row>27</xdr:row>
      <xdr:rowOff>152400</xdr:rowOff>
    </xdr:from>
    <xdr:to>
      <xdr:col>7</xdr:col>
      <xdr:colOff>628650</xdr:colOff>
      <xdr:row>33</xdr:row>
      <xdr:rowOff>19050</xdr:rowOff>
    </xdr:to>
    <xdr:sp macro="" textlink="">
      <xdr:nvSpPr>
        <xdr:cNvPr id="2" name="Text Box 8">
          <a:extLst>
            <a:ext uri="{FF2B5EF4-FFF2-40B4-BE49-F238E27FC236}">
              <a16:creationId xmlns:a16="http://schemas.microsoft.com/office/drawing/2014/main" id="{E7F831C8-F9EB-4E56-9BE3-6D9187A7ECED}"/>
            </a:ext>
          </a:extLst>
        </xdr:cNvPr>
        <xdr:cNvSpPr txBox="1">
          <a:spLocks noChangeArrowheads="1"/>
        </xdr:cNvSpPr>
      </xdr:nvSpPr>
      <xdr:spPr bwMode="auto">
        <a:xfrm>
          <a:off x="171450" y="5133975"/>
          <a:ext cx="5762625" cy="8382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a:lstStyle/>
        <a:p>
          <a:endParaRPr lang="sv-SE" sz="1200">
            <a:latin typeface="Perpetua" panose="02020502060401020303" pitchFamily="18"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28575</xdr:colOff>
      <xdr:row>30</xdr:row>
      <xdr:rowOff>152400</xdr:rowOff>
    </xdr:from>
    <xdr:to>
      <xdr:col>9</xdr:col>
      <xdr:colOff>22860</xdr:colOff>
      <xdr:row>37</xdr:row>
      <xdr:rowOff>60960</xdr:rowOff>
    </xdr:to>
    <xdr:sp macro="" textlink="">
      <xdr:nvSpPr>
        <xdr:cNvPr id="2" name="Text Box 8">
          <a:extLst>
            <a:ext uri="{FF2B5EF4-FFF2-40B4-BE49-F238E27FC236}">
              <a16:creationId xmlns:a16="http://schemas.microsoft.com/office/drawing/2014/main" id="{C45E67F4-99A9-4805-AF0D-9DC9E62ADE57}"/>
            </a:ext>
          </a:extLst>
        </xdr:cNvPr>
        <xdr:cNvSpPr txBox="1">
          <a:spLocks noChangeArrowheads="1"/>
        </xdr:cNvSpPr>
      </xdr:nvSpPr>
      <xdr:spPr bwMode="auto">
        <a:xfrm>
          <a:off x="161925" y="5457825"/>
          <a:ext cx="6128385" cy="104203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a:lstStyle/>
        <a:p>
          <a:r>
            <a:rPr lang="sv-SE"/>
            <a:t>Det är i praktiken omöjligt</a:t>
          </a:r>
          <a:r>
            <a:rPr lang="sv-SE" baseline="0"/>
            <a:t> att uppnå balans mellan kostnader och intäkter inom verksmaheten djur och lantbruk. Det beror på flera faktorer: </a:t>
          </a:r>
          <a:r>
            <a:rPr lang="sv-SE"/>
            <a:t>1) Vid vissa kontroller krävs två kontrollanter av arbetsmiljöskäl, men regelverket tillåter bara debitering motsvarande en person 2) Att kontroller efter anmälan ska ske utan förvarning innebär många bomkörningar 3) Vid ärenden där djur saknar ägare finns ingen part att debitera 4) Vissa djurägare har svårt att betala sin kontrollavgift vilket genererar kundförluster.</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28575</xdr:colOff>
      <xdr:row>30</xdr:row>
      <xdr:rowOff>152400</xdr:rowOff>
    </xdr:from>
    <xdr:to>
      <xdr:col>7</xdr:col>
      <xdr:colOff>628650</xdr:colOff>
      <xdr:row>36</xdr:row>
      <xdr:rowOff>19050</xdr:rowOff>
    </xdr:to>
    <xdr:sp macro="" textlink="">
      <xdr:nvSpPr>
        <xdr:cNvPr id="2" name="Text Box 8">
          <a:extLst>
            <a:ext uri="{FF2B5EF4-FFF2-40B4-BE49-F238E27FC236}">
              <a16:creationId xmlns:a16="http://schemas.microsoft.com/office/drawing/2014/main" id="{75A0FA06-C976-4533-9C70-B19DD58C0C82}"/>
            </a:ext>
          </a:extLst>
        </xdr:cNvPr>
        <xdr:cNvSpPr txBox="1">
          <a:spLocks noChangeArrowheads="1"/>
        </xdr:cNvSpPr>
      </xdr:nvSpPr>
      <xdr:spPr bwMode="auto">
        <a:xfrm>
          <a:off x="28575" y="5619750"/>
          <a:ext cx="5762625" cy="8382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28575</xdr:colOff>
      <xdr:row>30</xdr:row>
      <xdr:rowOff>152400</xdr:rowOff>
    </xdr:from>
    <xdr:to>
      <xdr:col>7</xdr:col>
      <xdr:colOff>628650</xdr:colOff>
      <xdr:row>36</xdr:row>
      <xdr:rowOff>19050</xdr:rowOff>
    </xdr:to>
    <xdr:sp macro="" textlink="">
      <xdr:nvSpPr>
        <xdr:cNvPr id="2" name="Text Box 8">
          <a:extLst>
            <a:ext uri="{FF2B5EF4-FFF2-40B4-BE49-F238E27FC236}">
              <a16:creationId xmlns:a16="http://schemas.microsoft.com/office/drawing/2014/main" id="{3275ECE8-5787-4831-A39F-FBD8547E1657}"/>
            </a:ext>
          </a:extLst>
        </xdr:cNvPr>
        <xdr:cNvSpPr txBox="1">
          <a:spLocks noChangeArrowheads="1"/>
        </xdr:cNvSpPr>
      </xdr:nvSpPr>
      <xdr:spPr bwMode="auto">
        <a:xfrm>
          <a:off x="171450" y="5619750"/>
          <a:ext cx="5762625" cy="8382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a:lstStyle/>
        <a:p>
          <a:r>
            <a:rPr lang="sv-SE" sz="1000">
              <a:latin typeface="Times New Roman" panose="02020603050405020304" pitchFamily="18" charset="0"/>
              <a:cs typeface="Times New Roman" panose="02020603050405020304" pitchFamily="18" charset="0"/>
            </a:rPr>
            <a:t>Den ackumulerade</a:t>
          </a:r>
          <a:r>
            <a:rPr lang="sv-SE" sz="1000" baseline="0">
              <a:latin typeface="Times New Roman" panose="02020603050405020304" pitchFamily="18" charset="0"/>
              <a:cs typeface="Times New Roman" panose="02020603050405020304" pitchFamily="18" charset="0"/>
            </a:rPr>
            <a:t> förlusten för djurskyddsärenden tom 2017 är -1 784 tkr. Myndigheten ser ingen egen lösning på problemet med att täcka underskottet.</a:t>
          </a:r>
          <a:r>
            <a:rPr lang="sv-SE" sz="1000" b="0" i="0" baseline="0">
              <a:effectLst/>
              <a:latin typeface="Times New Roman" panose="02020603050405020304" pitchFamily="18" charset="0"/>
              <a:ea typeface="+mn-ea"/>
              <a:cs typeface="Times New Roman" panose="02020603050405020304" pitchFamily="18" charset="0"/>
            </a:rPr>
            <a:t> I prognosen för 2018-2019 har myndigheten inte tagit hänsyn till eventuella avgifter i samband med övertagande av </a:t>
          </a:r>
          <a:r>
            <a:rPr lang="sv-SE" sz="1000" baseline="0">
              <a:effectLst/>
              <a:latin typeface="Times New Roman" panose="02020603050405020304" pitchFamily="18" charset="0"/>
              <a:ea typeface="+mn-ea"/>
              <a:cs typeface="Times New Roman" panose="02020603050405020304" pitchFamily="18" charset="0"/>
            </a:rPr>
            <a:t>polisens djurrelaterade arbetsuppgifter.</a:t>
          </a:r>
          <a:endParaRPr lang="sv-SE" sz="1000">
            <a:latin typeface="Times New Roman" panose="02020603050405020304" pitchFamily="18" charset="0"/>
            <a:cs typeface="Times New Roman" panose="02020603050405020304" pitchFamily="18"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28574</xdr:colOff>
      <xdr:row>30</xdr:row>
      <xdr:rowOff>152400</xdr:rowOff>
    </xdr:from>
    <xdr:to>
      <xdr:col>9</xdr:col>
      <xdr:colOff>790574</xdr:colOff>
      <xdr:row>39</xdr:row>
      <xdr:rowOff>85725</xdr:rowOff>
    </xdr:to>
    <xdr:sp macro="" textlink="">
      <xdr:nvSpPr>
        <xdr:cNvPr id="2" name="Text Box 8">
          <a:extLst>
            <a:ext uri="{FF2B5EF4-FFF2-40B4-BE49-F238E27FC236}">
              <a16:creationId xmlns:a16="http://schemas.microsoft.com/office/drawing/2014/main" id="{9DE70F85-7CB1-4D4B-BAF6-4084164E6427}"/>
            </a:ext>
          </a:extLst>
        </xdr:cNvPr>
        <xdr:cNvSpPr txBox="1">
          <a:spLocks noChangeArrowheads="1"/>
        </xdr:cNvSpPr>
      </xdr:nvSpPr>
      <xdr:spPr bwMode="auto">
        <a:xfrm>
          <a:off x="171449" y="5457825"/>
          <a:ext cx="7239000" cy="13906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a:lstStyle/>
        <a:p>
          <a:r>
            <a:rPr lang="sv-SE">
              <a:latin typeface="Times New Roman" panose="02020603050405020304" pitchFamily="18" charset="0"/>
              <a:cs typeface="Times New Roman" panose="02020603050405020304" pitchFamily="18" charset="0"/>
            </a:rPr>
            <a:t>Resultatområdet</a:t>
          </a:r>
          <a:r>
            <a:rPr lang="sv-SE" baseline="0">
              <a:latin typeface="Times New Roman" panose="02020603050405020304" pitchFamily="18" charset="0"/>
              <a:cs typeface="Times New Roman" panose="02020603050405020304" pitchFamily="18" charset="0"/>
            </a:rPr>
            <a:t>  Djur och lantbruk (avgift för extra kontroller m.m.) prognosticeras att årligen redovisa förlust. Problematiken kring detta resultatområde har tidigare redovisats för regeringen, senast i budgetunderlaget för perioden 2018-2020. </a:t>
          </a:r>
        </a:p>
        <a:p>
          <a:r>
            <a:rPr lang="sv-SE" baseline="0">
              <a:latin typeface="Times New Roman" panose="02020603050405020304" pitchFamily="18" charset="0"/>
              <a:cs typeface="Times New Roman" panose="02020603050405020304" pitchFamily="18" charset="0"/>
            </a:rPr>
            <a:t>Med anledning av att Länsstyrelsen under år 2018 får tillkommande uppgifter som överförts från Polisen och uppgifter med anledning av den nya lagen, bedöms de årliga underskotten hädanefter att öka. Omfattningen avseende både intäkter och kostnader är dock för närvarande mycket svåra att uppskatta p.g.a. att uppgiften är helt ny.</a:t>
          </a:r>
        </a:p>
        <a:p>
          <a:endParaRPr lang="sv-SE" baseline="0">
            <a:latin typeface="Times New Roman" panose="02020603050405020304" pitchFamily="18" charset="0"/>
            <a:cs typeface="Times New Roman" panose="02020603050405020304" pitchFamily="18" charset="0"/>
          </a:endParaRPr>
        </a:p>
        <a:p>
          <a:endParaRPr lang="sv-SE" baseline="0">
            <a:latin typeface="Times New Roman" panose="02020603050405020304" pitchFamily="18" charset="0"/>
            <a:cs typeface="Times New Roman" panose="02020603050405020304" pitchFamily="18" charset="0"/>
          </a:endParaRPr>
        </a:p>
        <a:p>
          <a:endParaRPr lang="sv-SE" baseline="0">
            <a:latin typeface="Times New Roman" panose="02020603050405020304" pitchFamily="18" charset="0"/>
            <a:cs typeface="Times New Roman" panose="02020603050405020304" pitchFamily="18" charset="0"/>
          </a:endParaRPr>
        </a:p>
        <a:p>
          <a:endParaRPr lang="sv-SE">
            <a:latin typeface="Times New Roman" panose="02020603050405020304" pitchFamily="18" charset="0"/>
            <a:cs typeface="Times New Roman" panose="02020603050405020304" pitchFamily="18"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28575</xdr:colOff>
      <xdr:row>30</xdr:row>
      <xdr:rowOff>152400</xdr:rowOff>
    </xdr:from>
    <xdr:to>
      <xdr:col>7</xdr:col>
      <xdr:colOff>628650</xdr:colOff>
      <xdr:row>36</xdr:row>
      <xdr:rowOff>19050</xdr:rowOff>
    </xdr:to>
    <xdr:sp macro="" textlink="">
      <xdr:nvSpPr>
        <xdr:cNvPr id="2" name="Text Box 8">
          <a:extLst>
            <a:ext uri="{FF2B5EF4-FFF2-40B4-BE49-F238E27FC236}">
              <a16:creationId xmlns:a16="http://schemas.microsoft.com/office/drawing/2014/main" id="{9FD26D09-9218-46BE-A682-CD9E151001EA}"/>
            </a:ext>
          </a:extLst>
        </xdr:cNvPr>
        <xdr:cNvSpPr txBox="1">
          <a:spLocks noChangeArrowheads="1"/>
        </xdr:cNvSpPr>
      </xdr:nvSpPr>
      <xdr:spPr bwMode="auto">
        <a:xfrm>
          <a:off x="171450" y="5619750"/>
          <a:ext cx="5762625" cy="8382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a:lstStyle/>
        <a:p>
          <a:r>
            <a:rPr lang="sv-SE"/>
            <a:t>Inom den offentligrättsliga</a:t>
          </a:r>
          <a:r>
            <a:rPr lang="sv-SE" baseline="0"/>
            <a:t> verksamheten beräknas kostnaderna öka och överstiga intäkterna under 2018 och 2019 främst inom Djur och lantbruk och Fjällförvaltning</a:t>
          </a:r>
          <a:endParaRPr lang="sv-SE"/>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28575</xdr:colOff>
      <xdr:row>27</xdr:row>
      <xdr:rowOff>152400</xdr:rowOff>
    </xdr:from>
    <xdr:to>
      <xdr:col>9</xdr:col>
      <xdr:colOff>533400</xdr:colOff>
      <xdr:row>45</xdr:row>
      <xdr:rowOff>123826</xdr:rowOff>
    </xdr:to>
    <xdr:sp macro="" textlink="">
      <xdr:nvSpPr>
        <xdr:cNvPr id="2" name="Text Box 8">
          <a:extLst>
            <a:ext uri="{FF2B5EF4-FFF2-40B4-BE49-F238E27FC236}">
              <a16:creationId xmlns:a16="http://schemas.microsoft.com/office/drawing/2014/main" id="{87A85A44-63ED-47CB-85F5-1A36F1D0B673}"/>
            </a:ext>
          </a:extLst>
        </xdr:cNvPr>
        <xdr:cNvSpPr txBox="1">
          <a:spLocks noChangeArrowheads="1"/>
        </xdr:cNvSpPr>
      </xdr:nvSpPr>
      <xdr:spPr bwMode="auto">
        <a:xfrm>
          <a:off x="171450" y="4972050"/>
          <a:ext cx="7124700" cy="288607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a:lstStyle/>
        <a:p>
          <a:pPr rtl="0"/>
          <a:r>
            <a:rPr lang="sv-SE" sz="1000" b="0" i="0" baseline="0">
              <a:effectLst/>
              <a:latin typeface="Times New Roman" panose="02020603050405020304" pitchFamily="18" charset="0"/>
              <a:ea typeface="+mn-ea"/>
              <a:cs typeface="Times New Roman" panose="02020603050405020304" pitchFamily="18" charset="0"/>
            </a:rPr>
            <a:t>Den avgiftsfinansierade verksamheten inom djurskyddsområdet kommer omöjligt att kunna finansieras med de avgifter som tas ut av djurhållarna. Detta är ett allvarligt problem som måste ses över snarast.  Arbetet med detta är resurskrävande, avgifterna relativt låga och betalningsförmågan är låg vilket leder till stor andel kundförluster. En lösning är att ge länsstyrelserna tillskott inom förvaltningsanslaget och att avgifterna tas in mot inkomsttitel. Om inget görs angående detta kommer länsstyrelsekollektivet inom en snar framtid ha byggt upp ett stort ackumulerat underskott inom denna verksamhet.</a:t>
          </a:r>
          <a:endParaRPr lang="sv-SE" sz="1000">
            <a:effectLst/>
            <a:latin typeface="Times New Roman" panose="02020603050405020304" pitchFamily="18" charset="0"/>
            <a:cs typeface="Times New Roman" panose="02020603050405020304" pitchFamily="18" charset="0"/>
          </a:endParaRPr>
        </a:p>
        <a:p>
          <a:pPr rtl="0"/>
          <a:endParaRPr lang="sv-SE" sz="1000" b="0" i="0" baseline="0">
            <a:effectLst/>
            <a:latin typeface="Times New Roman" panose="02020603050405020304" pitchFamily="18" charset="0"/>
            <a:ea typeface="+mn-ea"/>
            <a:cs typeface="Times New Roman" panose="02020603050405020304" pitchFamily="18" charset="0"/>
          </a:endParaRPr>
        </a:p>
        <a:p>
          <a:pPr rtl="0"/>
          <a:r>
            <a:rPr lang="sv-SE" sz="1000" b="0" i="0" baseline="0">
              <a:effectLst/>
              <a:latin typeface="Times New Roman" panose="02020603050405020304" pitchFamily="18" charset="0"/>
              <a:ea typeface="+mn-ea"/>
              <a:cs typeface="Times New Roman" panose="02020603050405020304" pitchFamily="18" charset="0"/>
            </a:rPr>
            <a:t>Detsamma fast i betydligt mindre omfattning gäller delgivningsverksamheten. </a:t>
          </a:r>
          <a:endParaRPr lang="sv-SE" sz="1000">
            <a:effectLst/>
            <a:latin typeface="Times New Roman" panose="02020603050405020304" pitchFamily="18" charset="0"/>
            <a:cs typeface="Times New Roman" panose="02020603050405020304" pitchFamily="18" charset="0"/>
          </a:endParaRPr>
        </a:p>
        <a:p>
          <a:pPr rtl="0"/>
          <a:endParaRPr lang="sv-SE" sz="1000" b="0" i="0" baseline="0">
            <a:effectLst/>
            <a:latin typeface="Times New Roman" panose="02020603050405020304" pitchFamily="18" charset="0"/>
            <a:ea typeface="+mn-ea"/>
            <a:cs typeface="Times New Roman" panose="02020603050405020304" pitchFamily="18" charset="0"/>
          </a:endParaRPr>
        </a:p>
        <a:p>
          <a:pPr rtl="0"/>
          <a:r>
            <a:rPr lang="sv-SE" sz="1000" b="0" i="0" baseline="0">
              <a:effectLst/>
              <a:latin typeface="Times New Roman" panose="02020603050405020304" pitchFamily="18" charset="0"/>
              <a:ea typeface="+mn-ea"/>
              <a:cs typeface="Times New Roman" panose="02020603050405020304" pitchFamily="18" charset="0"/>
            </a:rPr>
            <a:t>När det gäller registreringsavgiften för jaktområden så borde ses över om det ska särredovisas framgent. Detta tillsammans med att en översyn av hur hela älgförvaltningen ska redovisas borde ske nu när den nya lagstiftningen slagit igenom. Älgvårdsfonden som begrepp stämmer inte längre, hela älgjaktsadministrationen, (inklusive registreringsavgifterna för jaktområden), borde redovisas som en avgiftsfinansierad verksamhet.</a:t>
          </a:r>
          <a:endParaRPr lang="sv-SE" sz="1000">
            <a:effectLst/>
            <a:latin typeface="Times New Roman" panose="02020603050405020304" pitchFamily="18" charset="0"/>
            <a:cs typeface="Times New Roman" panose="02020603050405020304" pitchFamily="18" charset="0"/>
          </a:endParaRPr>
        </a:p>
        <a:p>
          <a:pPr rtl="0"/>
          <a:endParaRPr lang="sv-SE" sz="1000" b="0" i="0" baseline="0">
            <a:effectLst/>
            <a:latin typeface="Times New Roman" panose="02020603050405020304" pitchFamily="18" charset="0"/>
            <a:ea typeface="+mn-ea"/>
            <a:cs typeface="Times New Roman" panose="02020603050405020304" pitchFamily="18" charset="0"/>
          </a:endParaRPr>
        </a:p>
        <a:p>
          <a:pPr rtl="0"/>
          <a:r>
            <a:rPr lang="sv-SE" sz="1000" b="0" i="0" baseline="0">
              <a:effectLst/>
              <a:latin typeface="Times New Roman" panose="02020603050405020304" pitchFamily="18" charset="0"/>
              <a:ea typeface="+mn-ea"/>
              <a:cs typeface="Times New Roman" panose="02020603050405020304" pitchFamily="18" charset="0"/>
            </a:rPr>
            <a:t>När det gäller resurssamordningen så avser den dels länsstyrelsegemensam verksamhet och dels gemensam telefoniverksamhet tillsammans med Härnösands kommun. Omsättning och resultat varierar något mellan åren men det långsiktiga målet är balanserad kostnadstäckning. </a:t>
          </a:r>
          <a:endParaRPr lang="sv-SE" sz="1000">
            <a:effectLst/>
            <a:latin typeface="Times New Roman" panose="02020603050405020304" pitchFamily="18" charset="0"/>
            <a:cs typeface="Times New Roman" panose="02020603050405020304" pitchFamily="18" charset="0"/>
          </a:endParaRPr>
        </a:p>
        <a:p>
          <a:pPr rtl="0"/>
          <a:endParaRPr lang="sv-SE" sz="1000" b="0" i="0" baseline="0">
            <a:effectLst/>
            <a:latin typeface="Times New Roman" panose="02020603050405020304" pitchFamily="18" charset="0"/>
            <a:ea typeface="+mn-ea"/>
            <a:cs typeface="Times New Roman" panose="02020603050405020304" pitchFamily="18" charset="0"/>
          </a:endParaRPr>
        </a:p>
        <a:p>
          <a:pPr rtl="0"/>
          <a:r>
            <a:rPr lang="sv-SE" sz="1000" b="0" i="0" baseline="0">
              <a:effectLst/>
              <a:latin typeface="Times New Roman" panose="02020603050405020304" pitchFamily="18" charset="0"/>
              <a:ea typeface="+mn-ea"/>
              <a:cs typeface="Times New Roman" panose="02020603050405020304" pitchFamily="18" charset="0"/>
            </a:rPr>
            <a:t>De övriga uppdragsverksamheten avser den verksamhet som övertogs av HaV:s utredningskontor 2012.</a:t>
          </a:r>
          <a:endParaRPr lang="sv-SE" sz="1000">
            <a:effectLst/>
            <a:latin typeface="Times New Roman" panose="02020603050405020304" pitchFamily="18" charset="0"/>
            <a:cs typeface="Times New Roman" panose="02020603050405020304" pitchFamily="18" charset="0"/>
          </a:endParaRPr>
        </a:p>
        <a:p>
          <a:endParaRPr lang="sv-SE"/>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28575</xdr:colOff>
      <xdr:row>30</xdr:row>
      <xdr:rowOff>152400</xdr:rowOff>
    </xdr:from>
    <xdr:to>
      <xdr:col>7</xdr:col>
      <xdr:colOff>628650</xdr:colOff>
      <xdr:row>36</xdr:row>
      <xdr:rowOff>19050</xdr:rowOff>
    </xdr:to>
    <xdr:sp macro="" textlink="">
      <xdr:nvSpPr>
        <xdr:cNvPr id="2" name="Text Box 8">
          <a:extLst>
            <a:ext uri="{FF2B5EF4-FFF2-40B4-BE49-F238E27FC236}">
              <a16:creationId xmlns:a16="http://schemas.microsoft.com/office/drawing/2014/main" id="{76C9875D-63C2-41ED-B678-E115C213F3B0}"/>
            </a:ext>
          </a:extLst>
        </xdr:cNvPr>
        <xdr:cNvSpPr txBox="1">
          <a:spLocks noChangeArrowheads="1"/>
        </xdr:cNvSpPr>
      </xdr:nvSpPr>
      <xdr:spPr bwMode="auto">
        <a:xfrm>
          <a:off x="171450" y="5619750"/>
          <a:ext cx="5762625" cy="8382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a:lstStyle/>
        <a:p>
          <a:r>
            <a:rPr lang="sv-SE" sz="1050" b="1">
              <a:solidFill>
                <a:sysClr val="windowText" lastClr="000000"/>
              </a:solidFill>
              <a:effectLst/>
              <a:latin typeface="+mn-lt"/>
              <a:ea typeface="+mn-ea"/>
              <a:cs typeface="+mn-cs"/>
            </a:rPr>
            <a:t>Gällande Uppdragsverksamhet</a:t>
          </a:r>
          <a:r>
            <a:rPr lang="sv-SE" sz="1050" b="1" baseline="0">
              <a:solidFill>
                <a:sysClr val="windowText" lastClr="000000"/>
              </a:solidFill>
              <a:effectLst/>
              <a:latin typeface="+mn-lt"/>
              <a:ea typeface="+mn-ea"/>
              <a:cs typeface="+mn-cs"/>
            </a:rPr>
            <a:t> - </a:t>
          </a:r>
          <a:r>
            <a:rPr lang="sv-SE" sz="1050" b="1">
              <a:solidFill>
                <a:sysClr val="windowText" lastClr="000000"/>
              </a:solidFill>
              <a:effectLst/>
              <a:latin typeface="+mn-lt"/>
              <a:ea typeface="+mn-ea"/>
              <a:cs typeface="+mn-cs"/>
            </a:rPr>
            <a:t>Resurssamordning:</a:t>
          </a:r>
          <a:r>
            <a:rPr lang="sv-SE" sz="1050" b="1" baseline="0">
              <a:solidFill>
                <a:sysClr val="windowText" lastClr="000000"/>
              </a:solidFill>
              <a:effectLst/>
              <a:latin typeface="+mn-lt"/>
              <a:ea typeface="+mn-ea"/>
              <a:cs typeface="+mn-cs"/>
            </a:rPr>
            <a:t> </a:t>
          </a:r>
        </a:p>
        <a:p>
          <a:r>
            <a:rPr lang="sv-SE" sz="1050" baseline="0">
              <a:solidFill>
                <a:sysClr val="windowText" lastClr="000000"/>
              </a:solidFill>
              <a:effectLst/>
              <a:latin typeface="+mn-lt"/>
              <a:ea typeface="+mn-ea"/>
              <a:cs typeface="+mn-cs"/>
            </a:rPr>
            <a:t>Länssstyrelsegemensamma förvaltningskostnader faktureras ut till alla Länsstyrelser. Den utfakturerade summan ökas utifrån en plan, gemensamt beslutad av landshövdingarna.</a:t>
          </a:r>
          <a:endParaRPr lang="sv-SE" sz="1050">
            <a:solidFill>
              <a:sysClr val="windowText" lastClr="000000"/>
            </a:solidFill>
            <a:effectLst/>
          </a:endParaRPr>
        </a:p>
        <a:p>
          <a:endParaRPr lang="sv-SE"/>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28575</xdr:colOff>
      <xdr:row>30</xdr:row>
      <xdr:rowOff>66675</xdr:rowOff>
    </xdr:from>
    <xdr:to>
      <xdr:col>10</xdr:col>
      <xdr:colOff>0</xdr:colOff>
      <xdr:row>54</xdr:row>
      <xdr:rowOff>85725</xdr:rowOff>
    </xdr:to>
    <xdr:sp macro="" textlink="">
      <xdr:nvSpPr>
        <xdr:cNvPr id="2" name="textruta 1">
          <a:extLst>
            <a:ext uri="{FF2B5EF4-FFF2-40B4-BE49-F238E27FC236}">
              <a16:creationId xmlns:a16="http://schemas.microsoft.com/office/drawing/2014/main" id="{4565B37D-BCC3-48DA-BF61-05DCFABAE8D3}"/>
            </a:ext>
          </a:extLst>
        </xdr:cNvPr>
        <xdr:cNvSpPr txBox="1"/>
      </xdr:nvSpPr>
      <xdr:spPr>
        <a:xfrm>
          <a:off x="171450" y="5534025"/>
          <a:ext cx="7277100" cy="3905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sv-SE" sz="1000" i="1">
              <a:solidFill>
                <a:schemeClr val="dk1"/>
              </a:solidFill>
              <a:effectLst/>
              <a:latin typeface="+mn-lt"/>
              <a:ea typeface="+mn-ea"/>
              <a:cs typeface="+mn-cs"/>
            </a:rPr>
            <a:t>Offentligrättslig verksamhet</a:t>
          </a:r>
        </a:p>
        <a:p>
          <a:pPr marL="0" marR="0" lvl="0" indent="0" defTabSz="914400" eaLnBrk="1" fontAlgn="auto" latinLnBrk="0" hangingPunct="1">
            <a:lnSpc>
              <a:spcPct val="100000"/>
            </a:lnSpc>
            <a:spcBef>
              <a:spcPts val="0"/>
            </a:spcBef>
            <a:spcAft>
              <a:spcPts val="0"/>
            </a:spcAft>
            <a:buClrTx/>
            <a:buSzTx/>
            <a:buFontTx/>
            <a:buNone/>
            <a:tabLst/>
            <a:defRPr/>
          </a:pPr>
          <a:r>
            <a:rPr lang="sv-SE" sz="1000" baseline="0">
              <a:solidFill>
                <a:schemeClr val="dk1"/>
              </a:solidFill>
              <a:effectLst/>
              <a:latin typeface="+mn-lt"/>
              <a:ea typeface="+mn-ea"/>
              <a:cs typeface="+mn-cs"/>
            </a:rPr>
            <a:t>Inom myndigheten finns tre avgiftsverksamheter (se nedan) som har en avvikelse, ackumulerade överskottet eller underskott som överstiger 10 % av den avgiftsbelagda verksamhetens omsättning under räkenskapsåret.</a:t>
          </a:r>
        </a:p>
        <a:p>
          <a:pPr marL="0" marR="0" lvl="0" indent="0" defTabSz="914400" eaLnBrk="1" fontAlgn="auto" latinLnBrk="0" hangingPunct="1">
            <a:lnSpc>
              <a:spcPct val="100000"/>
            </a:lnSpc>
            <a:spcBef>
              <a:spcPts val="0"/>
            </a:spcBef>
            <a:spcAft>
              <a:spcPts val="0"/>
            </a:spcAft>
            <a:buClrTx/>
            <a:buSzTx/>
            <a:buFontTx/>
            <a:buNone/>
            <a:tabLst/>
            <a:defRPr/>
          </a:pPr>
          <a:endParaRPr lang="sv-SE" sz="2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sv-SE" sz="200" i="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sv-SE" sz="1000" i="1">
              <a:solidFill>
                <a:schemeClr val="dk1"/>
              </a:solidFill>
              <a:effectLst/>
              <a:latin typeface="+mn-lt"/>
              <a:ea typeface="+mn-ea"/>
              <a:cs typeface="+mn-cs"/>
            </a:rPr>
            <a:t>- Djurskyddskontroll:  </a:t>
          </a:r>
          <a:r>
            <a:rPr lang="sv-SE" sz="1000">
              <a:solidFill>
                <a:schemeClr val="dk1"/>
              </a:solidFill>
              <a:effectLst/>
              <a:latin typeface="+mn-lt"/>
              <a:ea typeface="+mn-ea"/>
              <a:cs typeface="+mn-cs"/>
            </a:rPr>
            <a:t>Länsstyrelsen</a:t>
          </a:r>
          <a:r>
            <a:rPr lang="sv-SE" sz="1000" baseline="0">
              <a:solidFill>
                <a:schemeClr val="dk1"/>
              </a:solidFill>
              <a:effectLst/>
              <a:latin typeface="+mn-lt"/>
              <a:ea typeface="+mn-ea"/>
              <a:cs typeface="+mn-cs"/>
            </a:rPr>
            <a:t> i Västra Götalands län har under flera år visat negativa nettoutfall avseende avgifter i samband med djurskyddskontroller.  Från och med 2017 debiteras de merkostnader som genereras när </a:t>
          </a:r>
          <a:r>
            <a:rPr lang="sv-SE" sz="1000" i="1" baseline="0">
              <a:solidFill>
                <a:schemeClr val="dk1"/>
              </a:solidFill>
              <a:effectLst/>
              <a:latin typeface="+mn-lt"/>
              <a:ea typeface="+mn-ea"/>
              <a:cs typeface="+mn-cs"/>
            </a:rPr>
            <a:t>två</a:t>
          </a:r>
          <a:r>
            <a:rPr lang="sv-SE" sz="1000" baseline="0">
              <a:solidFill>
                <a:schemeClr val="dk1"/>
              </a:solidFill>
              <a:effectLst/>
              <a:latin typeface="+mn-lt"/>
              <a:ea typeface="+mn-ea"/>
              <a:cs typeface="+mn-cs"/>
            </a:rPr>
            <a:t> personer behöver (ur ett säkerhetsperspektiv i det aktuella ärendet) genomföra djurskyddskontrollen på förvaltningsanslaget. Detta anser inte Länsstyrelsen vara ekonomiskt rättvisande i fortsatt hantering. Länsstyrelsen anser att avgiftsnivåerna inte motsvarar myndigheternas direkta kostnader för hanteringen av dessa ärendetyper och rekommenderar därför att det görs en översyn av nuvarande avgiftsnivåer. </a:t>
          </a:r>
        </a:p>
        <a:p>
          <a:pPr marL="0" marR="0" lvl="0" indent="0" defTabSz="914400" eaLnBrk="1" fontAlgn="auto" latinLnBrk="0" hangingPunct="1">
            <a:lnSpc>
              <a:spcPct val="100000"/>
            </a:lnSpc>
            <a:spcBef>
              <a:spcPts val="0"/>
            </a:spcBef>
            <a:spcAft>
              <a:spcPts val="0"/>
            </a:spcAft>
            <a:buClrTx/>
            <a:buSzTx/>
            <a:buFontTx/>
            <a:buNone/>
            <a:tabLst/>
            <a:defRPr/>
          </a:pPr>
          <a:endParaRPr lang="sv-SE" sz="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sv-SE" sz="200" i="1"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sv-SE" sz="1000" i="1">
              <a:effectLst/>
            </a:rPr>
            <a:t>- Pantlåneverksamhet</a:t>
          </a:r>
          <a:r>
            <a:rPr lang="sv-SE" sz="1000" i="0">
              <a:effectLst/>
            </a:rPr>
            <a:t>: </a:t>
          </a:r>
          <a:r>
            <a:rPr lang="sv-SE" sz="1000" i="0" baseline="0">
              <a:solidFill>
                <a:schemeClr val="dk1"/>
              </a:solidFill>
              <a:effectLst/>
              <a:latin typeface="+mn-lt"/>
              <a:ea typeface="+mn-ea"/>
              <a:cs typeface="+mn-cs"/>
            </a:rPr>
            <a:t>Avgiften för tillsyn av pantlåneverksamhet har legat fast sedan 1990-talet, medan kostnadsutvecklingen inte legat fast. Successivt har verksamheten därmed underfinansierats. 2017 kom en ny penningtvättslagstiftning vilket innebär att även pantbankerna omfattas och mot bakgrund av detta ser myndigheten att kostnadsnivåerna (tid) snarare ökar än minskar. Myndigheten anser att nuvarande avgiftsnivåer bör ses över.</a:t>
          </a:r>
        </a:p>
        <a:p>
          <a:pPr marL="0" marR="0" lvl="0" indent="0" defTabSz="914400" eaLnBrk="1" fontAlgn="auto" latinLnBrk="0" hangingPunct="1">
            <a:lnSpc>
              <a:spcPct val="100000"/>
            </a:lnSpc>
            <a:spcBef>
              <a:spcPts val="0"/>
            </a:spcBef>
            <a:spcAft>
              <a:spcPts val="0"/>
            </a:spcAft>
            <a:buClrTx/>
            <a:buSzTx/>
            <a:buFontTx/>
            <a:buNone/>
            <a:tabLst/>
            <a:defRPr/>
          </a:pPr>
          <a:endParaRPr lang="sv-SE" sz="2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sv-SE" sz="2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sv-SE" sz="1000" i="1" baseline="0">
              <a:solidFill>
                <a:schemeClr val="dk1"/>
              </a:solidFill>
              <a:effectLst/>
              <a:latin typeface="+mn-lt"/>
              <a:ea typeface="+mn-ea"/>
              <a:cs typeface="+mn-cs"/>
            </a:rPr>
            <a:t>- Delgivning: </a:t>
          </a:r>
          <a:r>
            <a:rPr lang="sv-SE" sz="1000" baseline="0">
              <a:solidFill>
                <a:schemeClr val="dk1"/>
              </a:solidFill>
              <a:effectLst/>
              <a:latin typeface="+mn-lt"/>
              <a:ea typeface="+mn-ea"/>
              <a:cs typeface="+mn-cs"/>
            </a:rPr>
            <a:t>Avgiftsnivån för delgivning är reglerad i delgivningsförordningen. Inom verksamheten har myndigheten effektiviserat arbetet såpass mycket att en positiv avvikelse (överskott) uppstått. </a:t>
          </a:r>
        </a:p>
        <a:p>
          <a:endParaRPr lang="sv-SE" sz="1100"/>
        </a:p>
        <a:p>
          <a:r>
            <a:rPr lang="sv-SE" sz="1000" i="1"/>
            <a:t>Uppdragsverksamhet</a:t>
          </a:r>
        </a:p>
        <a:p>
          <a:r>
            <a:rPr lang="sv-SE" sz="1000" i="1"/>
            <a:t>Resurssamordning: </a:t>
          </a:r>
          <a:r>
            <a:rPr lang="sv-SE" sz="1000" baseline="0">
              <a:solidFill>
                <a:schemeClr val="dk1"/>
              </a:solidFill>
              <a:effectLst/>
              <a:latin typeface="+mn-lt"/>
              <a:ea typeface="+mn-ea"/>
              <a:cs typeface="+mn-cs"/>
            </a:rPr>
            <a:t>Nivåhöljningen inom intäkter såväl som inom kostnader hänförs huvudsakligen till ökningen inom den samlade IT-verksamheten.</a:t>
          </a:r>
        </a:p>
        <a:p>
          <a:endParaRPr lang="sv-SE" sz="400" i="1"/>
        </a:p>
        <a:p>
          <a:r>
            <a:rPr lang="sv-SE" sz="1000" i="1"/>
            <a:t>Övrig uppdragsverksamhet: </a:t>
          </a:r>
          <a:r>
            <a:rPr lang="sv-SE" sz="1000"/>
            <a:t>Myndigheten bedömer att ett underskott</a:t>
          </a:r>
          <a:r>
            <a:rPr lang="sv-SE" sz="1000" baseline="0"/>
            <a:t> (ca 4 mnkr årligen) ackumuleras successivt från och med 2019 med utgångspunkt i att myndigheten i nuläget inte erhåller full kostnadstäckning för uppdrag inom t</a:t>
          </a:r>
          <a:r>
            <a:rPr lang="sv-SE" sz="1000"/>
            <a:t>illsyn Västlänken. Se gärna i textavsnittet </a:t>
          </a:r>
          <a:r>
            <a:rPr lang="sv-SE" sz="1000" i="0"/>
            <a:t>under rubriken </a:t>
          </a:r>
          <a:r>
            <a:rPr lang="sv-SE" sz="1000" i="1"/>
            <a:t>Tillsyn Västlänken.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142874</xdr:colOff>
      <xdr:row>31</xdr:row>
      <xdr:rowOff>95250</xdr:rowOff>
    </xdr:from>
    <xdr:to>
      <xdr:col>9</xdr:col>
      <xdr:colOff>590549</xdr:colOff>
      <xdr:row>39</xdr:row>
      <xdr:rowOff>114300</xdr:rowOff>
    </xdr:to>
    <xdr:sp macro="" textlink="">
      <xdr:nvSpPr>
        <xdr:cNvPr id="2" name="Text Box 8">
          <a:extLst>
            <a:ext uri="{FF2B5EF4-FFF2-40B4-BE49-F238E27FC236}">
              <a16:creationId xmlns:a16="http://schemas.microsoft.com/office/drawing/2014/main" id="{685BD178-40C1-44AF-99C7-463E33794125}"/>
            </a:ext>
          </a:extLst>
        </xdr:cNvPr>
        <xdr:cNvSpPr txBox="1">
          <a:spLocks noChangeArrowheads="1"/>
        </xdr:cNvSpPr>
      </xdr:nvSpPr>
      <xdr:spPr bwMode="auto">
        <a:xfrm>
          <a:off x="142874" y="5724525"/>
          <a:ext cx="7067550" cy="1314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a:lstStyle/>
        <a:p>
          <a:pPr marL="0" marR="0" lvl="0" indent="0" defTabSz="914400" eaLnBrk="1" fontAlgn="auto" latinLnBrk="0" hangingPunct="1">
            <a:lnSpc>
              <a:spcPct val="100000"/>
            </a:lnSpc>
            <a:spcBef>
              <a:spcPts val="0"/>
            </a:spcBef>
            <a:spcAft>
              <a:spcPts val="0"/>
            </a:spcAft>
            <a:buClrTx/>
            <a:buSzTx/>
            <a:buFontTx/>
            <a:buNone/>
            <a:tabLst/>
            <a:defRPr/>
          </a:pPr>
          <a:r>
            <a:rPr lang="sv-SE" sz="1050">
              <a:effectLst/>
              <a:latin typeface="Times New Roman" panose="02020603050405020304" pitchFamily="18" charset="0"/>
              <a:ea typeface="+mn-ea"/>
              <a:cs typeface="Times New Roman" panose="02020603050405020304" pitchFamily="18" charset="0"/>
            </a:rPr>
            <a:t>För verksamheten</a:t>
          </a:r>
          <a:r>
            <a:rPr lang="sv-SE" sz="1050" baseline="0">
              <a:effectLst/>
              <a:latin typeface="Times New Roman" panose="02020603050405020304" pitchFamily="18" charset="0"/>
              <a:ea typeface="+mn-ea"/>
              <a:cs typeface="Times New Roman" panose="02020603050405020304" pitchFamily="18" charset="0"/>
            </a:rPr>
            <a:t> Djur och Lantbruk visar prognosen på ett ackumulerat underskott med ca 225 tkr till och med 2018 års utgång. Kostnaderna för verksamheten Djur och lantbruk är högre än intäkterna. Detta orsakas av : 1) Vid vissa kontroller behövs två kontrollanter av arbetsmiljöskäl, men regelverket tillåter bara debitering motsvarande en person 2) Att kontroller efter anmälan ska ske utan förvarning innebär att vi ibland inte kommer i kontakt med djurhållaren och kan göra en kontroll och att detta medför att vi inte kan fakturera djurhållaren. Vi kan inte heller fakturera djurägaren om vi inte upptäcker brister. 3) När vi hanterar ärenden där djur saknar ägare finns ingen part att debitera. 4) Vissa djurägare har svårt att betala sin kontrollavgift vilket genererar kundförluster.</a:t>
          </a:r>
          <a:endParaRPr lang="sv-SE" sz="1050">
            <a:effectLst/>
            <a:latin typeface="Times New Roman" panose="02020603050405020304" pitchFamily="18" charset="0"/>
            <a:cs typeface="Times New Roman" panose="02020603050405020304" pitchFamily="18" charset="0"/>
          </a:endParaRPr>
        </a:p>
        <a:p>
          <a:endParaRPr lang="sv-SE"/>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34</xdr:row>
      <xdr:rowOff>0</xdr:rowOff>
    </xdr:from>
    <xdr:to>
      <xdr:col>9</xdr:col>
      <xdr:colOff>712470</xdr:colOff>
      <xdr:row>58</xdr:row>
      <xdr:rowOff>137160</xdr:rowOff>
    </xdr:to>
    <xdr:sp macro="" textlink="">
      <xdr:nvSpPr>
        <xdr:cNvPr id="3" name="Text Box 2">
          <a:extLst>
            <a:ext uri="{FF2B5EF4-FFF2-40B4-BE49-F238E27FC236}">
              <a16:creationId xmlns:a16="http://schemas.microsoft.com/office/drawing/2014/main" id="{9D57A3BF-C65A-4A21-A7D2-682CFB99E27D}"/>
            </a:ext>
          </a:extLst>
        </xdr:cNvPr>
        <xdr:cNvSpPr txBox="1">
          <a:spLocks noChangeArrowheads="1"/>
        </xdr:cNvSpPr>
      </xdr:nvSpPr>
      <xdr:spPr bwMode="auto">
        <a:xfrm>
          <a:off x="142875" y="6115050"/>
          <a:ext cx="7113270" cy="402336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sv-SE" sz="1000" b="0" i="0" u="none" strike="noStrike" baseline="0">
              <a:effectLst/>
              <a:latin typeface="+mn-lt"/>
              <a:ea typeface="+mn-ea"/>
              <a:cs typeface="+mn-cs"/>
            </a:rPr>
            <a:t>Verksamheten Avgift för extrakontroller m.m. har gått med underskott i flera år sedan starten. Länsstyrelsen ser ingen möjlighet att täcka dessa underskott med överskott i verksamheten under en överskådlig framtid.</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38100</xdr:colOff>
      <xdr:row>31</xdr:row>
      <xdr:rowOff>123825</xdr:rowOff>
    </xdr:from>
    <xdr:to>
      <xdr:col>7</xdr:col>
      <xdr:colOff>638175</xdr:colOff>
      <xdr:row>36</xdr:row>
      <xdr:rowOff>152400</xdr:rowOff>
    </xdr:to>
    <xdr:sp macro="" textlink="">
      <xdr:nvSpPr>
        <xdr:cNvPr id="2" name="Text Box 8">
          <a:extLst>
            <a:ext uri="{FF2B5EF4-FFF2-40B4-BE49-F238E27FC236}">
              <a16:creationId xmlns:a16="http://schemas.microsoft.com/office/drawing/2014/main" id="{4B372069-4CCE-44CF-8BF0-06E062B03317}"/>
            </a:ext>
          </a:extLst>
        </xdr:cNvPr>
        <xdr:cNvSpPr txBox="1">
          <a:spLocks noChangeArrowheads="1"/>
        </xdr:cNvSpPr>
      </xdr:nvSpPr>
      <xdr:spPr bwMode="auto">
        <a:xfrm>
          <a:off x="180975" y="5753100"/>
          <a:ext cx="5762625" cy="8382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a:lstStyle/>
        <a:p>
          <a:r>
            <a:rPr lang="sv-SE">
              <a:solidFill>
                <a:srgbClr val="0070C0"/>
              </a:solidFill>
            </a:rPr>
            <a:t>Beräkningarna</a:t>
          </a:r>
          <a:r>
            <a:rPr lang="sv-SE" baseline="0">
              <a:solidFill>
                <a:srgbClr val="0070C0"/>
              </a:solidFill>
            </a:rPr>
            <a:t> grundar sig på en i huvudsak oförändrad verksamhetsomfattning.</a:t>
          </a:r>
          <a:endParaRPr lang="sv-SE">
            <a:solidFill>
              <a:srgbClr val="0070C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31</xdr:row>
      <xdr:rowOff>0</xdr:rowOff>
    </xdr:from>
    <xdr:to>
      <xdr:col>9</xdr:col>
      <xdr:colOff>752475</xdr:colOff>
      <xdr:row>38</xdr:row>
      <xdr:rowOff>0</xdr:rowOff>
    </xdr:to>
    <xdr:sp macro="" textlink="">
      <xdr:nvSpPr>
        <xdr:cNvPr id="2" name="Text Box 8">
          <a:extLst>
            <a:ext uri="{FF2B5EF4-FFF2-40B4-BE49-F238E27FC236}">
              <a16:creationId xmlns:a16="http://schemas.microsoft.com/office/drawing/2014/main" id="{13A4B8C4-372B-498D-9538-B3AA6F26A80C}"/>
            </a:ext>
          </a:extLst>
        </xdr:cNvPr>
        <xdr:cNvSpPr txBox="1">
          <a:spLocks noChangeArrowheads="1"/>
        </xdr:cNvSpPr>
      </xdr:nvSpPr>
      <xdr:spPr bwMode="auto">
        <a:xfrm>
          <a:off x="142875" y="4657725"/>
          <a:ext cx="7229475" cy="11334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a:lstStyle/>
        <a:p>
          <a:r>
            <a:rPr lang="sv-SE" sz="1050"/>
            <a:t>Fr.o.m</a:t>
          </a:r>
          <a:r>
            <a:rPr lang="sv-SE" sz="1050" baseline="0"/>
            <a:t> 2008 finansieras djur och lantbruk (förprövning av djurstallar m.m.) inom förvaltningsanslaget. Underskottet uppstod före 2008 i den balanserade kapitalförändringen. Djurskydd avser verksamhet som utförs av djurskyddsinspektörer. Den verksamheten övertogs från kommunen 2009 och har fram till 2016 uppvisat ett underskott då en stor del i den gruppen som får besök har svårigheter med betalningen.</a:t>
          </a:r>
          <a:endParaRPr lang="sv-SE" sz="105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85725</xdr:colOff>
      <xdr:row>30</xdr:row>
      <xdr:rowOff>142875</xdr:rowOff>
    </xdr:from>
    <xdr:to>
      <xdr:col>7</xdr:col>
      <xdr:colOff>685800</xdr:colOff>
      <xdr:row>36</xdr:row>
      <xdr:rowOff>9525</xdr:rowOff>
    </xdr:to>
    <xdr:sp macro="" textlink="">
      <xdr:nvSpPr>
        <xdr:cNvPr id="2" name="Text Box 8">
          <a:extLst>
            <a:ext uri="{FF2B5EF4-FFF2-40B4-BE49-F238E27FC236}">
              <a16:creationId xmlns:a16="http://schemas.microsoft.com/office/drawing/2014/main" id="{A808FDB7-5AEE-4B56-8866-005E35EB1C0B}"/>
            </a:ext>
          </a:extLst>
        </xdr:cNvPr>
        <xdr:cNvSpPr txBox="1">
          <a:spLocks noChangeArrowheads="1"/>
        </xdr:cNvSpPr>
      </xdr:nvSpPr>
      <xdr:spPr bwMode="auto">
        <a:xfrm>
          <a:off x="228600" y="5610225"/>
          <a:ext cx="5762625" cy="8382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a:lstStyle/>
        <a:p>
          <a:pPr marL="0" marR="0" lvl="0" indent="0" defTabSz="914400" eaLnBrk="1" fontAlgn="auto" latinLnBrk="0" hangingPunct="1">
            <a:lnSpc>
              <a:spcPct val="100000"/>
            </a:lnSpc>
            <a:spcBef>
              <a:spcPts val="0"/>
            </a:spcBef>
            <a:spcAft>
              <a:spcPts val="0"/>
            </a:spcAft>
            <a:buClrTx/>
            <a:buSzTx/>
            <a:buFontTx/>
            <a:buNone/>
            <a:tabLst/>
            <a:defRPr/>
          </a:pPr>
          <a:r>
            <a:rPr lang="sv-SE" sz="1000" b="0" i="0" baseline="0">
              <a:effectLst/>
              <a:latin typeface="Times New Roman" panose="02020603050405020304" pitchFamily="18" charset="0"/>
              <a:ea typeface="+mn-ea"/>
              <a:cs typeface="Times New Roman" panose="02020603050405020304" pitchFamily="18" charset="0"/>
            </a:rPr>
            <a:t>Avgiften för extra kontroller enligt djurskyddslagen täcker inte våra kostnader. Detta beror främst på kundfakturor inte betalas varför vi måste göra stora nedskrivningar för kundförluster.</a:t>
          </a:r>
          <a:endParaRPr lang="sv-SE" sz="1000">
            <a:effectLst/>
            <a:latin typeface="Times New Roman" panose="02020603050405020304" pitchFamily="18" charset="0"/>
            <a:cs typeface="Times New Roman" panose="02020603050405020304" pitchFamily="18" charset="0"/>
          </a:endParaRPr>
        </a:p>
        <a:p>
          <a:endParaRPr lang="sv-SE"/>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28575</xdr:colOff>
      <xdr:row>30</xdr:row>
      <xdr:rowOff>152400</xdr:rowOff>
    </xdr:from>
    <xdr:to>
      <xdr:col>7</xdr:col>
      <xdr:colOff>628650</xdr:colOff>
      <xdr:row>36</xdr:row>
      <xdr:rowOff>95250</xdr:rowOff>
    </xdr:to>
    <xdr:sp macro="" textlink="">
      <xdr:nvSpPr>
        <xdr:cNvPr id="2" name="Text Box 8">
          <a:extLst>
            <a:ext uri="{FF2B5EF4-FFF2-40B4-BE49-F238E27FC236}">
              <a16:creationId xmlns:a16="http://schemas.microsoft.com/office/drawing/2014/main" id="{4AA193FA-70D5-4CE5-BCEA-87654DE03783}"/>
            </a:ext>
          </a:extLst>
        </xdr:cNvPr>
        <xdr:cNvSpPr txBox="1">
          <a:spLocks noChangeArrowheads="1"/>
        </xdr:cNvSpPr>
      </xdr:nvSpPr>
      <xdr:spPr bwMode="auto">
        <a:xfrm>
          <a:off x="171450" y="5619750"/>
          <a:ext cx="5762625" cy="9144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a:lstStyle/>
        <a:p>
          <a:r>
            <a:rPr lang="sv-SE">
              <a:latin typeface="Times New Roman" panose="02020603050405020304" pitchFamily="18" charset="0"/>
              <a:cs typeface="Times New Roman" panose="02020603050405020304" pitchFamily="18" charset="0"/>
            </a:rPr>
            <a:t>Djurskydd kostnader och intäkter är sedan 2016 i stort sett i balans. Det</a:t>
          </a:r>
          <a:r>
            <a:rPr lang="sv-SE" baseline="0">
              <a:latin typeface="Times New Roman" panose="02020603050405020304" pitchFamily="18" charset="0"/>
              <a:cs typeface="Times New Roman" panose="02020603050405020304" pitchFamily="18" charset="0"/>
            </a:rPr>
            <a:t> underskott som uppkommer beror på bristande betalningsförmåga. Det stora underskottet består av två delar, underskott ackumulerade före 2016 och verksamheter som tidigare var avgiftsfinansierade där saldot kvarstår oreglerat. Ex Förprövning djurstallar) Se även vår skrivelse 2018-02-19 Dnr 111-1404-18 rörande avgiftsinkomster enligt avgiftsförordningen § 25.</a:t>
          </a:r>
          <a:endParaRPr lang="sv-SE">
            <a:latin typeface="Times New Roman" panose="02020603050405020304" pitchFamily="18" charset="0"/>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15240</xdr:colOff>
      <xdr:row>32</xdr:row>
      <xdr:rowOff>1</xdr:rowOff>
    </xdr:from>
    <xdr:to>
      <xdr:col>8</xdr:col>
      <xdr:colOff>457200</xdr:colOff>
      <xdr:row>39</xdr:row>
      <xdr:rowOff>7620</xdr:rowOff>
    </xdr:to>
    <xdr:sp macro="" textlink="">
      <xdr:nvSpPr>
        <xdr:cNvPr id="2" name="textruta 1">
          <a:extLst>
            <a:ext uri="{FF2B5EF4-FFF2-40B4-BE49-F238E27FC236}">
              <a16:creationId xmlns:a16="http://schemas.microsoft.com/office/drawing/2014/main" id="{C74B046D-550B-4A6D-940E-3D0139811E12}"/>
            </a:ext>
          </a:extLst>
        </xdr:cNvPr>
        <xdr:cNvSpPr txBox="1"/>
      </xdr:nvSpPr>
      <xdr:spPr>
        <a:xfrm>
          <a:off x="158115" y="5791201"/>
          <a:ext cx="6356985" cy="11410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0" i="0" u="none" strike="noStrike">
              <a:solidFill>
                <a:schemeClr val="dk1"/>
              </a:solidFill>
              <a:effectLst/>
              <a:latin typeface="+mn-lt"/>
              <a:ea typeface="+mn-ea"/>
              <a:cs typeface="+mn-cs"/>
            </a:rPr>
            <a:t>Kostnaderna för verksamheten Djur och lantbruk är högre än intäkterna. Orsakerna till detta är flera: Vid vissa kontroller behövs två kontrollanter av arbetsmiljöskäl, men regelverket tillåter bara debitering motsvarande en person. Kontroller efter anmälan ska ske utan förvarning vilket innebär att vi har många bomkörningar. När vi hanterar ärenden där djur saknar ägare finns ingen part att debitera samt att vissa djurägare har svårt att betala sin kontrollavgift vilket genererar kundförluster.</a:t>
          </a:r>
          <a:r>
            <a:rPr lang="sv-SE"/>
            <a:t> Detta</a:t>
          </a:r>
          <a:r>
            <a:rPr lang="sv-SE" baseline="0"/>
            <a:t> medför i sin tur att många ko</a:t>
          </a:r>
          <a:r>
            <a:rPr lang="sv-SE"/>
            <a:t>stnader för kontroller saknar täckning.</a:t>
          </a:r>
          <a:endParaRPr lang="sv-SE"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28575</xdr:colOff>
      <xdr:row>30</xdr:row>
      <xdr:rowOff>152400</xdr:rowOff>
    </xdr:from>
    <xdr:to>
      <xdr:col>7</xdr:col>
      <xdr:colOff>628650</xdr:colOff>
      <xdr:row>36</xdr:row>
      <xdr:rowOff>19050</xdr:rowOff>
    </xdr:to>
    <xdr:sp macro="" textlink="">
      <xdr:nvSpPr>
        <xdr:cNvPr id="2" name="Text Box 8">
          <a:extLst>
            <a:ext uri="{FF2B5EF4-FFF2-40B4-BE49-F238E27FC236}">
              <a16:creationId xmlns:a16="http://schemas.microsoft.com/office/drawing/2014/main" id="{0DB05A65-0876-4077-B0F4-A4A908B7A4C8}"/>
            </a:ext>
          </a:extLst>
        </xdr:cNvPr>
        <xdr:cNvSpPr txBox="1">
          <a:spLocks noChangeArrowheads="1"/>
        </xdr:cNvSpPr>
      </xdr:nvSpPr>
      <xdr:spPr bwMode="auto">
        <a:xfrm>
          <a:off x="171450" y="6191250"/>
          <a:ext cx="4981575" cy="8382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28575</xdr:colOff>
      <xdr:row>30</xdr:row>
      <xdr:rowOff>152400</xdr:rowOff>
    </xdr:from>
    <xdr:to>
      <xdr:col>7</xdr:col>
      <xdr:colOff>628650</xdr:colOff>
      <xdr:row>36</xdr:row>
      <xdr:rowOff>19050</xdr:rowOff>
    </xdr:to>
    <xdr:sp macro="" textlink="">
      <xdr:nvSpPr>
        <xdr:cNvPr id="2" name="Text Box 8">
          <a:extLst>
            <a:ext uri="{FF2B5EF4-FFF2-40B4-BE49-F238E27FC236}">
              <a16:creationId xmlns:a16="http://schemas.microsoft.com/office/drawing/2014/main" id="{7F3F5F44-AC85-4A85-A3A5-CA87343CFF6E}"/>
            </a:ext>
          </a:extLst>
        </xdr:cNvPr>
        <xdr:cNvSpPr txBox="1">
          <a:spLocks noChangeArrowheads="1"/>
        </xdr:cNvSpPr>
      </xdr:nvSpPr>
      <xdr:spPr bwMode="auto">
        <a:xfrm>
          <a:off x="171450" y="5619750"/>
          <a:ext cx="5762625" cy="8382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28575</xdr:colOff>
      <xdr:row>30</xdr:row>
      <xdr:rowOff>152400</xdr:rowOff>
    </xdr:from>
    <xdr:to>
      <xdr:col>7</xdr:col>
      <xdr:colOff>628650</xdr:colOff>
      <xdr:row>36</xdr:row>
      <xdr:rowOff>19050</xdr:rowOff>
    </xdr:to>
    <xdr:sp macro="" textlink="">
      <xdr:nvSpPr>
        <xdr:cNvPr id="2" name="Text Box 8">
          <a:extLst>
            <a:ext uri="{FF2B5EF4-FFF2-40B4-BE49-F238E27FC236}">
              <a16:creationId xmlns:a16="http://schemas.microsoft.com/office/drawing/2014/main" id="{028AA2D7-3D01-4855-AC10-8C4AD2331F84}"/>
            </a:ext>
          </a:extLst>
        </xdr:cNvPr>
        <xdr:cNvSpPr txBox="1">
          <a:spLocks noChangeArrowheads="1"/>
        </xdr:cNvSpPr>
      </xdr:nvSpPr>
      <xdr:spPr bwMode="auto">
        <a:xfrm>
          <a:off x="171450" y="5619750"/>
          <a:ext cx="5762625" cy="8382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a:lstStyle/>
        <a:p>
          <a:r>
            <a:rPr lang="sv-SE"/>
            <a:t>Räknar med balans</a:t>
          </a:r>
          <a:r>
            <a:rPr lang="sv-SE" baseline="0"/>
            <a:t> över tiden. Beräknade belopp ligger på samma nivå som utfallet 2017</a:t>
          </a:r>
          <a:endParaRPr lang="sv-SE"/>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4.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5.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6.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7.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18.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19.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1.xml"/><Relationship Id="rId1" Type="http://schemas.openxmlformats.org/officeDocument/2006/relationships/printerSettings" Target="../printerSettings/printerSettings22.bin"/><Relationship Id="rId4" Type="http://schemas.openxmlformats.org/officeDocument/2006/relationships/comments" Target="../comments20.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K36"/>
  <sheetViews>
    <sheetView tabSelected="1" view="pageLayout" zoomScaleNormal="100" workbookViewId="0">
      <selection activeCell="A2" sqref="A2"/>
    </sheetView>
  </sheetViews>
  <sheetFormatPr defaultColWidth="0" defaultRowHeight="12.75" zeroHeight="1" x14ac:dyDescent="0.2"/>
  <cols>
    <col min="1" max="1" width="27" style="1" customWidth="1"/>
    <col min="2" max="2" width="10.7109375" style="1" customWidth="1"/>
    <col min="3" max="3" width="7.5703125" style="1" bestFit="1" customWidth="1"/>
    <col min="4" max="4" width="7.28515625" style="1" bestFit="1" customWidth="1"/>
    <col min="5" max="5" width="12.85546875" style="1" customWidth="1"/>
    <col min="6" max="7" width="10.7109375" style="1" customWidth="1"/>
    <col min="8" max="8" width="8" style="1" bestFit="1" customWidth="1"/>
    <col min="9" max="9" width="11.42578125" style="1" bestFit="1" customWidth="1"/>
    <col min="10" max="11" width="2.42578125" style="1" hidden="1" customWidth="1"/>
    <col min="12" max="16384" width="9.140625" style="1" hidden="1"/>
  </cols>
  <sheetData>
    <row r="1" spans="1:9" x14ac:dyDescent="0.2"/>
    <row r="2" spans="1:9" ht="26.25" x14ac:dyDescent="0.4">
      <c r="A2" s="29" t="s">
        <v>46</v>
      </c>
    </row>
    <row r="3" spans="1:9" ht="22.5" x14ac:dyDescent="0.2">
      <c r="A3" s="3" t="s">
        <v>35</v>
      </c>
      <c r="B3" s="4"/>
      <c r="C3" s="4"/>
      <c r="D3" s="4"/>
      <c r="E3" s="4"/>
      <c r="F3" s="4"/>
      <c r="G3" s="4"/>
      <c r="H3" s="4"/>
      <c r="I3" s="4"/>
    </row>
    <row r="4" spans="1:9" x14ac:dyDescent="0.2">
      <c r="A4" s="5"/>
      <c r="B4" s="6" t="s">
        <v>12</v>
      </c>
      <c r="C4" s="7">
        <v>2018</v>
      </c>
      <c r="D4" s="7">
        <v>2018</v>
      </c>
      <c r="E4" s="7">
        <v>2018</v>
      </c>
      <c r="F4" s="7">
        <v>2019</v>
      </c>
      <c r="G4" s="7">
        <v>2019</v>
      </c>
      <c r="H4" s="7">
        <v>2019</v>
      </c>
      <c r="I4" s="7" t="s">
        <v>13</v>
      </c>
    </row>
    <row r="5" spans="1:9" x14ac:dyDescent="0.2">
      <c r="A5" s="8" t="s">
        <v>14</v>
      </c>
      <c r="B5" s="9" t="s">
        <v>15</v>
      </c>
      <c r="C5" s="10" t="s">
        <v>16</v>
      </c>
      <c r="D5" s="10" t="s">
        <v>17</v>
      </c>
      <c r="E5" s="10" t="s">
        <v>18</v>
      </c>
      <c r="F5" s="10" t="s">
        <v>19</v>
      </c>
      <c r="G5" s="10" t="s">
        <v>20</v>
      </c>
      <c r="H5" s="10" t="s">
        <v>18</v>
      </c>
      <c r="I5" s="10" t="s">
        <v>21</v>
      </c>
    </row>
    <row r="6" spans="1:9" x14ac:dyDescent="0.2">
      <c r="A6" s="11" t="s">
        <v>22</v>
      </c>
      <c r="C6" s="5"/>
      <c r="D6" s="12"/>
      <c r="E6" s="13"/>
      <c r="F6" s="5"/>
      <c r="G6" s="5"/>
      <c r="H6" s="13"/>
      <c r="I6" s="14"/>
    </row>
    <row r="7" spans="1:9" x14ac:dyDescent="0.2">
      <c r="A7" s="15" t="s">
        <v>23</v>
      </c>
      <c r="B7" s="16">
        <f>SUMIF(K!$B:$B,Sammanställning!$A:$A,K!C:C)+SUMIF(W!$B:$B,Sammanställning!$A:$A,W!C:C)+SUMIF(I!$B:$B,Sammanställning!$A:$A,I!C:C)+SUMIF(X!$B:$B,Sammanställning!$A:$A,X!C:C)+SUMIF(N!$B:$B,Sammanställning!$A:$A,N!C:C)+SUMIF(Z!$B:$B,Sammanställning!$A:$A,Z!C:C)+SUMIF(F!$B:$B,Sammanställning!$A:$A,F!C:C)+SUMIF(H!$B:$B,Sammanställning!$A:$A,H!C:C)+SUMIF(G!$B:$B,Sammanställning!$A:$A,G!C:C)+SUMIF(BD!$B:$B,Sammanställning!$A:$A,BD!C:C)+SUMIF(M!$B:$B,Sammanställning!$A:$A,M!C:C)+SUMIF(AB!$B:$B,Sammanställning!$A:$A,AB!C:C)+SUMIF(D!$B:$B,Sammanställning!$A:$A,D!C:C)+SUMIF('C'!$B:$B,Sammanställning!$A:$A,'C'!C:C)+SUMIF(S!$B:$B,Sammanställning!$A:$A,S!C:C)+SUMIF(AC!$B:$B,Sammanställning!$A:$A,AC!C:C)+SUMIF(Y!$B:$B,Sammanställning!$A:$A,Y!C:C)+SUMIF(U!$B:$B,Sammanställning!$A:$A,U!C:C)+SUMIF(O!$B:$B,Sammanställning!$A:$A,O!C:C)+SUMIF(T!$B:$B,Sammanställning!$A:$A,T!C:C)+SUMIF(E!$B:$B,Sammanställning!$A:$A,E!C:C)</f>
        <v>108.17455999999999</v>
      </c>
      <c r="C7" s="17">
        <f>SUMIF(K!$B:$B,Sammanställning!$A:$A,K!D:D)+SUMIF(W!$B:$B,Sammanställning!$A:$A,W!D:D)+SUMIF(I!$B:$B,Sammanställning!$A:$A,I!D:D)+SUMIF(X!$B:$B,Sammanställning!$A:$A,X!D:D)+SUMIF(N!$B:$B,Sammanställning!$A:$A,N!D:D)+SUMIF(Z!$B:$B,Sammanställning!$A:$A,Z!D:D)+SUMIF(F!$B:$B,Sammanställning!$A:$A,F!D:D)+SUMIF(H!$B:$B,Sammanställning!$A:$A,H!D:D)+SUMIF(G!$B:$B,Sammanställning!$A:$A,G!D:D)+SUMIF(BD!$B:$B,Sammanställning!$A:$A,BD!D:D)+SUMIF(M!$B:$B,Sammanställning!$A:$A,M!D:D)+SUMIF(AB!$B:$B,Sammanställning!$A:$A,AB!D:D)+SUMIF(D!$B:$B,Sammanställning!$A:$A,D!D:D)+SUMIF('C'!$B:$B,Sammanställning!$A:$A,'C'!D:D)+SUMIF(S!$B:$B,Sammanställning!$A:$A,S!D:D)+SUMIF(AC!$B:$B,Sammanställning!$A:$A,AC!D:D)+SUMIF(Y!$B:$B,Sammanställning!$A:$A,Y!D:D)+SUMIF(U!$B:$B,Sammanställning!$A:$A,U!D:D)+SUMIF(O!$B:$B,Sammanställning!$A:$A,O!D:D)+SUMIF(T!$B:$B,Sammanställning!$A:$A,T!D:D)+SUMIF(E!$B:$B,Sammanställning!$A:$A,E!D:D)</f>
        <v>3600</v>
      </c>
      <c r="D7" s="17">
        <f>SUMIF(K!$B:$B,Sammanställning!$A:$A,K!E:E)+SUMIF(W!$B:$B,Sammanställning!$A:$A,W!E:E)+SUMIF(I!$B:$B,Sammanställning!$A:$A,I!E:E)+SUMIF(X!$B:$B,Sammanställning!$A:$A,X!E:E)+SUMIF(N!$B:$B,Sammanställning!$A:$A,N!E:E)+SUMIF(Z!$B:$B,Sammanställning!$A:$A,Z!E:E)+SUMIF(F!$B:$B,Sammanställning!$A:$A,F!E:E)+SUMIF(H!$B:$B,Sammanställning!$A:$A,H!E:E)+SUMIF(G!$B:$B,Sammanställning!$A:$A,G!E:E)+SUMIF(BD!$B:$B,Sammanställning!$A:$A,BD!E:E)+SUMIF(M!$B:$B,Sammanställning!$A:$A,M!E:E)+SUMIF(AB!$B:$B,Sammanställning!$A:$A,AB!E:E)+SUMIF(D!$B:$B,Sammanställning!$A:$A,D!E:E)+SUMIF('C'!$B:$B,Sammanställning!$A:$A,'C'!E:E)+SUMIF(S!$B:$B,Sammanställning!$A:$A,S!E:E)+SUMIF(AC!$B:$B,Sammanställning!$A:$A,AC!E:E)+SUMIF(Y!$B:$B,Sammanställning!$A:$A,Y!E:E)+SUMIF(U!$B:$B,Sammanställning!$A:$A,U!E:E)+SUMIF(O!$B:$B,Sammanställning!$A:$A,O!E:E)+SUMIF(T!$B:$B,Sammanställning!$A:$A,T!E:E)+SUMIF(E!$B:$B,Sammanställning!$A:$A,E!E:E)</f>
        <v>3510</v>
      </c>
      <c r="E7" s="17">
        <f>SUMIF(K!$B:$B,Sammanställning!$A:$A,K!F:F)+SUMIF(W!$B:$B,Sammanställning!$A:$A,W!F:F)+SUMIF(I!$B:$B,Sammanställning!$A:$A,I!F:F)+SUMIF(X!$B:$B,Sammanställning!$A:$A,X!F:F)+SUMIF(N!$B:$B,Sammanställning!$A:$A,N!F:F)+SUMIF(Z!$B:$B,Sammanställning!$A:$A,Z!F:F)+SUMIF(F!$B:$B,Sammanställning!$A:$A,F!F:F)+SUMIF(H!$B:$B,Sammanställning!$A:$A,H!F:F)+SUMIF(G!$B:$B,Sammanställning!$A:$A,G!F:F)+SUMIF(BD!$B:$B,Sammanställning!$A:$A,BD!F:F)+SUMIF(M!$B:$B,Sammanställning!$A:$A,M!F:F)+SUMIF(AB!$B:$B,Sammanställning!$A:$A,AB!F:F)+SUMIF(D!$B:$B,Sammanställning!$A:$A,D!F:F)+SUMIF('C'!$B:$B,Sammanställning!$A:$A,'C'!F:F)+SUMIF(S!$B:$B,Sammanställning!$A:$A,S!F:F)+SUMIF(AC!$B:$B,Sammanställning!$A:$A,AC!F:F)+SUMIF(Y!$B:$B,Sammanställning!$A:$A,Y!F:F)+SUMIF(U!$B:$B,Sammanställning!$A:$A,U!F:F)+SUMIF(O!$B:$B,Sammanställning!$A:$A,O!F:F)+SUMIF(T!$B:$B,Sammanställning!$A:$A,T!F:F)+SUMIF(E!$B:$B,Sammanställning!$A:$A,E!F:F)</f>
        <v>90</v>
      </c>
      <c r="F7" s="17">
        <f>SUMIF(K!$B:$B,Sammanställning!$A:$A,K!G:G)+SUMIF(W!$B:$B,Sammanställning!$A:$A,W!G:G)+SUMIF(I!$B:$B,Sammanställning!$A:$A,I!G:G)+SUMIF(X!$B:$B,Sammanställning!$A:$A,X!G:G)+SUMIF(N!$B:$B,Sammanställning!$A:$A,N!G:G)+SUMIF(Z!$B:$B,Sammanställning!$A:$A,Z!G:G)+SUMIF(F!$B:$B,Sammanställning!$A:$A,F!G:G)+SUMIF(H!$B:$B,Sammanställning!$A:$A,H!G:G)+SUMIF(G!$B:$B,Sammanställning!$A:$A,G!G:G)+SUMIF(BD!$B:$B,Sammanställning!$A:$A,BD!G:G)+SUMIF(M!$B:$B,Sammanställning!$A:$A,M!G:G)+SUMIF(AB!$B:$B,Sammanställning!$A:$A,AB!G:G)+SUMIF(D!$B:$B,Sammanställning!$A:$A,D!G:G)+SUMIF('C'!$B:$B,Sammanställning!$A:$A,'C'!G:G)+SUMIF(S!$B:$B,Sammanställning!$A:$A,S!G:G)+SUMIF(AC!$B:$B,Sammanställning!$A:$A,AC!G:G)+SUMIF(Y!$B:$B,Sammanställning!$A:$A,Y!G:G)+SUMIF(U!$B:$B,Sammanställning!$A:$A,U!G:G)+SUMIF(O!$B:$B,Sammanställning!$A:$A,O!G:G)+SUMIF(T!$B:$B,Sammanställning!$A:$A,T!G:G)+SUMIF(E!$B:$B,Sammanställning!$A:$A,E!G:G)</f>
        <v>3627</v>
      </c>
      <c r="G7" s="17">
        <f>SUMIF(K!$B:$B,Sammanställning!$A:$A,K!H:H)+SUMIF(W!$B:$B,Sammanställning!$A:$A,W!H:H)+SUMIF(I!$B:$B,Sammanställning!$A:$A,I!H:H)+SUMIF(X!$B:$B,Sammanställning!$A:$A,X!H:H)+SUMIF(N!$B:$B,Sammanställning!$A:$A,N!H:H)+SUMIF(Z!$B:$B,Sammanställning!$A:$A,Z!H:H)+SUMIF(F!$B:$B,Sammanställning!$A:$A,F!H:H)+SUMIF(H!$B:$B,Sammanställning!$A:$A,H!H:H)+SUMIF(G!$B:$B,Sammanställning!$A:$A,G!H:H)+SUMIF(BD!$B:$B,Sammanställning!$A:$A,BD!H:H)+SUMIF(M!$B:$B,Sammanställning!$A:$A,M!H:H)+SUMIF(AB!$B:$B,Sammanställning!$A:$A,AB!H:H)+SUMIF(D!$B:$B,Sammanställning!$A:$A,D!H:H)+SUMIF('C'!$B:$B,Sammanställning!$A:$A,'C'!H:H)+SUMIF(S!$B:$B,Sammanställning!$A:$A,S!H:H)+SUMIF(AC!$B:$B,Sammanställning!$A:$A,AC!H:H)+SUMIF(Y!$B:$B,Sammanställning!$A:$A,Y!H:H)+SUMIF(U!$B:$B,Sammanställning!$A:$A,U!H:H)+SUMIF(O!$B:$B,Sammanställning!$A:$A,O!H:H)+SUMIF(T!$B:$B,Sammanställning!$A:$A,T!H:H)+SUMIF(E!$B:$B,Sammanställning!$A:$A,E!H:H)</f>
        <v>3530</v>
      </c>
      <c r="H7" s="17">
        <f>SUMIF(K!$B:$B,Sammanställning!$A:$A,K!I:I)+SUMIF(W!$B:$B,Sammanställning!$A:$A,W!I:I)+SUMIF(I!$B:$B,Sammanställning!$A:$A,I!I:I)+SUMIF(X!$B:$B,Sammanställning!$A:$A,X!I:I)+SUMIF(N!$B:$B,Sammanställning!$A:$A,N!I:I)+SUMIF(Z!$B:$B,Sammanställning!$A:$A,Z!I:I)+SUMIF(F!$B:$B,Sammanställning!$A:$A,F!I:I)+SUMIF(H!$B:$B,Sammanställning!$A:$A,H!I:I)+SUMIF(G!$B:$B,Sammanställning!$A:$A,G!I:I)+SUMIF(BD!$B:$B,Sammanställning!$A:$A,BD!I:I)+SUMIF(M!$B:$B,Sammanställning!$A:$A,M!I:I)+SUMIF(AB!$B:$B,Sammanställning!$A:$A,AB!I:I)+SUMIF(D!$B:$B,Sammanställning!$A:$A,D!I:I)+SUMIF('C'!$B:$B,Sammanställning!$A:$A,'C'!I:I)+SUMIF(S!$B:$B,Sammanställning!$A:$A,S!I:I)+SUMIF(AC!$B:$B,Sammanställning!$A:$A,AC!I:I)+SUMIF(Y!$B:$B,Sammanställning!$A:$A,Y!I:I)+SUMIF(U!$B:$B,Sammanställning!$A:$A,U!I:I)+SUMIF(O!$B:$B,Sammanställning!$A:$A,O!I:I)+SUMIF(T!$B:$B,Sammanställning!$A:$A,T!I:I)+SUMIF(E!$B:$B,Sammanställning!$A:$A,E!I:I)</f>
        <v>97</v>
      </c>
      <c r="I7" s="17">
        <f>SUMIF(K!$B:$B,Sammanställning!$A:$A,K!J:J)+SUMIF(W!$B:$B,Sammanställning!$A:$A,W!J:J)+SUMIF(I!$B:$B,Sammanställning!$A:$A,I!J:J)+SUMIF(X!$B:$B,Sammanställning!$A:$A,X!J:J)+SUMIF(N!$B:$B,Sammanställning!$A:$A,N!J:J)+SUMIF(Z!$B:$B,Sammanställning!$A:$A,Z!J:J)+SUMIF(F!$B:$B,Sammanställning!$A:$A,F!J:J)+SUMIF(H!$B:$B,Sammanställning!$A:$A,H!J:J)+SUMIF(G!$B:$B,Sammanställning!$A:$A,G!J:J)+SUMIF(BD!$B:$B,Sammanställning!$A:$A,BD!J:J)+SUMIF(M!$B:$B,Sammanställning!$A:$A,M!J:J)+SUMIF(AB!$B:$B,Sammanställning!$A:$A,AB!J:J)+SUMIF(D!$B:$B,Sammanställning!$A:$A,D!J:J)+SUMIF('C'!$B:$B,Sammanställning!$A:$A,'C'!J:J)+SUMIF(S!$B:$B,Sammanställning!$A:$A,S!J:J)+SUMIF(AC!$B:$B,Sammanställning!$A:$A,AC!J:J)+SUMIF(Y!$B:$B,Sammanställning!$A:$A,Y!J:J)+SUMIF(U!$B:$B,Sammanställning!$A:$A,U!J:J)+SUMIF(O!$B:$B,Sammanställning!$A:$A,O!J:J)+SUMIF(T!$B:$B,Sammanställning!$A:$A,T!J:J)+SUMIF(E!$B:$B,Sammanställning!$A:$A,E!J:J)</f>
        <v>295.17455999999999</v>
      </c>
    </row>
    <row r="8" spans="1:9" s="18" customFormat="1" ht="25.5" x14ac:dyDescent="0.2">
      <c r="A8" s="15" t="s">
        <v>24</v>
      </c>
      <c r="B8" s="16">
        <f>SUMIF(K!$B:$B,Sammanställning!$A:$A,K!C:C)+SUMIF(W!$B:$B,Sammanställning!$A:$A,W!C:C)+SUMIF(I!$B:$B,Sammanställning!$A:$A,I!C:C)+SUMIF(X!$B:$B,Sammanställning!$A:$A,X!C:C)+SUMIF(N!$B:$B,Sammanställning!$A:$A,N!C:C)+SUMIF(Z!$B:$B,Sammanställning!$A:$A,Z!C:C)+SUMIF(F!$B:$B,Sammanställning!$A:$A,F!C:C)+SUMIF(H!$B:$B,Sammanställning!$A:$A,H!C:C)+SUMIF(G!$B:$B,Sammanställning!$A:$A,G!C:C)+SUMIF(BD!$B:$B,Sammanställning!$A:$A,BD!C:C)+SUMIF(M!$B:$B,Sammanställning!$A:$A,M!C:C)+SUMIF(AB!$B:$B,Sammanställning!$A:$A,AB!C:C)+SUMIF(D!$B:$B,Sammanställning!$A:$A,D!C:C)+SUMIF('C'!$B:$B,Sammanställning!$A:$A,'C'!C:C)+SUMIF(S!$B:$B,Sammanställning!$A:$A,S!C:C)+SUMIF(AC!$B:$B,Sammanställning!$A:$A,AC!C:C)+SUMIF(Y!$B:$B,Sammanställning!$A:$A,Y!C:C)+SUMIF(U!$B:$B,Sammanställning!$A:$A,U!C:C)+SUMIF(O!$B:$B,Sammanställning!$A:$A,O!C:C)+SUMIF(T!$B:$B,Sammanställning!$A:$A,T!C:C)+SUMIF(E!$B:$B,Sammanställning!$A:$A,E!C:C)</f>
        <v>-27123.612099999998</v>
      </c>
      <c r="C8" s="17">
        <f>SUMIF(K!$B:$B,Sammanställning!$A:$A,K!D:D)+SUMIF(W!$B:$B,Sammanställning!$A:$A,W!D:D)+SUMIF(I!$B:$B,Sammanställning!$A:$A,I!D:D)+SUMIF(X!$B:$B,Sammanställning!$A:$A,X!D:D)+SUMIF(N!$B:$B,Sammanställning!$A:$A,N!D:D)+SUMIF(Z!$B:$B,Sammanställning!$A:$A,Z!D:D)+SUMIF(F!$B:$B,Sammanställning!$A:$A,F!D:D)+SUMIF(H!$B:$B,Sammanställning!$A:$A,H!D:D)+SUMIF(G!$B:$B,Sammanställning!$A:$A,G!D:D)+SUMIF(BD!$B:$B,Sammanställning!$A:$A,BD!D:D)+SUMIF(M!$B:$B,Sammanställning!$A:$A,M!D:D)+SUMIF(AB!$B:$B,Sammanställning!$A:$A,AB!D:D)+SUMIF(D!$B:$B,Sammanställning!$A:$A,D!D:D)+SUMIF('C'!$B:$B,Sammanställning!$A:$A,'C'!D:D)+SUMIF(S!$B:$B,Sammanställning!$A:$A,S!D:D)+SUMIF(AC!$B:$B,Sammanställning!$A:$A,AC!D:D)+SUMIF(Y!$B:$B,Sammanställning!$A:$A,Y!D:D)+SUMIF(U!$B:$B,Sammanställning!$A:$A,U!D:D)+SUMIF(O!$B:$B,Sammanställning!$A:$A,O!D:D)+SUMIF(T!$B:$B,Sammanställning!$A:$A,T!D:D)+SUMIF(E!$B:$B,Sammanställning!$A:$A,E!D:D)</f>
        <v>12565</v>
      </c>
      <c r="D8" s="17">
        <f>SUMIF(K!$B:$B,Sammanställning!$A:$A,K!E:E)+SUMIF(W!$B:$B,Sammanställning!$A:$A,W!E:E)+SUMIF(I!$B:$B,Sammanställning!$A:$A,I!E:E)+SUMIF(X!$B:$B,Sammanställning!$A:$A,X!E:E)+SUMIF(N!$B:$B,Sammanställning!$A:$A,N!E:E)+SUMIF(Z!$B:$B,Sammanställning!$A:$A,Z!E:E)+SUMIF(F!$B:$B,Sammanställning!$A:$A,F!E:E)+SUMIF(H!$B:$B,Sammanställning!$A:$A,H!E:E)+SUMIF(G!$B:$B,Sammanställning!$A:$A,G!E:E)+SUMIF(BD!$B:$B,Sammanställning!$A:$A,BD!E:E)+SUMIF(M!$B:$B,Sammanställning!$A:$A,M!E:E)+SUMIF(AB!$B:$B,Sammanställning!$A:$A,AB!E:E)+SUMIF(D!$B:$B,Sammanställning!$A:$A,D!E:E)+SUMIF('C'!$B:$B,Sammanställning!$A:$A,'C'!E:E)+SUMIF(S!$B:$B,Sammanställning!$A:$A,S!E:E)+SUMIF(AC!$B:$B,Sammanställning!$A:$A,AC!E:E)+SUMIF(Y!$B:$B,Sammanställning!$A:$A,Y!E:E)+SUMIF(U!$B:$B,Sammanställning!$A:$A,U!E:E)+SUMIF(O!$B:$B,Sammanställning!$A:$A,O!E:E)+SUMIF(T!$B:$B,Sammanställning!$A:$A,T!E:E)+SUMIF(E!$B:$B,Sammanställning!$A:$A,E!E:E)</f>
        <v>15415</v>
      </c>
      <c r="E8" s="17">
        <f>SUMIF(K!$B:$B,Sammanställning!$A:$A,K!F:F)+SUMIF(W!$B:$B,Sammanställning!$A:$A,W!F:F)+SUMIF(I!$B:$B,Sammanställning!$A:$A,I!F:F)+SUMIF(X!$B:$B,Sammanställning!$A:$A,X!F:F)+SUMIF(N!$B:$B,Sammanställning!$A:$A,N!F:F)+SUMIF(Z!$B:$B,Sammanställning!$A:$A,Z!F:F)+SUMIF(F!$B:$B,Sammanställning!$A:$A,F!F:F)+SUMIF(H!$B:$B,Sammanställning!$A:$A,H!F:F)+SUMIF(G!$B:$B,Sammanställning!$A:$A,G!F:F)+SUMIF(BD!$B:$B,Sammanställning!$A:$A,BD!F:F)+SUMIF(M!$B:$B,Sammanställning!$A:$A,M!F:F)+SUMIF(AB!$B:$B,Sammanställning!$A:$A,AB!F:F)+SUMIF(D!$B:$B,Sammanställning!$A:$A,D!F:F)+SUMIF('C'!$B:$B,Sammanställning!$A:$A,'C'!F:F)+SUMIF(S!$B:$B,Sammanställning!$A:$A,S!F:F)+SUMIF(AC!$B:$B,Sammanställning!$A:$A,AC!F:F)+SUMIF(Y!$B:$B,Sammanställning!$A:$A,Y!F:F)+SUMIF(U!$B:$B,Sammanställning!$A:$A,U!F:F)+SUMIF(O!$B:$B,Sammanställning!$A:$A,O!F:F)+SUMIF(T!$B:$B,Sammanställning!$A:$A,T!F:F)+SUMIF(E!$B:$B,Sammanställning!$A:$A,E!F:F)</f>
        <v>-2850</v>
      </c>
      <c r="F8" s="17">
        <f>SUMIF(K!$B:$B,Sammanställning!$A:$A,K!G:G)+SUMIF(W!$B:$B,Sammanställning!$A:$A,W!G:G)+SUMIF(I!$B:$B,Sammanställning!$A:$A,I!G:G)+SUMIF(X!$B:$B,Sammanställning!$A:$A,X!G:G)+SUMIF(N!$B:$B,Sammanställning!$A:$A,N!G:G)+SUMIF(Z!$B:$B,Sammanställning!$A:$A,Z!G:G)+SUMIF(F!$B:$B,Sammanställning!$A:$A,F!G:G)+SUMIF(H!$B:$B,Sammanställning!$A:$A,H!G:G)+SUMIF(G!$B:$B,Sammanställning!$A:$A,G!G:G)+SUMIF(BD!$B:$B,Sammanställning!$A:$A,BD!G:G)+SUMIF(M!$B:$B,Sammanställning!$A:$A,M!G:G)+SUMIF(AB!$B:$B,Sammanställning!$A:$A,AB!G:G)+SUMIF(D!$B:$B,Sammanställning!$A:$A,D!G:G)+SUMIF('C'!$B:$B,Sammanställning!$A:$A,'C'!G:G)+SUMIF(S!$B:$B,Sammanställning!$A:$A,S!G:G)+SUMIF(AC!$B:$B,Sammanställning!$A:$A,AC!G:G)+SUMIF(Y!$B:$B,Sammanställning!$A:$A,Y!G:G)+SUMIF(U!$B:$B,Sammanställning!$A:$A,U!G:G)+SUMIF(O!$B:$B,Sammanställning!$A:$A,O!G:G)+SUMIF(T!$B:$B,Sammanställning!$A:$A,T!G:G)+SUMIF(E!$B:$B,Sammanställning!$A:$A,E!G:G)</f>
        <v>13115</v>
      </c>
      <c r="G8" s="17">
        <f>SUMIF(K!$B:$B,Sammanställning!$A:$A,K!H:H)+SUMIF(W!$B:$B,Sammanställning!$A:$A,W!H:H)+SUMIF(I!$B:$B,Sammanställning!$A:$A,I!H:H)+SUMIF(X!$B:$B,Sammanställning!$A:$A,X!H:H)+SUMIF(N!$B:$B,Sammanställning!$A:$A,N!H:H)+SUMIF(Z!$B:$B,Sammanställning!$A:$A,Z!H:H)+SUMIF(F!$B:$B,Sammanställning!$A:$A,F!H:H)+SUMIF(H!$B:$B,Sammanställning!$A:$A,H!H:H)+SUMIF(G!$B:$B,Sammanställning!$A:$A,G!H:H)+SUMIF(BD!$B:$B,Sammanställning!$A:$A,BD!H:H)+SUMIF(M!$B:$B,Sammanställning!$A:$A,M!H:H)+SUMIF(AB!$B:$B,Sammanställning!$A:$A,AB!H:H)+SUMIF(D!$B:$B,Sammanställning!$A:$A,D!H:H)+SUMIF('C'!$B:$B,Sammanställning!$A:$A,'C'!H:H)+SUMIF(S!$B:$B,Sammanställning!$A:$A,S!H:H)+SUMIF(AC!$B:$B,Sammanställning!$A:$A,AC!H:H)+SUMIF(Y!$B:$B,Sammanställning!$A:$A,Y!H:H)+SUMIF(U!$B:$B,Sammanställning!$A:$A,U!H:H)+SUMIF(O!$B:$B,Sammanställning!$A:$A,O!H:H)+SUMIF(T!$B:$B,Sammanställning!$A:$A,T!H:H)+SUMIF(E!$B:$B,Sammanställning!$A:$A,E!H:H)</f>
        <v>16025</v>
      </c>
      <c r="H8" s="17">
        <f>SUMIF(K!$B:$B,Sammanställning!$A:$A,K!I:I)+SUMIF(W!$B:$B,Sammanställning!$A:$A,W!I:I)+SUMIF(I!$B:$B,Sammanställning!$A:$A,I!I:I)+SUMIF(X!$B:$B,Sammanställning!$A:$A,X!I:I)+SUMIF(N!$B:$B,Sammanställning!$A:$A,N!I:I)+SUMIF(Z!$B:$B,Sammanställning!$A:$A,Z!I:I)+SUMIF(F!$B:$B,Sammanställning!$A:$A,F!I:I)+SUMIF(H!$B:$B,Sammanställning!$A:$A,H!I:I)+SUMIF(G!$B:$B,Sammanställning!$A:$A,G!I:I)+SUMIF(BD!$B:$B,Sammanställning!$A:$A,BD!I:I)+SUMIF(M!$B:$B,Sammanställning!$A:$A,M!I:I)+SUMIF(AB!$B:$B,Sammanställning!$A:$A,AB!I:I)+SUMIF(D!$B:$B,Sammanställning!$A:$A,D!I:I)+SUMIF('C'!$B:$B,Sammanställning!$A:$A,'C'!I:I)+SUMIF(S!$B:$B,Sammanställning!$A:$A,S!I:I)+SUMIF(AC!$B:$B,Sammanställning!$A:$A,AC!I:I)+SUMIF(Y!$B:$B,Sammanställning!$A:$A,Y!I:I)+SUMIF(U!$B:$B,Sammanställning!$A:$A,U!I:I)+SUMIF(O!$B:$B,Sammanställning!$A:$A,O!I:I)+SUMIF(T!$B:$B,Sammanställning!$A:$A,T!I:I)+SUMIF(E!$B:$B,Sammanställning!$A:$A,E!I:I)</f>
        <v>-2910</v>
      </c>
      <c r="I8" s="17">
        <f>SUMIF(K!$B:$B,Sammanställning!$A:$A,K!J:J)+SUMIF(W!$B:$B,Sammanställning!$A:$A,W!J:J)+SUMIF(I!$B:$B,Sammanställning!$A:$A,I!J:J)+SUMIF(X!$B:$B,Sammanställning!$A:$A,X!J:J)+SUMIF(N!$B:$B,Sammanställning!$A:$A,N!J:J)+SUMIF(Z!$B:$B,Sammanställning!$A:$A,Z!J:J)+SUMIF(F!$B:$B,Sammanställning!$A:$A,F!J:J)+SUMIF(H!$B:$B,Sammanställning!$A:$A,H!J:J)+SUMIF(G!$B:$B,Sammanställning!$A:$A,G!J:J)+SUMIF(BD!$B:$B,Sammanställning!$A:$A,BD!J:J)+SUMIF(M!$B:$B,Sammanställning!$A:$A,M!J:J)+SUMIF(AB!$B:$B,Sammanställning!$A:$A,AB!J:J)+SUMIF(D!$B:$B,Sammanställning!$A:$A,D!J:J)+SUMIF('C'!$B:$B,Sammanställning!$A:$A,'C'!J:J)+SUMIF(S!$B:$B,Sammanställning!$A:$A,S!J:J)+SUMIF(AC!$B:$B,Sammanställning!$A:$A,AC!J:J)+SUMIF(Y!$B:$B,Sammanställning!$A:$A,Y!J:J)+SUMIF(U!$B:$B,Sammanställning!$A:$A,U!J:J)+SUMIF(O!$B:$B,Sammanställning!$A:$A,O!J:J)+SUMIF(T!$B:$B,Sammanställning!$A:$A,T!J:J)+SUMIF(E!$B:$B,Sammanställning!$A:$A,E!J:J)</f>
        <v>-32883.612099999998</v>
      </c>
    </row>
    <row r="9" spans="1:9" s="18" customFormat="1" x14ac:dyDescent="0.2">
      <c r="A9" s="15" t="s">
        <v>25</v>
      </c>
      <c r="B9" s="16">
        <f>SUMIF(K!$B:$B,Sammanställning!$A:$A,K!C:C)+SUMIF(W!$B:$B,Sammanställning!$A:$A,W!C:C)+SUMIF(I!$B:$B,Sammanställning!$A:$A,I!C:C)+SUMIF(X!$B:$B,Sammanställning!$A:$A,X!C:C)+SUMIF(N!$B:$B,Sammanställning!$A:$A,N!C:C)+SUMIF(Z!$B:$B,Sammanställning!$A:$A,Z!C:C)+SUMIF(F!$B:$B,Sammanställning!$A:$A,F!C:C)+SUMIF(H!$B:$B,Sammanställning!$A:$A,H!C:C)+SUMIF(G!$B:$B,Sammanställning!$A:$A,G!C:C)+SUMIF(BD!$B:$B,Sammanställning!$A:$A,BD!C:C)+SUMIF(M!$B:$B,Sammanställning!$A:$A,M!C:C)+SUMIF(AB!$B:$B,Sammanställning!$A:$A,AB!C:C)+SUMIF(D!$B:$B,Sammanställning!$A:$A,D!C:C)+SUMIF('C'!$B:$B,Sammanställning!$A:$A,'C'!C:C)+SUMIF(S!$B:$B,Sammanställning!$A:$A,S!C:C)+SUMIF(AC!$B:$B,Sammanställning!$A:$A,AC!C:C)+SUMIF(Y!$B:$B,Sammanställning!$A:$A,Y!C:C)+SUMIF(U!$B:$B,Sammanställning!$A:$A,U!C:C)+SUMIF(O!$B:$B,Sammanställning!$A:$A,O!C:C)+SUMIF(T!$B:$B,Sammanställning!$A:$A,T!C:C)+SUMIF(E!$B:$B,Sammanställning!$A:$A,E!C:C)</f>
        <v>890.45572000000004</v>
      </c>
      <c r="C9" s="17">
        <f>SUMIF(K!$B:$B,Sammanställning!$A:$A,K!D:D)+SUMIF(W!$B:$B,Sammanställning!$A:$A,W!D:D)+SUMIF(I!$B:$B,Sammanställning!$A:$A,I!D:D)+SUMIF(X!$B:$B,Sammanställning!$A:$A,X!D:D)+SUMIF(N!$B:$B,Sammanställning!$A:$A,N!D:D)+SUMIF(Z!$B:$B,Sammanställning!$A:$A,Z!D:D)+SUMIF(F!$B:$B,Sammanställning!$A:$A,F!D:D)+SUMIF(H!$B:$B,Sammanställning!$A:$A,H!D:D)+SUMIF(G!$B:$B,Sammanställning!$A:$A,G!D:D)+SUMIF(BD!$B:$B,Sammanställning!$A:$A,BD!D:D)+SUMIF(M!$B:$B,Sammanställning!$A:$A,M!D:D)+SUMIF(AB!$B:$B,Sammanställning!$A:$A,AB!D:D)+SUMIF(D!$B:$B,Sammanställning!$A:$A,D!D:D)+SUMIF('C'!$B:$B,Sammanställning!$A:$A,'C'!D:D)+SUMIF(S!$B:$B,Sammanställning!$A:$A,S!D:D)+SUMIF(AC!$B:$B,Sammanställning!$A:$A,AC!D:D)+SUMIF(Y!$B:$B,Sammanställning!$A:$A,Y!D:D)+SUMIF(U!$B:$B,Sammanställning!$A:$A,U!D:D)+SUMIF(O!$B:$B,Sammanställning!$A:$A,O!D:D)+SUMIF(T!$B:$B,Sammanställning!$A:$A,T!D:D)+SUMIF(E!$B:$B,Sammanställning!$A:$A,E!D:D)</f>
        <v>2191</v>
      </c>
      <c r="D9" s="17">
        <f>SUMIF(K!$B:$B,Sammanställning!$A:$A,K!E:E)+SUMIF(W!$B:$B,Sammanställning!$A:$A,W!E:E)+SUMIF(I!$B:$B,Sammanställning!$A:$A,I!E:E)+SUMIF(X!$B:$B,Sammanställning!$A:$A,X!E:E)+SUMIF(N!$B:$B,Sammanställning!$A:$A,N!E:E)+SUMIF(Z!$B:$B,Sammanställning!$A:$A,Z!E:E)+SUMIF(F!$B:$B,Sammanställning!$A:$A,F!E:E)+SUMIF(H!$B:$B,Sammanställning!$A:$A,H!E:E)+SUMIF(G!$B:$B,Sammanställning!$A:$A,G!E:E)+SUMIF(BD!$B:$B,Sammanställning!$A:$A,BD!E:E)+SUMIF(M!$B:$B,Sammanställning!$A:$A,M!E:E)+SUMIF(AB!$B:$B,Sammanställning!$A:$A,AB!E:E)+SUMIF(D!$B:$B,Sammanställning!$A:$A,D!E:E)+SUMIF('C'!$B:$B,Sammanställning!$A:$A,'C'!E:E)+SUMIF(S!$B:$B,Sammanställning!$A:$A,S!E:E)+SUMIF(AC!$B:$B,Sammanställning!$A:$A,AC!E:E)+SUMIF(Y!$B:$B,Sammanställning!$A:$A,Y!E:E)+SUMIF(U!$B:$B,Sammanställning!$A:$A,U!E:E)+SUMIF(O!$B:$B,Sammanställning!$A:$A,O!E:E)+SUMIF(T!$B:$B,Sammanställning!$A:$A,T!E:E)+SUMIF(E!$B:$B,Sammanställning!$A:$A,E!E:E)</f>
        <v>2413</v>
      </c>
      <c r="E9" s="17">
        <f>SUMIF(K!$B:$B,Sammanställning!$A:$A,K!F:F)+SUMIF(W!$B:$B,Sammanställning!$A:$A,W!F:F)+SUMIF(I!$B:$B,Sammanställning!$A:$A,I!F:F)+SUMIF(X!$B:$B,Sammanställning!$A:$A,X!F:F)+SUMIF(N!$B:$B,Sammanställning!$A:$A,N!F:F)+SUMIF(Z!$B:$B,Sammanställning!$A:$A,Z!F:F)+SUMIF(F!$B:$B,Sammanställning!$A:$A,F!F:F)+SUMIF(H!$B:$B,Sammanställning!$A:$A,H!F:F)+SUMIF(G!$B:$B,Sammanställning!$A:$A,G!F:F)+SUMIF(BD!$B:$B,Sammanställning!$A:$A,BD!F:F)+SUMIF(M!$B:$B,Sammanställning!$A:$A,M!F:F)+SUMIF(AB!$B:$B,Sammanställning!$A:$A,AB!F:F)+SUMIF(D!$B:$B,Sammanställning!$A:$A,D!F:F)+SUMIF('C'!$B:$B,Sammanställning!$A:$A,'C'!F:F)+SUMIF(S!$B:$B,Sammanställning!$A:$A,S!F:F)+SUMIF(AC!$B:$B,Sammanställning!$A:$A,AC!F:F)+SUMIF(Y!$B:$B,Sammanställning!$A:$A,Y!F:F)+SUMIF(U!$B:$B,Sammanställning!$A:$A,U!F:F)+SUMIF(O!$B:$B,Sammanställning!$A:$A,O!F:F)+SUMIF(T!$B:$B,Sammanställning!$A:$A,T!F:F)+SUMIF(E!$B:$B,Sammanställning!$A:$A,E!F:F)</f>
        <v>-222</v>
      </c>
      <c r="F9" s="17">
        <f>SUMIF(K!$B:$B,Sammanställning!$A:$A,K!G:G)+SUMIF(W!$B:$B,Sammanställning!$A:$A,W!G:G)+SUMIF(I!$B:$B,Sammanställning!$A:$A,I!G:G)+SUMIF(X!$B:$B,Sammanställning!$A:$A,X!G:G)+SUMIF(N!$B:$B,Sammanställning!$A:$A,N!G:G)+SUMIF(Z!$B:$B,Sammanställning!$A:$A,Z!G:G)+SUMIF(F!$B:$B,Sammanställning!$A:$A,F!G:G)+SUMIF(H!$B:$B,Sammanställning!$A:$A,H!G:G)+SUMIF(G!$B:$B,Sammanställning!$A:$A,G!G:G)+SUMIF(BD!$B:$B,Sammanställning!$A:$A,BD!G:G)+SUMIF(M!$B:$B,Sammanställning!$A:$A,M!G:G)+SUMIF(AB!$B:$B,Sammanställning!$A:$A,AB!G:G)+SUMIF(D!$B:$B,Sammanställning!$A:$A,D!G:G)+SUMIF('C'!$B:$B,Sammanställning!$A:$A,'C'!G:G)+SUMIF(S!$B:$B,Sammanställning!$A:$A,S!G:G)+SUMIF(AC!$B:$B,Sammanställning!$A:$A,AC!G:G)+SUMIF(Y!$B:$B,Sammanställning!$A:$A,Y!G:G)+SUMIF(U!$B:$B,Sammanställning!$A:$A,U!G:G)+SUMIF(O!$B:$B,Sammanställning!$A:$A,O!G:G)+SUMIF(T!$B:$B,Sammanställning!$A:$A,T!G:G)+SUMIF(E!$B:$B,Sammanställning!$A:$A,E!G:G)</f>
        <v>2181</v>
      </c>
      <c r="G9" s="17">
        <f>SUMIF(K!$B:$B,Sammanställning!$A:$A,K!H:H)+SUMIF(W!$B:$B,Sammanställning!$A:$A,W!H:H)+SUMIF(I!$B:$B,Sammanställning!$A:$A,I!H:H)+SUMIF(X!$B:$B,Sammanställning!$A:$A,X!H:H)+SUMIF(N!$B:$B,Sammanställning!$A:$A,N!H:H)+SUMIF(Z!$B:$B,Sammanställning!$A:$A,Z!H:H)+SUMIF(F!$B:$B,Sammanställning!$A:$A,F!H:H)+SUMIF(H!$B:$B,Sammanställning!$A:$A,H!H:H)+SUMIF(G!$B:$B,Sammanställning!$A:$A,G!H:H)+SUMIF(BD!$B:$B,Sammanställning!$A:$A,BD!H:H)+SUMIF(M!$B:$B,Sammanställning!$A:$A,M!H:H)+SUMIF(AB!$B:$B,Sammanställning!$A:$A,AB!H:H)+SUMIF(D!$B:$B,Sammanställning!$A:$A,D!H:H)+SUMIF('C'!$B:$B,Sammanställning!$A:$A,'C'!H:H)+SUMIF(S!$B:$B,Sammanställning!$A:$A,S!H:H)+SUMIF(AC!$B:$B,Sammanställning!$A:$A,AC!H:H)+SUMIF(Y!$B:$B,Sammanställning!$A:$A,Y!H:H)+SUMIF(U!$B:$B,Sammanställning!$A:$A,U!H:H)+SUMIF(O!$B:$B,Sammanställning!$A:$A,O!H:H)+SUMIF(T!$B:$B,Sammanställning!$A:$A,T!H:H)+SUMIF(E!$B:$B,Sammanställning!$A:$A,E!H:H)</f>
        <v>2170</v>
      </c>
      <c r="H9" s="17">
        <f>SUMIF(K!$B:$B,Sammanställning!$A:$A,K!I:I)+SUMIF(W!$B:$B,Sammanställning!$A:$A,W!I:I)+SUMIF(I!$B:$B,Sammanställning!$A:$A,I!I:I)+SUMIF(X!$B:$B,Sammanställning!$A:$A,X!I:I)+SUMIF(N!$B:$B,Sammanställning!$A:$A,N!I:I)+SUMIF(Z!$B:$B,Sammanställning!$A:$A,Z!I:I)+SUMIF(F!$B:$B,Sammanställning!$A:$A,F!I:I)+SUMIF(H!$B:$B,Sammanställning!$A:$A,H!I:I)+SUMIF(G!$B:$B,Sammanställning!$A:$A,G!I:I)+SUMIF(BD!$B:$B,Sammanställning!$A:$A,BD!I:I)+SUMIF(M!$B:$B,Sammanställning!$A:$A,M!I:I)+SUMIF(AB!$B:$B,Sammanställning!$A:$A,AB!I:I)+SUMIF(D!$B:$B,Sammanställning!$A:$A,D!I:I)+SUMIF('C'!$B:$B,Sammanställning!$A:$A,'C'!I:I)+SUMIF(S!$B:$B,Sammanställning!$A:$A,S!I:I)+SUMIF(AC!$B:$B,Sammanställning!$A:$A,AC!I:I)+SUMIF(Y!$B:$B,Sammanställning!$A:$A,Y!I:I)+SUMIF(U!$B:$B,Sammanställning!$A:$A,U!I:I)+SUMIF(O!$B:$B,Sammanställning!$A:$A,O!I:I)+SUMIF(T!$B:$B,Sammanställning!$A:$A,T!I:I)+SUMIF(E!$B:$B,Sammanställning!$A:$A,E!I:I)</f>
        <v>11</v>
      </c>
      <c r="I9" s="17">
        <f>SUMIF(K!$B:$B,Sammanställning!$A:$A,K!J:J)+SUMIF(W!$B:$B,Sammanställning!$A:$A,W!J:J)+SUMIF(I!$B:$B,Sammanställning!$A:$A,I!J:J)+SUMIF(X!$B:$B,Sammanställning!$A:$A,X!J:J)+SUMIF(N!$B:$B,Sammanställning!$A:$A,N!J:J)+SUMIF(Z!$B:$B,Sammanställning!$A:$A,Z!J:J)+SUMIF(F!$B:$B,Sammanställning!$A:$A,F!J:J)+SUMIF(H!$B:$B,Sammanställning!$A:$A,H!J:J)+SUMIF(G!$B:$B,Sammanställning!$A:$A,G!J:J)+SUMIF(BD!$B:$B,Sammanställning!$A:$A,BD!J:J)+SUMIF(M!$B:$B,Sammanställning!$A:$A,M!J:J)+SUMIF(AB!$B:$B,Sammanställning!$A:$A,AB!J:J)+SUMIF(D!$B:$B,Sammanställning!$A:$A,D!J:J)+SUMIF('C'!$B:$B,Sammanställning!$A:$A,'C'!J:J)+SUMIF(S!$B:$B,Sammanställning!$A:$A,S!J:J)+SUMIF(AC!$B:$B,Sammanställning!$A:$A,AC!J:J)+SUMIF(Y!$B:$B,Sammanställning!$A:$A,Y!J:J)+SUMIF(U!$B:$B,Sammanställning!$A:$A,U!J:J)+SUMIF(O!$B:$B,Sammanställning!$A:$A,O!J:J)+SUMIF(T!$B:$B,Sammanställning!$A:$A,T!J:J)+SUMIF(E!$B:$B,Sammanställning!$A:$A,E!J:J)</f>
        <v>679.45571999999993</v>
      </c>
    </row>
    <row r="10" spans="1:9" s="18" customFormat="1" ht="25.5" x14ac:dyDescent="0.2">
      <c r="A10" s="15" t="s">
        <v>26</v>
      </c>
      <c r="B10" s="16">
        <f>SUMIF(K!$B:$B,Sammanställning!$A:$A,K!C:C)+SUMIF(W!$B:$B,Sammanställning!$A:$A,W!C:C)+SUMIF(I!$B:$B,Sammanställning!$A:$A,I!C:C)+SUMIF(X!$B:$B,Sammanställning!$A:$A,X!C:C)+SUMIF(N!$B:$B,Sammanställning!$A:$A,N!C:C)+SUMIF(Z!$B:$B,Sammanställning!$A:$A,Z!C:C)+SUMIF(F!$B:$B,Sammanställning!$A:$A,F!C:C)+SUMIF(H!$B:$B,Sammanställning!$A:$A,H!C:C)+SUMIF(G!$B:$B,Sammanställning!$A:$A,G!C:C)+SUMIF(BD!$B:$B,Sammanställning!$A:$A,BD!C:C)+SUMIF(M!$B:$B,Sammanställning!$A:$A,M!C:C)+SUMIF(AB!$B:$B,Sammanställning!$A:$A,AB!C:C)+SUMIF(D!$B:$B,Sammanställning!$A:$A,D!C:C)+SUMIF('C'!$B:$B,Sammanställning!$A:$A,'C'!C:C)+SUMIF(S!$B:$B,Sammanställning!$A:$A,S!C:C)+SUMIF(AC!$B:$B,Sammanställning!$A:$A,AC!C:C)+SUMIF(Y!$B:$B,Sammanställning!$A:$A,Y!C:C)+SUMIF(U!$B:$B,Sammanställning!$A:$A,U!C:C)+SUMIF(O!$B:$B,Sammanställning!$A:$A,O!C:C)+SUMIF(T!$B:$B,Sammanställning!$A:$A,T!C:C)+SUMIF(E!$B:$B,Sammanställning!$A:$A,E!C:C)</f>
        <v>1491.2174599999998</v>
      </c>
      <c r="C10" s="17">
        <f>SUMIF(K!$B:$B,Sammanställning!$A:$A,K!D:D)+SUMIF(W!$B:$B,Sammanställning!$A:$A,W!D:D)+SUMIF(I!$B:$B,Sammanställning!$A:$A,I!D:D)+SUMIF(X!$B:$B,Sammanställning!$A:$A,X!D:D)+SUMIF(N!$B:$B,Sammanställning!$A:$A,N!D:D)+SUMIF(Z!$B:$B,Sammanställning!$A:$A,Z!D:D)+SUMIF(F!$B:$B,Sammanställning!$A:$A,F!D:D)+SUMIF(H!$B:$B,Sammanställning!$A:$A,H!D:D)+SUMIF(G!$B:$B,Sammanställning!$A:$A,G!D:D)+SUMIF(BD!$B:$B,Sammanställning!$A:$A,BD!D:D)+SUMIF(M!$B:$B,Sammanställning!$A:$A,M!D:D)+SUMIF(AB!$B:$B,Sammanställning!$A:$A,AB!D:D)+SUMIF(D!$B:$B,Sammanställning!$A:$A,D!D:D)+SUMIF('C'!$B:$B,Sammanställning!$A:$A,'C'!D:D)+SUMIF(S!$B:$B,Sammanställning!$A:$A,S!D:D)+SUMIF(AC!$B:$B,Sammanställning!$A:$A,AC!D:D)+SUMIF(Y!$B:$B,Sammanställning!$A:$A,Y!D:D)+SUMIF(U!$B:$B,Sammanställning!$A:$A,U!D:D)+SUMIF(O!$B:$B,Sammanställning!$A:$A,O!D:D)+SUMIF(T!$B:$B,Sammanställning!$A:$A,T!D:D)+SUMIF(E!$B:$B,Sammanställning!$A:$A,E!D:D)</f>
        <v>6268</v>
      </c>
      <c r="D10" s="17">
        <f>SUMIF(K!$B:$B,Sammanställning!$A:$A,K!E:E)+SUMIF(W!$B:$B,Sammanställning!$A:$A,W!E:E)+SUMIF(I!$B:$B,Sammanställning!$A:$A,I!E:E)+SUMIF(X!$B:$B,Sammanställning!$A:$A,X!E:E)+SUMIF(N!$B:$B,Sammanställning!$A:$A,N!E:E)+SUMIF(Z!$B:$B,Sammanställning!$A:$A,Z!E:E)+SUMIF(F!$B:$B,Sammanställning!$A:$A,F!E:E)+SUMIF(H!$B:$B,Sammanställning!$A:$A,H!E:E)+SUMIF(G!$B:$B,Sammanställning!$A:$A,G!E:E)+SUMIF(BD!$B:$B,Sammanställning!$A:$A,BD!E:E)+SUMIF(M!$B:$B,Sammanställning!$A:$A,M!E:E)+SUMIF(AB!$B:$B,Sammanställning!$A:$A,AB!E:E)+SUMIF(D!$B:$B,Sammanställning!$A:$A,D!E:E)+SUMIF('C'!$B:$B,Sammanställning!$A:$A,'C'!E:E)+SUMIF(S!$B:$B,Sammanställning!$A:$A,S!E:E)+SUMIF(AC!$B:$B,Sammanställning!$A:$A,AC!E:E)+SUMIF(Y!$B:$B,Sammanställning!$A:$A,Y!E:E)+SUMIF(U!$B:$B,Sammanställning!$A:$A,U!E:E)+SUMIF(O!$B:$B,Sammanställning!$A:$A,O!E:E)+SUMIF(T!$B:$B,Sammanställning!$A:$A,T!E:E)+SUMIF(E!$B:$B,Sammanställning!$A:$A,E!E:E)</f>
        <v>6116</v>
      </c>
      <c r="E10" s="17">
        <f>SUMIF(K!$B:$B,Sammanställning!$A:$A,K!F:F)+SUMIF(W!$B:$B,Sammanställning!$A:$A,W!F:F)+SUMIF(I!$B:$B,Sammanställning!$A:$A,I!F:F)+SUMIF(X!$B:$B,Sammanställning!$A:$A,X!F:F)+SUMIF(N!$B:$B,Sammanställning!$A:$A,N!F:F)+SUMIF(Z!$B:$B,Sammanställning!$A:$A,Z!F:F)+SUMIF(F!$B:$B,Sammanställning!$A:$A,F!F:F)+SUMIF(H!$B:$B,Sammanställning!$A:$A,H!F:F)+SUMIF(G!$B:$B,Sammanställning!$A:$A,G!F:F)+SUMIF(BD!$B:$B,Sammanställning!$A:$A,BD!F:F)+SUMIF(M!$B:$B,Sammanställning!$A:$A,M!F:F)+SUMIF(AB!$B:$B,Sammanställning!$A:$A,AB!F:F)+SUMIF(D!$B:$B,Sammanställning!$A:$A,D!F:F)+SUMIF('C'!$B:$B,Sammanställning!$A:$A,'C'!F:F)+SUMIF(S!$B:$B,Sammanställning!$A:$A,S!F:F)+SUMIF(AC!$B:$B,Sammanställning!$A:$A,AC!F:F)+SUMIF(Y!$B:$B,Sammanställning!$A:$A,Y!F:F)+SUMIF(U!$B:$B,Sammanställning!$A:$A,U!F:F)+SUMIF(O!$B:$B,Sammanställning!$A:$A,O!F:F)+SUMIF(T!$B:$B,Sammanställning!$A:$A,T!F:F)+SUMIF(E!$B:$B,Sammanställning!$A:$A,E!F:F)</f>
        <v>152</v>
      </c>
      <c r="F10" s="17">
        <f>SUMIF(K!$B:$B,Sammanställning!$A:$A,K!G:G)+SUMIF(W!$B:$B,Sammanställning!$A:$A,W!G:G)+SUMIF(I!$B:$B,Sammanställning!$A:$A,I!G:G)+SUMIF(X!$B:$B,Sammanställning!$A:$A,X!G:G)+SUMIF(N!$B:$B,Sammanställning!$A:$A,N!G:G)+SUMIF(Z!$B:$B,Sammanställning!$A:$A,Z!G:G)+SUMIF(F!$B:$B,Sammanställning!$A:$A,F!G:G)+SUMIF(H!$B:$B,Sammanställning!$A:$A,H!G:G)+SUMIF(G!$B:$B,Sammanställning!$A:$A,G!G:G)+SUMIF(BD!$B:$B,Sammanställning!$A:$A,BD!G:G)+SUMIF(M!$B:$B,Sammanställning!$A:$A,M!G:G)+SUMIF(AB!$B:$B,Sammanställning!$A:$A,AB!G:G)+SUMIF(D!$B:$B,Sammanställning!$A:$A,D!G:G)+SUMIF('C'!$B:$B,Sammanställning!$A:$A,'C'!G:G)+SUMIF(S!$B:$B,Sammanställning!$A:$A,S!G:G)+SUMIF(AC!$B:$B,Sammanställning!$A:$A,AC!G:G)+SUMIF(Y!$B:$B,Sammanställning!$A:$A,Y!G:G)+SUMIF(U!$B:$B,Sammanställning!$A:$A,U!G:G)+SUMIF(O!$B:$B,Sammanställning!$A:$A,O!G:G)+SUMIF(T!$B:$B,Sammanställning!$A:$A,T!G:G)+SUMIF(E!$B:$B,Sammanställning!$A:$A,E!G:G)</f>
        <v>6319</v>
      </c>
      <c r="G10" s="17">
        <f>SUMIF(K!$B:$B,Sammanställning!$A:$A,K!H:H)+SUMIF(W!$B:$B,Sammanställning!$A:$A,W!H:H)+SUMIF(I!$B:$B,Sammanställning!$A:$A,I!H:H)+SUMIF(X!$B:$B,Sammanställning!$A:$A,X!H:H)+SUMIF(N!$B:$B,Sammanställning!$A:$A,N!H:H)+SUMIF(Z!$B:$B,Sammanställning!$A:$A,Z!H:H)+SUMIF(F!$B:$B,Sammanställning!$A:$A,F!H:H)+SUMIF(H!$B:$B,Sammanställning!$A:$A,H!H:H)+SUMIF(G!$B:$B,Sammanställning!$A:$A,G!H:H)+SUMIF(BD!$B:$B,Sammanställning!$A:$A,BD!H:H)+SUMIF(M!$B:$B,Sammanställning!$A:$A,M!H:H)+SUMIF(AB!$B:$B,Sammanställning!$A:$A,AB!H:H)+SUMIF(D!$B:$B,Sammanställning!$A:$A,D!H:H)+SUMIF('C'!$B:$B,Sammanställning!$A:$A,'C'!H:H)+SUMIF(S!$B:$B,Sammanställning!$A:$A,S!H:H)+SUMIF(AC!$B:$B,Sammanställning!$A:$A,AC!H:H)+SUMIF(Y!$B:$B,Sammanställning!$A:$A,Y!H:H)+SUMIF(U!$B:$B,Sammanställning!$A:$A,U!H:H)+SUMIF(O!$B:$B,Sammanställning!$A:$A,O!H:H)+SUMIF(T!$B:$B,Sammanställning!$A:$A,T!H:H)+SUMIF(E!$B:$B,Sammanställning!$A:$A,E!H:H)</f>
        <v>6039</v>
      </c>
      <c r="H10" s="17">
        <f>SUMIF(K!$B:$B,Sammanställning!$A:$A,K!I:I)+SUMIF(W!$B:$B,Sammanställning!$A:$A,W!I:I)+SUMIF(I!$B:$B,Sammanställning!$A:$A,I!I:I)+SUMIF(X!$B:$B,Sammanställning!$A:$A,X!I:I)+SUMIF(N!$B:$B,Sammanställning!$A:$A,N!I:I)+SUMIF(Z!$B:$B,Sammanställning!$A:$A,Z!I:I)+SUMIF(F!$B:$B,Sammanställning!$A:$A,F!I:I)+SUMIF(H!$B:$B,Sammanställning!$A:$A,H!I:I)+SUMIF(G!$B:$B,Sammanställning!$A:$A,G!I:I)+SUMIF(BD!$B:$B,Sammanställning!$A:$A,BD!I:I)+SUMIF(M!$B:$B,Sammanställning!$A:$A,M!I:I)+SUMIF(AB!$B:$B,Sammanställning!$A:$A,AB!I:I)+SUMIF(D!$B:$B,Sammanställning!$A:$A,D!I:I)+SUMIF('C'!$B:$B,Sammanställning!$A:$A,'C'!I:I)+SUMIF(S!$B:$B,Sammanställning!$A:$A,S!I:I)+SUMIF(AC!$B:$B,Sammanställning!$A:$A,AC!I:I)+SUMIF(Y!$B:$B,Sammanställning!$A:$A,Y!I:I)+SUMIF(U!$B:$B,Sammanställning!$A:$A,U!I:I)+SUMIF(O!$B:$B,Sammanställning!$A:$A,O!I:I)+SUMIF(T!$B:$B,Sammanställning!$A:$A,T!I:I)+SUMIF(E!$B:$B,Sammanställning!$A:$A,E!I:I)</f>
        <v>280</v>
      </c>
      <c r="I10" s="17">
        <f>SUMIF(K!$B:$B,Sammanställning!$A:$A,K!J:J)+SUMIF(W!$B:$B,Sammanställning!$A:$A,W!J:J)+SUMIF(I!$B:$B,Sammanställning!$A:$A,I!J:J)+SUMIF(X!$B:$B,Sammanställning!$A:$A,X!J:J)+SUMIF(N!$B:$B,Sammanställning!$A:$A,N!J:J)+SUMIF(Z!$B:$B,Sammanställning!$A:$A,Z!J:J)+SUMIF(F!$B:$B,Sammanställning!$A:$A,F!J:J)+SUMIF(H!$B:$B,Sammanställning!$A:$A,H!J:J)+SUMIF(G!$B:$B,Sammanställning!$A:$A,G!J:J)+SUMIF(BD!$B:$B,Sammanställning!$A:$A,BD!J:J)+SUMIF(M!$B:$B,Sammanställning!$A:$A,M!J:J)+SUMIF(AB!$B:$B,Sammanställning!$A:$A,AB!J:J)+SUMIF(D!$B:$B,Sammanställning!$A:$A,D!J:J)+SUMIF('C'!$B:$B,Sammanställning!$A:$A,'C'!J:J)+SUMIF(S!$B:$B,Sammanställning!$A:$A,S!J:J)+SUMIF(AC!$B:$B,Sammanställning!$A:$A,AC!J:J)+SUMIF(Y!$B:$B,Sammanställning!$A:$A,Y!J:J)+SUMIF(U!$B:$B,Sammanställning!$A:$A,U!J:J)+SUMIF(O!$B:$B,Sammanställning!$A:$A,O!J:J)+SUMIF(T!$B:$B,Sammanställning!$A:$A,T!J:J)+SUMIF(E!$B:$B,Sammanställning!$A:$A,E!J:J)</f>
        <v>1922.2174599999998</v>
      </c>
    </row>
    <row r="11" spans="1:9" s="18" customFormat="1" x14ac:dyDescent="0.2">
      <c r="A11" s="15"/>
      <c r="B11" s="16"/>
      <c r="C11" s="17"/>
      <c r="D11" s="17"/>
      <c r="E11" s="17"/>
      <c r="F11" s="17"/>
      <c r="G11" s="17"/>
      <c r="H11" s="17"/>
      <c r="I11" s="17"/>
    </row>
    <row r="12" spans="1:9" s="18" customFormat="1" x14ac:dyDescent="0.2">
      <c r="A12" s="15"/>
      <c r="B12" s="16"/>
      <c r="C12" s="17"/>
      <c r="D12" s="17"/>
      <c r="E12" s="17"/>
      <c r="F12" s="17"/>
      <c r="G12" s="17"/>
      <c r="H12" s="17"/>
      <c r="I12" s="17"/>
    </row>
    <row r="13" spans="1:9" s="18" customFormat="1" x14ac:dyDescent="0.2">
      <c r="A13" s="15"/>
      <c r="B13" s="16"/>
      <c r="C13" s="17"/>
      <c r="D13" s="17"/>
      <c r="E13" s="17"/>
      <c r="F13" s="17"/>
      <c r="G13" s="17"/>
      <c r="H13" s="17"/>
      <c r="I13" s="17"/>
    </row>
    <row r="14" spans="1:9" s="18" customFormat="1" x14ac:dyDescent="0.2">
      <c r="A14" s="11" t="s">
        <v>27</v>
      </c>
      <c r="B14" s="16"/>
      <c r="C14" s="17"/>
      <c r="D14" s="17"/>
      <c r="E14" s="17"/>
      <c r="F14" s="17"/>
      <c r="G14" s="17"/>
      <c r="H14" s="17"/>
      <c r="I14" s="17"/>
    </row>
    <row r="15" spans="1:9" s="18" customFormat="1" x14ac:dyDescent="0.2">
      <c r="A15" s="19" t="s">
        <v>28</v>
      </c>
      <c r="B15" s="16">
        <f>SUMIF(K!$B:$B,Sammanställning!$A:$A,K!C:C)+SUMIF(W!$B:$B,Sammanställning!$A:$A,W!C:C)+SUMIF(I!$B:$B,Sammanställning!$A:$A,I!C:C)+SUMIF(X!$B:$B,Sammanställning!$A:$A,X!C:C)+SUMIF(N!$B:$B,Sammanställning!$A:$A,N!C:C)+SUMIF(Z!$B:$B,Sammanställning!$A:$A,Z!C:C)+SUMIF(F!$B:$B,Sammanställning!$A:$A,F!C:C)+SUMIF(H!$B:$B,Sammanställning!$A:$A,H!C:C)+SUMIF(G!$B:$B,Sammanställning!$A:$A,G!C:C)+SUMIF(BD!$B:$B,Sammanställning!$A:$A,BD!C:C)+SUMIF(M!$B:$B,Sammanställning!$A:$A,M!C:C)+SUMIF(AB!$B:$B,Sammanställning!$A:$A,AB!C:C)+SUMIF(D!$B:$B,Sammanställning!$A:$A,D!C:C)+SUMIF('C'!$B:$B,Sammanställning!$A:$A,'C'!C:C)+SUMIF(S!$B:$B,Sammanställning!$A:$A,S!C:C)+SUMIF(AC!$B:$B,Sammanställning!$A:$A,AC!C:C)+SUMIF(Y!$B:$B,Sammanställning!$A:$A,Y!C:C)+SUMIF(U!$B:$B,Sammanställning!$A:$A,U!C:C)+SUMIF(O!$B:$B,Sammanställning!$A:$A,O!C:C)+SUMIF(T!$B:$B,Sammanställning!$A:$A,T!C:C)+SUMIF(E!$B:$B,Sammanställning!$A:$A,E!C:C)</f>
        <v>4836</v>
      </c>
      <c r="C15" s="17">
        <f>SUMIF(K!$B:$B,Sammanställning!$A:$A,K!D:D)+SUMIF(W!$B:$B,Sammanställning!$A:$A,W!D:D)+SUMIF(I!$B:$B,Sammanställning!$A:$A,I!D:D)+SUMIF(X!$B:$B,Sammanställning!$A:$A,X!D:D)+SUMIF(N!$B:$B,Sammanställning!$A:$A,N!D:D)+SUMIF(Z!$B:$B,Sammanställning!$A:$A,Z!D:D)+SUMIF(F!$B:$B,Sammanställning!$A:$A,F!D:D)+SUMIF(H!$B:$B,Sammanställning!$A:$A,H!D:D)+SUMIF(G!$B:$B,Sammanställning!$A:$A,G!D:D)+SUMIF(BD!$B:$B,Sammanställning!$A:$A,BD!D:D)+SUMIF(M!$B:$B,Sammanställning!$A:$A,M!D:D)+SUMIF(AB!$B:$B,Sammanställning!$A:$A,AB!D:D)+SUMIF(D!$B:$B,Sammanställning!$A:$A,D!D:D)+SUMIF('C'!$B:$B,Sammanställning!$A:$A,'C'!D:D)+SUMIF(S!$B:$B,Sammanställning!$A:$A,S!D:D)+SUMIF(AC!$B:$B,Sammanställning!$A:$A,AC!D:D)+SUMIF(Y!$B:$B,Sammanställning!$A:$A,Y!D:D)+SUMIF(U!$B:$B,Sammanställning!$A:$A,U!D:D)+SUMIF(O!$B:$B,Sammanställning!$A:$A,O!D:D)+SUMIF(T!$B:$B,Sammanställning!$A:$A,T!D:D)+SUMIF(E!$B:$B,Sammanställning!$A:$A,E!D:D)</f>
        <v>348775</v>
      </c>
      <c r="D15" s="17">
        <f>SUMIF(K!$B:$B,Sammanställning!$A:$A,K!E:E)+SUMIF(W!$B:$B,Sammanställning!$A:$A,W!E:E)+SUMIF(I!$B:$B,Sammanställning!$A:$A,I!E:E)+SUMIF(X!$B:$B,Sammanställning!$A:$A,X!E:E)+SUMIF(N!$B:$B,Sammanställning!$A:$A,N!E:E)+SUMIF(Z!$B:$B,Sammanställning!$A:$A,Z!E:E)+SUMIF(F!$B:$B,Sammanställning!$A:$A,F!E:E)+SUMIF(H!$B:$B,Sammanställning!$A:$A,H!E:E)+SUMIF(G!$B:$B,Sammanställning!$A:$A,G!E:E)+SUMIF(BD!$B:$B,Sammanställning!$A:$A,BD!E:E)+SUMIF(M!$B:$B,Sammanställning!$A:$A,M!E:E)+SUMIF(AB!$B:$B,Sammanställning!$A:$A,AB!E:E)+SUMIF(D!$B:$B,Sammanställning!$A:$A,D!E:E)+SUMIF('C'!$B:$B,Sammanställning!$A:$A,'C'!E:E)+SUMIF(S!$B:$B,Sammanställning!$A:$A,S!E:E)+SUMIF(AC!$B:$B,Sammanställning!$A:$A,AC!E:E)+SUMIF(Y!$B:$B,Sammanställning!$A:$A,Y!E:E)+SUMIF(U!$B:$B,Sammanställning!$A:$A,U!E:E)+SUMIF(O!$B:$B,Sammanställning!$A:$A,O!E:E)+SUMIF(T!$B:$B,Sammanställning!$A:$A,T!E:E)+SUMIF(E!$B:$B,Sammanställning!$A:$A,E!E:E)</f>
        <v>354871</v>
      </c>
      <c r="E15" s="17">
        <f>SUMIF(K!$B:$B,Sammanställning!$A:$A,K!F:F)+SUMIF(W!$B:$B,Sammanställning!$A:$A,W!F:F)+SUMIF(I!$B:$B,Sammanställning!$A:$A,I!F:F)+SUMIF(X!$B:$B,Sammanställning!$A:$A,X!F:F)+SUMIF(N!$B:$B,Sammanställning!$A:$A,N!F:F)+SUMIF(Z!$B:$B,Sammanställning!$A:$A,Z!F:F)+SUMIF(F!$B:$B,Sammanställning!$A:$A,F!F:F)+SUMIF(H!$B:$B,Sammanställning!$A:$A,H!F:F)+SUMIF(G!$B:$B,Sammanställning!$A:$A,G!F:F)+SUMIF(BD!$B:$B,Sammanställning!$A:$A,BD!F:F)+SUMIF(M!$B:$B,Sammanställning!$A:$A,M!F:F)+SUMIF(AB!$B:$B,Sammanställning!$A:$A,AB!F:F)+SUMIF(D!$B:$B,Sammanställning!$A:$A,D!F:F)+SUMIF('C'!$B:$B,Sammanställning!$A:$A,'C'!F:F)+SUMIF(S!$B:$B,Sammanställning!$A:$A,S!F:F)+SUMIF(AC!$B:$B,Sammanställning!$A:$A,AC!F:F)+SUMIF(Y!$B:$B,Sammanställning!$A:$A,Y!F:F)+SUMIF(U!$B:$B,Sammanställning!$A:$A,U!F:F)+SUMIF(O!$B:$B,Sammanställning!$A:$A,O!F:F)+SUMIF(T!$B:$B,Sammanställning!$A:$A,T!F:F)+SUMIF(E!$B:$B,Sammanställning!$A:$A,E!F:F)</f>
        <v>-6096</v>
      </c>
      <c r="F15" s="17">
        <f>SUMIF(K!$B:$B,Sammanställning!$A:$A,K!G:G)+SUMIF(W!$B:$B,Sammanställning!$A:$A,W!G:G)+SUMIF(I!$B:$B,Sammanställning!$A:$A,I!G:G)+SUMIF(X!$B:$B,Sammanställning!$A:$A,X!G:G)+SUMIF(N!$B:$B,Sammanställning!$A:$A,N!G:G)+SUMIF(Z!$B:$B,Sammanställning!$A:$A,Z!G:G)+SUMIF(F!$B:$B,Sammanställning!$A:$A,F!G:G)+SUMIF(H!$B:$B,Sammanställning!$A:$A,H!G:G)+SUMIF(G!$B:$B,Sammanställning!$A:$A,G!G:G)+SUMIF(BD!$B:$B,Sammanställning!$A:$A,BD!G:G)+SUMIF(M!$B:$B,Sammanställning!$A:$A,M!G:G)+SUMIF(AB!$B:$B,Sammanställning!$A:$A,AB!G:G)+SUMIF(D!$B:$B,Sammanställning!$A:$A,D!G:G)+SUMIF('C'!$B:$B,Sammanställning!$A:$A,'C'!G:G)+SUMIF(S!$B:$B,Sammanställning!$A:$A,S!G:G)+SUMIF(AC!$B:$B,Sammanställning!$A:$A,AC!G:G)+SUMIF(Y!$B:$B,Sammanställning!$A:$A,Y!G:G)+SUMIF(U!$B:$B,Sammanställning!$A:$A,U!G:G)+SUMIF(O!$B:$B,Sammanställning!$A:$A,O!G:G)+SUMIF(T!$B:$B,Sammanställning!$A:$A,T!G:G)+SUMIF(E!$B:$B,Sammanställning!$A:$A,E!G:G)</f>
        <v>370479</v>
      </c>
      <c r="G15" s="17">
        <f>SUMIF(K!$B:$B,Sammanställning!$A:$A,K!H:H)+SUMIF(W!$B:$B,Sammanställning!$A:$A,W!H:H)+SUMIF(I!$B:$B,Sammanställning!$A:$A,I!H:H)+SUMIF(X!$B:$B,Sammanställning!$A:$A,X!H:H)+SUMIF(N!$B:$B,Sammanställning!$A:$A,N!H:H)+SUMIF(Z!$B:$B,Sammanställning!$A:$A,Z!H:H)+SUMIF(F!$B:$B,Sammanställning!$A:$A,F!H:H)+SUMIF(H!$B:$B,Sammanställning!$A:$A,H!H:H)+SUMIF(G!$B:$B,Sammanställning!$A:$A,G!H:H)+SUMIF(BD!$B:$B,Sammanställning!$A:$A,BD!H:H)+SUMIF(M!$B:$B,Sammanställning!$A:$A,M!H:H)+SUMIF(AB!$B:$B,Sammanställning!$A:$A,AB!H:H)+SUMIF(D!$B:$B,Sammanställning!$A:$A,D!H:H)+SUMIF('C'!$B:$B,Sammanställning!$A:$A,'C'!H:H)+SUMIF(S!$B:$B,Sammanställning!$A:$A,S!H:H)+SUMIF(AC!$B:$B,Sammanställning!$A:$A,AC!H:H)+SUMIF(Y!$B:$B,Sammanställning!$A:$A,Y!H:H)+SUMIF(U!$B:$B,Sammanställning!$A:$A,U!H:H)+SUMIF(O!$B:$B,Sammanställning!$A:$A,O!H:H)+SUMIF(T!$B:$B,Sammanställning!$A:$A,T!H:H)+SUMIF(E!$B:$B,Sammanställning!$A:$A,E!H:H)</f>
        <v>370128</v>
      </c>
      <c r="H15" s="17">
        <f>SUMIF(K!$B:$B,Sammanställning!$A:$A,K!I:I)+SUMIF(W!$B:$B,Sammanställning!$A:$A,W!I:I)+SUMIF(I!$B:$B,Sammanställning!$A:$A,I!I:I)+SUMIF(X!$B:$B,Sammanställning!$A:$A,X!I:I)+SUMIF(N!$B:$B,Sammanställning!$A:$A,N!I:I)+SUMIF(Z!$B:$B,Sammanställning!$A:$A,Z!I:I)+SUMIF(F!$B:$B,Sammanställning!$A:$A,F!I:I)+SUMIF(H!$B:$B,Sammanställning!$A:$A,H!I:I)+SUMIF(G!$B:$B,Sammanställning!$A:$A,G!I:I)+SUMIF(BD!$B:$B,Sammanställning!$A:$A,BD!I:I)+SUMIF(M!$B:$B,Sammanställning!$A:$A,M!I:I)+SUMIF(AB!$B:$B,Sammanställning!$A:$A,AB!I:I)+SUMIF(D!$B:$B,Sammanställning!$A:$A,D!I:I)+SUMIF('C'!$B:$B,Sammanställning!$A:$A,'C'!I:I)+SUMIF(S!$B:$B,Sammanställning!$A:$A,S!I:I)+SUMIF(AC!$B:$B,Sammanställning!$A:$A,AC!I:I)+SUMIF(Y!$B:$B,Sammanställning!$A:$A,Y!I:I)+SUMIF(U!$B:$B,Sammanställning!$A:$A,U!I:I)+SUMIF(O!$B:$B,Sammanställning!$A:$A,O!I:I)+SUMIF(T!$B:$B,Sammanställning!$A:$A,T!I:I)+SUMIF(E!$B:$B,Sammanställning!$A:$A,E!I:I)</f>
        <v>351</v>
      </c>
      <c r="I15" s="17">
        <f>SUMIF(K!$B:$B,Sammanställning!$A:$A,K!J:J)+SUMIF(W!$B:$B,Sammanställning!$A:$A,W!J:J)+SUMIF(I!$B:$B,Sammanställning!$A:$A,I!J:J)+SUMIF(X!$B:$B,Sammanställning!$A:$A,X!J:J)+SUMIF(N!$B:$B,Sammanställning!$A:$A,N!J:J)+SUMIF(Z!$B:$B,Sammanställning!$A:$A,Z!J:J)+SUMIF(F!$B:$B,Sammanställning!$A:$A,F!J:J)+SUMIF(H!$B:$B,Sammanställning!$A:$A,H!J:J)+SUMIF(G!$B:$B,Sammanställning!$A:$A,G!J:J)+SUMIF(BD!$B:$B,Sammanställning!$A:$A,BD!J:J)+SUMIF(M!$B:$B,Sammanställning!$A:$A,M!J:J)+SUMIF(AB!$B:$B,Sammanställning!$A:$A,AB!J:J)+SUMIF(D!$B:$B,Sammanställning!$A:$A,D!J:J)+SUMIF('C'!$B:$B,Sammanställning!$A:$A,'C'!J:J)+SUMIF(S!$B:$B,Sammanställning!$A:$A,S!J:J)+SUMIF(AC!$B:$B,Sammanställning!$A:$A,AC!J:J)+SUMIF(Y!$B:$B,Sammanställning!$A:$A,Y!J:J)+SUMIF(U!$B:$B,Sammanställning!$A:$A,U!J:J)+SUMIF(O!$B:$B,Sammanställning!$A:$A,O!J:J)+SUMIF(T!$B:$B,Sammanställning!$A:$A,T!J:J)+SUMIF(E!$B:$B,Sammanställning!$A:$A,E!J:J)</f>
        <v>-909</v>
      </c>
    </row>
    <row r="16" spans="1:9" s="18" customFormat="1" x14ac:dyDescent="0.2">
      <c r="A16" s="15" t="s">
        <v>29</v>
      </c>
      <c r="B16" s="16">
        <f>SUMIF(K!$B:$B,Sammanställning!$A:$A,K!C:C)+SUMIF(W!$B:$B,Sammanställning!$A:$A,W!C:C)+SUMIF(I!$B:$B,Sammanställning!$A:$A,I!C:C)+SUMIF(X!$B:$B,Sammanställning!$A:$A,X!C:C)+SUMIF(N!$B:$B,Sammanställning!$A:$A,N!C:C)+SUMIF(Z!$B:$B,Sammanställning!$A:$A,Z!C:C)+SUMIF(F!$B:$B,Sammanställning!$A:$A,F!C:C)+SUMIF(H!$B:$B,Sammanställning!$A:$A,H!C:C)+SUMIF(G!$B:$B,Sammanställning!$A:$A,G!C:C)+SUMIF(BD!$B:$B,Sammanställning!$A:$A,BD!C:C)+SUMIF(M!$B:$B,Sammanställning!$A:$A,M!C:C)+SUMIF(AB!$B:$B,Sammanställning!$A:$A,AB!C:C)+SUMIF(D!$B:$B,Sammanställning!$A:$A,D!C:C)+SUMIF('C'!$B:$B,Sammanställning!$A:$A,'C'!C:C)+SUMIF(S!$B:$B,Sammanställning!$A:$A,S!C:C)+SUMIF(AC!$B:$B,Sammanställning!$A:$A,AC!C:C)+SUMIF(Y!$B:$B,Sammanställning!$A:$A,Y!C:C)+SUMIF(U!$B:$B,Sammanställning!$A:$A,U!C:C)+SUMIF(O!$B:$B,Sammanställning!$A:$A,O!C:C)+SUMIF(T!$B:$B,Sammanställning!$A:$A,T!C:C)+SUMIF(E!$B:$B,Sammanställning!$A:$A,E!C:C)</f>
        <v>4556.6000000000004</v>
      </c>
      <c r="C16" s="17">
        <f>SUMIF(K!$B:$B,Sammanställning!$A:$A,K!D:D)+SUMIF(W!$B:$B,Sammanställning!$A:$A,W!D:D)+SUMIF(I!$B:$B,Sammanställning!$A:$A,I!D:D)+SUMIF(X!$B:$B,Sammanställning!$A:$A,X!D:D)+SUMIF(N!$B:$B,Sammanställning!$A:$A,N!D:D)+SUMIF(Z!$B:$B,Sammanställning!$A:$A,Z!D:D)+SUMIF(F!$B:$B,Sammanställning!$A:$A,F!D:D)+SUMIF(H!$B:$B,Sammanställning!$A:$A,H!D:D)+SUMIF(G!$B:$B,Sammanställning!$A:$A,G!D:D)+SUMIF(BD!$B:$B,Sammanställning!$A:$A,BD!D:D)+SUMIF(M!$B:$B,Sammanställning!$A:$A,M!D:D)+SUMIF(AB!$B:$B,Sammanställning!$A:$A,AB!D:D)+SUMIF(D!$B:$B,Sammanställning!$A:$A,D!D:D)+SUMIF('C'!$B:$B,Sammanställning!$A:$A,'C'!D:D)+SUMIF(S!$B:$B,Sammanställning!$A:$A,S!D:D)+SUMIF(AC!$B:$B,Sammanställning!$A:$A,AC!D:D)+SUMIF(Y!$B:$B,Sammanställning!$A:$A,Y!D:D)+SUMIF(U!$B:$B,Sammanställning!$A:$A,U!D:D)+SUMIF(O!$B:$B,Sammanställning!$A:$A,O!D:D)+SUMIF(T!$B:$B,Sammanställning!$A:$A,T!D:D)+SUMIF(E!$B:$B,Sammanställning!$A:$A,E!D:D)</f>
        <v>70895</v>
      </c>
      <c r="D16" s="17">
        <f>SUMIF(K!$B:$B,Sammanställning!$A:$A,K!E:E)+SUMIF(W!$B:$B,Sammanställning!$A:$A,W!E:E)+SUMIF(I!$B:$B,Sammanställning!$A:$A,I!E:E)+SUMIF(X!$B:$B,Sammanställning!$A:$A,X!E:E)+SUMIF(N!$B:$B,Sammanställning!$A:$A,N!E:E)+SUMIF(Z!$B:$B,Sammanställning!$A:$A,Z!E:E)+SUMIF(F!$B:$B,Sammanställning!$A:$A,F!E:E)+SUMIF(H!$B:$B,Sammanställning!$A:$A,H!E:E)+SUMIF(G!$B:$B,Sammanställning!$A:$A,G!E:E)+SUMIF(BD!$B:$B,Sammanställning!$A:$A,BD!E:E)+SUMIF(M!$B:$B,Sammanställning!$A:$A,M!E:E)+SUMIF(AB!$B:$B,Sammanställning!$A:$A,AB!E:E)+SUMIF(D!$B:$B,Sammanställning!$A:$A,D!E:E)+SUMIF('C'!$B:$B,Sammanställning!$A:$A,'C'!E:E)+SUMIF(S!$B:$B,Sammanställning!$A:$A,S!E:E)+SUMIF(AC!$B:$B,Sammanställning!$A:$A,AC!E:E)+SUMIF(Y!$B:$B,Sammanställning!$A:$A,Y!E:E)+SUMIF(U!$B:$B,Sammanställning!$A:$A,U!E:E)+SUMIF(O!$B:$B,Sammanställning!$A:$A,O!E:E)+SUMIF(T!$B:$B,Sammanställning!$A:$A,T!E:E)+SUMIF(E!$B:$B,Sammanställning!$A:$A,E!E:E)</f>
        <v>71190</v>
      </c>
      <c r="E16" s="17">
        <f>SUMIF(K!$B:$B,Sammanställning!$A:$A,K!F:F)+SUMIF(W!$B:$B,Sammanställning!$A:$A,W!F:F)+SUMIF(I!$B:$B,Sammanställning!$A:$A,I!F:F)+SUMIF(X!$B:$B,Sammanställning!$A:$A,X!F:F)+SUMIF(N!$B:$B,Sammanställning!$A:$A,N!F:F)+SUMIF(Z!$B:$B,Sammanställning!$A:$A,Z!F:F)+SUMIF(F!$B:$B,Sammanställning!$A:$A,F!F:F)+SUMIF(H!$B:$B,Sammanställning!$A:$A,H!F:F)+SUMIF(G!$B:$B,Sammanställning!$A:$A,G!F:F)+SUMIF(BD!$B:$B,Sammanställning!$A:$A,BD!F:F)+SUMIF(M!$B:$B,Sammanställning!$A:$A,M!F:F)+SUMIF(AB!$B:$B,Sammanställning!$A:$A,AB!F:F)+SUMIF(D!$B:$B,Sammanställning!$A:$A,D!F:F)+SUMIF('C'!$B:$B,Sammanställning!$A:$A,'C'!F:F)+SUMIF(S!$B:$B,Sammanställning!$A:$A,S!F:F)+SUMIF(AC!$B:$B,Sammanställning!$A:$A,AC!F:F)+SUMIF(Y!$B:$B,Sammanställning!$A:$A,Y!F:F)+SUMIF(U!$B:$B,Sammanställning!$A:$A,U!F:F)+SUMIF(O!$B:$B,Sammanställning!$A:$A,O!F:F)+SUMIF(T!$B:$B,Sammanställning!$A:$A,T!F:F)+SUMIF(E!$B:$B,Sammanställning!$A:$A,E!F:F)</f>
        <v>-295</v>
      </c>
      <c r="F16" s="17">
        <f>SUMIF(K!$B:$B,Sammanställning!$A:$A,K!G:G)+SUMIF(W!$B:$B,Sammanställning!$A:$A,W!G:G)+SUMIF(I!$B:$B,Sammanställning!$A:$A,I!G:G)+SUMIF(X!$B:$B,Sammanställning!$A:$A,X!G:G)+SUMIF(N!$B:$B,Sammanställning!$A:$A,N!G:G)+SUMIF(Z!$B:$B,Sammanställning!$A:$A,Z!G:G)+SUMIF(F!$B:$B,Sammanställning!$A:$A,F!G:G)+SUMIF(H!$B:$B,Sammanställning!$A:$A,H!G:G)+SUMIF(G!$B:$B,Sammanställning!$A:$A,G!G:G)+SUMIF(BD!$B:$B,Sammanställning!$A:$A,BD!G:G)+SUMIF(M!$B:$B,Sammanställning!$A:$A,M!G:G)+SUMIF(AB!$B:$B,Sammanställning!$A:$A,AB!G:G)+SUMIF(D!$B:$B,Sammanställning!$A:$A,D!G:G)+SUMIF('C'!$B:$B,Sammanställning!$A:$A,'C'!G:G)+SUMIF(S!$B:$B,Sammanställning!$A:$A,S!G:G)+SUMIF(AC!$B:$B,Sammanställning!$A:$A,AC!G:G)+SUMIF(Y!$B:$B,Sammanställning!$A:$A,Y!G:G)+SUMIF(U!$B:$B,Sammanställning!$A:$A,U!G:G)+SUMIF(O!$B:$B,Sammanställning!$A:$A,O!G:G)+SUMIF(T!$B:$B,Sammanställning!$A:$A,T!G:G)+SUMIF(E!$B:$B,Sammanställning!$A:$A,E!G:G)</f>
        <v>58395</v>
      </c>
      <c r="G16" s="17">
        <f>SUMIF(K!$B:$B,Sammanställning!$A:$A,K!H:H)+SUMIF(W!$B:$B,Sammanställning!$A:$A,W!H:H)+SUMIF(I!$B:$B,Sammanställning!$A:$A,I!H:H)+SUMIF(X!$B:$B,Sammanställning!$A:$A,X!H:H)+SUMIF(N!$B:$B,Sammanställning!$A:$A,N!H:H)+SUMIF(Z!$B:$B,Sammanställning!$A:$A,Z!H:H)+SUMIF(F!$B:$B,Sammanställning!$A:$A,F!H:H)+SUMIF(H!$B:$B,Sammanställning!$A:$A,H!H:H)+SUMIF(G!$B:$B,Sammanställning!$A:$A,G!H:H)+SUMIF(BD!$B:$B,Sammanställning!$A:$A,BD!H:H)+SUMIF(M!$B:$B,Sammanställning!$A:$A,M!H:H)+SUMIF(AB!$B:$B,Sammanställning!$A:$A,AB!H:H)+SUMIF(D!$B:$B,Sammanställning!$A:$A,D!H:H)+SUMIF('C'!$B:$B,Sammanställning!$A:$A,'C'!H:H)+SUMIF(S!$B:$B,Sammanställning!$A:$A,S!H:H)+SUMIF(AC!$B:$B,Sammanställning!$A:$A,AC!H:H)+SUMIF(Y!$B:$B,Sammanställning!$A:$A,Y!H:H)+SUMIF(U!$B:$B,Sammanställning!$A:$A,U!H:H)+SUMIF(O!$B:$B,Sammanställning!$A:$A,O!H:H)+SUMIF(T!$B:$B,Sammanställning!$A:$A,T!H:H)+SUMIF(E!$B:$B,Sammanställning!$A:$A,E!H:H)</f>
        <v>62600</v>
      </c>
      <c r="H16" s="17">
        <f>SUMIF(K!$B:$B,Sammanställning!$A:$A,K!I:I)+SUMIF(W!$B:$B,Sammanställning!$A:$A,W!I:I)+SUMIF(I!$B:$B,Sammanställning!$A:$A,I!I:I)+SUMIF(X!$B:$B,Sammanställning!$A:$A,X!I:I)+SUMIF(N!$B:$B,Sammanställning!$A:$A,N!I:I)+SUMIF(Z!$B:$B,Sammanställning!$A:$A,Z!I:I)+SUMIF(F!$B:$B,Sammanställning!$A:$A,F!I:I)+SUMIF(H!$B:$B,Sammanställning!$A:$A,H!I:I)+SUMIF(G!$B:$B,Sammanställning!$A:$A,G!I:I)+SUMIF(BD!$B:$B,Sammanställning!$A:$A,BD!I:I)+SUMIF(M!$B:$B,Sammanställning!$A:$A,M!I:I)+SUMIF(AB!$B:$B,Sammanställning!$A:$A,AB!I:I)+SUMIF(D!$B:$B,Sammanställning!$A:$A,D!I:I)+SUMIF('C'!$B:$B,Sammanställning!$A:$A,'C'!I:I)+SUMIF(S!$B:$B,Sammanställning!$A:$A,S!I:I)+SUMIF(AC!$B:$B,Sammanställning!$A:$A,AC!I:I)+SUMIF(Y!$B:$B,Sammanställning!$A:$A,Y!I:I)+SUMIF(U!$B:$B,Sammanställning!$A:$A,U!I:I)+SUMIF(O!$B:$B,Sammanställning!$A:$A,O!I:I)+SUMIF(T!$B:$B,Sammanställning!$A:$A,T!I:I)+SUMIF(E!$B:$B,Sammanställning!$A:$A,E!I:I)</f>
        <v>-4205</v>
      </c>
      <c r="I16" s="17">
        <f>SUMIF(K!$B:$B,Sammanställning!$A:$A,K!J:J)+SUMIF(W!$B:$B,Sammanställning!$A:$A,W!J:J)+SUMIF(I!$B:$B,Sammanställning!$A:$A,I!J:J)+SUMIF(X!$B:$B,Sammanställning!$A:$A,X!J:J)+SUMIF(N!$B:$B,Sammanställning!$A:$A,N!J:J)+SUMIF(Z!$B:$B,Sammanställning!$A:$A,Z!J:J)+SUMIF(F!$B:$B,Sammanställning!$A:$A,F!J:J)+SUMIF(H!$B:$B,Sammanställning!$A:$A,H!J:J)+SUMIF(G!$B:$B,Sammanställning!$A:$A,G!J:J)+SUMIF(BD!$B:$B,Sammanställning!$A:$A,BD!J:J)+SUMIF(M!$B:$B,Sammanställning!$A:$A,M!J:J)+SUMIF(AB!$B:$B,Sammanställning!$A:$A,AB!J:J)+SUMIF(D!$B:$B,Sammanställning!$A:$A,D!J:J)+SUMIF('C'!$B:$B,Sammanställning!$A:$A,'C'!J:J)+SUMIF(S!$B:$B,Sammanställning!$A:$A,S!J:J)+SUMIF(AC!$B:$B,Sammanställning!$A:$A,AC!J:J)+SUMIF(Y!$B:$B,Sammanställning!$A:$A,Y!J:J)+SUMIF(U!$B:$B,Sammanställning!$A:$A,U!J:J)+SUMIF(O!$B:$B,Sammanställning!$A:$A,O!J:J)+SUMIF(T!$B:$B,Sammanställning!$A:$A,T!J:J)+SUMIF(E!$B:$B,Sammanställning!$A:$A,E!J:J)</f>
        <v>56.600000000000364</v>
      </c>
    </row>
    <row r="17" spans="1:9" s="18" customFormat="1" x14ac:dyDescent="0.2">
      <c r="A17" s="15" t="s">
        <v>30</v>
      </c>
      <c r="B17" s="16">
        <f>SUMIF(K!$B:$B,Sammanställning!$A:$A,K!C:C)+SUMIF(W!$B:$B,Sammanställning!$A:$A,W!C:C)+SUMIF(I!$B:$B,Sammanställning!$A:$A,I!C:C)+SUMIF(X!$B:$B,Sammanställning!$A:$A,X!C:C)+SUMIF(N!$B:$B,Sammanställning!$A:$A,N!C:C)+SUMIF(Z!$B:$B,Sammanställning!$A:$A,Z!C:C)+SUMIF(F!$B:$B,Sammanställning!$A:$A,F!C:C)+SUMIF(H!$B:$B,Sammanställning!$A:$A,H!C:C)+SUMIF(G!$B:$B,Sammanställning!$A:$A,G!C:C)+SUMIF(BD!$B:$B,Sammanställning!$A:$A,BD!C:C)+SUMIF(M!$B:$B,Sammanställning!$A:$A,M!C:C)+SUMIF(AB!$B:$B,Sammanställning!$A:$A,AB!C:C)+SUMIF(D!$B:$B,Sammanställning!$A:$A,D!C:C)+SUMIF('C'!$B:$B,Sammanställning!$A:$A,'C'!C:C)+SUMIF(S!$B:$B,Sammanställning!$A:$A,S!C:C)+SUMIF(AC!$B:$B,Sammanställning!$A:$A,AC!C:C)+SUMIF(Y!$B:$B,Sammanställning!$A:$A,Y!C:C)+SUMIF(U!$B:$B,Sammanställning!$A:$A,U!C:C)+SUMIF(O!$B:$B,Sammanställning!$A:$A,O!C:C)+SUMIF(T!$B:$B,Sammanställning!$A:$A,T!C:C)+SUMIF(E!$B:$B,Sammanställning!$A:$A,E!C:C)</f>
        <v>14176</v>
      </c>
      <c r="C17" s="17">
        <f>SUMIF(K!$B:$B,Sammanställning!$A:$A,K!D:D)+SUMIF(W!$B:$B,Sammanställning!$A:$A,W!D:D)+SUMIF(I!$B:$B,Sammanställning!$A:$A,I!D:D)+SUMIF(X!$B:$B,Sammanställning!$A:$A,X!D:D)+SUMIF(N!$B:$B,Sammanställning!$A:$A,N!D:D)+SUMIF(Z!$B:$B,Sammanställning!$A:$A,Z!D:D)+SUMIF(F!$B:$B,Sammanställning!$A:$A,F!D:D)+SUMIF(H!$B:$B,Sammanställning!$A:$A,H!D:D)+SUMIF(G!$B:$B,Sammanställning!$A:$A,G!D:D)+SUMIF(BD!$B:$B,Sammanställning!$A:$A,BD!D:D)+SUMIF(M!$B:$B,Sammanställning!$A:$A,M!D:D)+SUMIF(AB!$B:$B,Sammanställning!$A:$A,AB!D:D)+SUMIF(D!$B:$B,Sammanställning!$A:$A,D!D:D)+SUMIF('C'!$B:$B,Sammanställning!$A:$A,'C'!D:D)+SUMIF(S!$B:$B,Sammanställning!$A:$A,S!D:D)+SUMIF(AC!$B:$B,Sammanställning!$A:$A,AC!D:D)+SUMIF(Y!$B:$B,Sammanställning!$A:$A,Y!D:D)+SUMIF(U!$B:$B,Sammanställning!$A:$A,U!D:D)+SUMIF(O!$B:$B,Sammanställning!$A:$A,O!D:D)+SUMIF(T!$B:$B,Sammanställning!$A:$A,T!D:D)+SUMIF(E!$B:$B,Sammanställning!$A:$A,E!D:D)</f>
        <v>8320</v>
      </c>
      <c r="D17" s="17">
        <f>SUMIF(K!$B:$B,Sammanställning!$A:$A,K!E:E)+SUMIF(W!$B:$B,Sammanställning!$A:$A,W!E:E)+SUMIF(I!$B:$B,Sammanställning!$A:$A,I!E:E)+SUMIF(X!$B:$B,Sammanställning!$A:$A,X!E:E)+SUMIF(N!$B:$B,Sammanställning!$A:$A,N!E:E)+SUMIF(Z!$B:$B,Sammanställning!$A:$A,Z!E:E)+SUMIF(F!$B:$B,Sammanställning!$A:$A,F!E:E)+SUMIF(H!$B:$B,Sammanställning!$A:$A,H!E:E)+SUMIF(G!$B:$B,Sammanställning!$A:$A,G!E:E)+SUMIF(BD!$B:$B,Sammanställning!$A:$A,BD!E:E)+SUMIF(M!$B:$B,Sammanställning!$A:$A,M!E:E)+SUMIF(AB!$B:$B,Sammanställning!$A:$A,AB!E:E)+SUMIF(D!$B:$B,Sammanställning!$A:$A,D!E:E)+SUMIF('C'!$B:$B,Sammanställning!$A:$A,'C'!E:E)+SUMIF(S!$B:$B,Sammanställning!$A:$A,S!E:E)+SUMIF(AC!$B:$B,Sammanställning!$A:$A,AC!E:E)+SUMIF(Y!$B:$B,Sammanställning!$A:$A,Y!E:E)+SUMIF(U!$B:$B,Sammanställning!$A:$A,U!E:E)+SUMIF(O!$B:$B,Sammanställning!$A:$A,O!E:E)+SUMIF(T!$B:$B,Sammanställning!$A:$A,T!E:E)+SUMIF(E!$B:$B,Sammanställning!$A:$A,E!E:E)</f>
        <v>8900</v>
      </c>
      <c r="E17" s="17">
        <f>SUMIF(K!$B:$B,Sammanställning!$A:$A,K!F:F)+SUMIF(W!$B:$B,Sammanställning!$A:$A,W!F:F)+SUMIF(I!$B:$B,Sammanställning!$A:$A,I!F:F)+SUMIF(X!$B:$B,Sammanställning!$A:$A,X!F:F)+SUMIF(N!$B:$B,Sammanställning!$A:$A,N!F:F)+SUMIF(Z!$B:$B,Sammanställning!$A:$A,Z!F:F)+SUMIF(F!$B:$B,Sammanställning!$A:$A,F!F:F)+SUMIF(H!$B:$B,Sammanställning!$A:$A,H!F:F)+SUMIF(G!$B:$B,Sammanställning!$A:$A,G!F:F)+SUMIF(BD!$B:$B,Sammanställning!$A:$A,BD!F:F)+SUMIF(M!$B:$B,Sammanställning!$A:$A,M!F:F)+SUMIF(AB!$B:$B,Sammanställning!$A:$A,AB!F:F)+SUMIF(D!$B:$B,Sammanställning!$A:$A,D!F:F)+SUMIF('C'!$B:$B,Sammanställning!$A:$A,'C'!F:F)+SUMIF(S!$B:$B,Sammanställning!$A:$A,S!F:F)+SUMIF(AC!$B:$B,Sammanställning!$A:$A,AC!F:F)+SUMIF(Y!$B:$B,Sammanställning!$A:$A,Y!F:F)+SUMIF(U!$B:$B,Sammanställning!$A:$A,U!F:F)+SUMIF(O!$B:$B,Sammanställning!$A:$A,O!F:F)+SUMIF(T!$B:$B,Sammanställning!$A:$A,T!F:F)+SUMIF(E!$B:$B,Sammanställning!$A:$A,E!F:F)</f>
        <v>-580</v>
      </c>
      <c r="F17" s="17">
        <f>SUMIF(K!$B:$B,Sammanställning!$A:$A,K!G:G)+SUMIF(W!$B:$B,Sammanställning!$A:$A,W!G:G)+SUMIF(I!$B:$B,Sammanställning!$A:$A,I!G:G)+SUMIF(X!$B:$B,Sammanställning!$A:$A,X!G:G)+SUMIF(N!$B:$B,Sammanställning!$A:$A,N!G:G)+SUMIF(Z!$B:$B,Sammanställning!$A:$A,Z!G:G)+SUMIF(F!$B:$B,Sammanställning!$A:$A,F!G:G)+SUMIF(H!$B:$B,Sammanställning!$A:$A,H!G:G)+SUMIF(G!$B:$B,Sammanställning!$A:$A,G!G:G)+SUMIF(BD!$B:$B,Sammanställning!$A:$A,BD!G:G)+SUMIF(M!$B:$B,Sammanställning!$A:$A,M!G:G)+SUMIF(AB!$B:$B,Sammanställning!$A:$A,AB!G:G)+SUMIF(D!$B:$B,Sammanställning!$A:$A,D!G:G)+SUMIF('C'!$B:$B,Sammanställning!$A:$A,'C'!G:G)+SUMIF(S!$B:$B,Sammanställning!$A:$A,S!G:G)+SUMIF(AC!$B:$B,Sammanställning!$A:$A,AC!G:G)+SUMIF(Y!$B:$B,Sammanställning!$A:$A,Y!G:G)+SUMIF(U!$B:$B,Sammanställning!$A:$A,U!G:G)+SUMIF(O!$B:$B,Sammanställning!$A:$A,O!G:G)+SUMIF(T!$B:$B,Sammanställning!$A:$A,T!G:G)+SUMIF(E!$B:$B,Sammanställning!$A:$A,E!G:G)</f>
        <v>8520</v>
      </c>
      <c r="G17" s="17">
        <f>SUMIF(K!$B:$B,Sammanställning!$A:$A,K!H:H)+SUMIF(W!$B:$B,Sammanställning!$A:$A,W!H:H)+SUMIF(I!$B:$B,Sammanställning!$A:$A,I!H:H)+SUMIF(X!$B:$B,Sammanställning!$A:$A,X!H:H)+SUMIF(N!$B:$B,Sammanställning!$A:$A,N!H:H)+SUMIF(Z!$B:$B,Sammanställning!$A:$A,Z!H:H)+SUMIF(F!$B:$B,Sammanställning!$A:$A,F!H:H)+SUMIF(H!$B:$B,Sammanställning!$A:$A,H!H:H)+SUMIF(G!$B:$B,Sammanställning!$A:$A,G!H:H)+SUMIF(BD!$B:$B,Sammanställning!$A:$A,BD!H:H)+SUMIF(M!$B:$B,Sammanställning!$A:$A,M!H:H)+SUMIF(AB!$B:$B,Sammanställning!$A:$A,AB!H:H)+SUMIF(D!$B:$B,Sammanställning!$A:$A,D!H:H)+SUMIF('C'!$B:$B,Sammanställning!$A:$A,'C'!H:H)+SUMIF(S!$B:$B,Sammanställning!$A:$A,S!H:H)+SUMIF(AC!$B:$B,Sammanställning!$A:$A,AC!H:H)+SUMIF(Y!$B:$B,Sammanställning!$A:$A,Y!H:H)+SUMIF(U!$B:$B,Sammanställning!$A:$A,U!H:H)+SUMIF(O!$B:$B,Sammanställning!$A:$A,O!H:H)+SUMIF(T!$B:$B,Sammanställning!$A:$A,T!H:H)+SUMIF(E!$B:$B,Sammanställning!$A:$A,E!H:H)</f>
        <v>9300</v>
      </c>
      <c r="H17" s="17">
        <f>SUMIF(K!$B:$B,Sammanställning!$A:$A,K!I:I)+SUMIF(W!$B:$B,Sammanställning!$A:$A,W!I:I)+SUMIF(I!$B:$B,Sammanställning!$A:$A,I!I:I)+SUMIF(X!$B:$B,Sammanställning!$A:$A,X!I:I)+SUMIF(N!$B:$B,Sammanställning!$A:$A,N!I:I)+SUMIF(Z!$B:$B,Sammanställning!$A:$A,Z!I:I)+SUMIF(F!$B:$B,Sammanställning!$A:$A,F!I:I)+SUMIF(H!$B:$B,Sammanställning!$A:$A,H!I:I)+SUMIF(G!$B:$B,Sammanställning!$A:$A,G!I:I)+SUMIF(BD!$B:$B,Sammanställning!$A:$A,BD!I:I)+SUMIF(M!$B:$B,Sammanställning!$A:$A,M!I:I)+SUMIF(AB!$B:$B,Sammanställning!$A:$A,AB!I:I)+SUMIF(D!$B:$B,Sammanställning!$A:$A,D!I:I)+SUMIF('C'!$B:$B,Sammanställning!$A:$A,'C'!I:I)+SUMIF(S!$B:$B,Sammanställning!$A:$A,S!I:I)+SUMIF(AC!$B:$B,Sammanställning!$A:$A,AC!I:I)+SUMIF(Y!$B:$B,Sammanställning!$A:$A,Y!I:I)+SUMIF(U!$B:$B,Sammanställning!$A:$A,U!I:I)+SUMIF(O!$B:$B,Sammanställning!$A:$A,O!I:I)+SUMIF(T!$B:$B,Sammanställning!$A:$A,T!I:I)+SUMIF(E!$B:$B,Sammanställning!$A:$A,E!I:I)</f>
        <v>-780</v>
      </c>
      <c r="I17" s="17">
        <f>SUMIF(K!$B:$B,Sammanställning!$A:$A,K!J:J)+SUMIF(W!$B:$B,Sammanställning!$A:$A,W!J:J)+SUMIF(I!$B:$B,Sammanställning!$A:$A,I!J:J)+SUMIF(X!$B:$B,Sammanställning!$A:$A,X!J:J)+SUMIF(N!$B:$B,Sammanställning!$A:$A,N!J:J)+SUMIF(Z!$B:$B,Sammanställning!$A:$A,Z!J:J)+SUMIF(F!$B:$B,Sammanställning!$A:$A,F!J:J)+SUMIF(H!$B:$B,Sammanställning!$A:$A,H!J:J)+SUMIF(G!$B:$B,Sammanställning!$A:$A,G!J:J)+SUMIF(BD!$B:$B,Sammanställning!$A:$A,BD!J:J)+SUMIF(M!$B:$B,Sammanställning!$A:$A,M!J:J)+SUMIF(AB!$B:$B,Sammanställning!$A:$A,AB!J:J)+SUMIF(D!$B:$B,Sammanställning!$A:$A,D!J:J)+SUMIF('C'!$B:$B,Sammanställning!$A:$A,'C'!J:J)+SUMIF(S!$B:$B,Sammanställning!$A:$A,S!J:J)+SUMIF(AC!$B:$B,Sammanställning!$A:$A,AC!J:J)+SUMIF(Y!$B:$B,Sammanställning!$A:$A,Y!J:J)+SUMIF(U!$B:$B,Sammanställning!$A:$A,U!J:J)+SUMIF(O!$B:$B,Sammanställning!$A:$A,O!J:J)+SUMIF(T!$B:$B,Sammanställning!$A:$A,T!J:J)+SUMIF(E!$B:$B,Sammanställning!$A:$A,E!J:J)</f>
        <v>12816</v>
      </c>
    </row>
    <row r="18" spans="1:9" x14ac:dyDescent="0.2">
      <c r="A18" s="15"/>
      <c r="B18" s="20"/>
      <c r="C18" s="21"/>
      <c r="D18" s="21"/>
      <c r="E18" s="17"/>
      <c r="F18" s="21"/>
      <c r="G18" s="21"/>
      <c r="H18" s="17"/>
      <c r="I18" s="17"/>
    </row>
    <row r="19" spans="1:9" x14ac:dyDescent="0.2">
      <c r="A19" s="22" t="s">
        <v>31</v>
      </c>
      <c r="B19" s="23">
        <f>SUM(B6:B18)</f>
        <v>-1065.164359999997</v>
      </c>
      <c r="C19" s="24">
        <f t="shared" ref="C19:I19" si="0">SUM(C6:C18)</f>
        <v>452614</v>
      </c>
      <c r="D19" s="24">
        <f t="shared" si="0"/>
        <v>462415</v>
      </c>
      <c r="E19" s="24">
        <f t="shared" si="0"/>
        <v>-9801</v>
      </c>
      <c r="F19" s="24">
        <f t="shared" si="0"/>
        <v>462636</v>
      </c>
      <c r="G19" s="24">
        <f t="shared" si="0"/>
        <v>469792</v>
      </c>
      <c r="H19" s="24">
        <f t="shared" si="0"/>
        <v>-7156</v>
      </c>
      <c r="I19" s="24">
        <f t="shared" si="0"/>
        <v>-18023.164360000002</v>
      </c>
    </row>
    <row r="20" spans="1:9" x14ac:dyDescent="0.2">
      <c r="B20" s="25"/>
      <c r="C20" s="25"/>
      <c r="D20" s="25"/>
      <c r="E20" s="25"/>
      <c r="F20" s="25"/>
      <c r="G20" s="25"/>
      <c r="H20" s="25"/>
      <c r="I20" s="25"/>
    </row>
    <row r="21" spans="1:9" x14ac:dyDescent="0.2">
      <c r="A21" s="26" t="s">
        <v>32</v>
      </c>
      <c r="B21" s="27">
        <f>SUM(B7:B12)</f>
        <v>-24633.764359999997</v>
      </c>
      <c r="C21" s="27">
        <f t="shared" ref="C21:H21" si="1">SUM(C7:C12)</f>
        <v>24624</v>
      </c>
      <c r="D21" s="27">
        <f t="shared" si="1"/>
        <v>27454</v>
      </c>
      <c r="E21" s="27">
        <f t="shared" si="1"/>
        <v>-2830</v>
      </c>
      <c r="F21" s="27">
        <f t="shared" si="1"/>
        <v>25242</v>
      </c>
      <c r="G21" s="27">
        <f t="shared" si="1"/>
        <v>27764</v>
      </c>
      <c r="H21" s="27">
        <f t="shared" si="1"/>
        <v>-2522</v>
      </c>
      <c r="I21" s="27">
        <f>SUM(I7:I12)</f>
        <v>-29986.764360000001</v>
      </c>
    </row>
    <row r="22" spans="1:9" x14ac:dyDescent="0.2">
      <c r="A22" s="26" t="s">
        <v>33</v>
      </c>
      <c r="B22" s="27">
        <f>SUM(B14:B18)</f>
        <v>23568.6</v>
      </c>
      <c r="C22" s="27">
        <f t="shared" ref="C22:G22" si="2">SUM(C14:C18)</f>
        <v>427990</v>
      </c>
      <c r="D22" s="27">
        <f t="shared" si="2"/>
        <v>434961</v>
      </c>
      <c r="E22" s="27">
        <f t="shared" si="2"/>
        <v>-6971</v>
      </c>
      <c r="F22" s="27">
        <f t="shared" si="2"/>
        <v>437394</v>
      </c>
      <c r="G22" s="27">
        <f t="shared" si="2"/>
        <v>442028</v>
      </c>
      <c r="H22" s="27">
        <f>SUM(H14:H18)</f>
        <v>-4634</v>
      </c>
      <c r="I22" s="27">
        <f>SUM(I14:I18)</f>
        <v>11963.6</v>
      </c>
    </row>
    <row r="23" spans="1:9" hidden="1" x14ac:dyDescent="0.2">
      <c r="B23" s="25"/>
      <c r="C23" s="25"/>
      <c r="D23" s="25"/>
      <c r="E23" s="25"/>
      <c r="F23" s="25"/>
      <c r="G23" s="25"/>
      <c r="H23" s="25"/>
      <c r="I23" s="25"/>
    </row>
    <row r="24" spans="1:9" hidden="1" x14ac:dyDescent="0.2">
      <c r="A24" s="28"/>
    </row>
    <row r="25" spans="1:9" hidden="1" x14ac:dyDescent="0.2"/>
    <row r="26" spans="1:9" hidden="1" x14ac:dyDescent="0.2">
      <c r="A26" s="28"/>
    </row>
    <row r="27" spans="1:9" x14ac:dyDescent="0.2"/>
    <row r="28" spans="1:9" x14ac:dyDescent="0.2">
      <c r="A28" s="88"/>
      <c r="B28" s="33"/>
      <c r="C28" s="33"/>
    </row>
    <row r="29" spans="1:9" ht="25.5" customHeight="1" x14ac:dyDescent="0.2">
      <c r="A29" s="118"/>
      <c r="B29" s="119"/>
      <c r="C29" s="119"/>
      <c r="D29" s="119"/>
      <c r="E29" s="119"/>
      <c r="F29" s="119"/>
      <c r="G29" s="119"/>
      <c r="H29" s="119"/>
      <c r="I29" s="119"/>
    </row>
    <row r="30" spans="1:9" ht="29.25" customHeight="1" x14ac:dyDescent="0.2">
      <c r="A30" s="118"/>
      <c r="B30" s="118"/>
      <c r="C30" s="118"/>
      <c r="D30" s="118"/>
      <c r="E30" s="118"/>
      <c r="F30" s="118"/>
      <c r="G30" s="118"/>
      <c r="H30" s="118"/>
      <c r="I30" s="118"/>
    </row>
    <row r="31" spans="1:9" ht="27" customHeight="1" x14ac:dyDescent="0.2">
      <c r="A31" s="118"/>
      <c r="B31" s="118"/>
      <c r="C31" s="118"/>
      <c r="D31" s="118"/>
      <c r="E31" s="118"/>
      <c r="F31" s="118"/>
      <c r="G31" s="118"/>
      <c r="H31" s="118"/>
      <c r="I31" s="118"/>
    </row>
    <row r="32" spans="1:9" hidden="1" x14ac:dyDescent="0.2"/>
    <row r="33" hidden="1" x14ac:dyDescent="0.2"/>
    <row r="34" hidden="1" x14ac:dyDescent="0.2"/>
    <row r="35" hidden="1" x14ac:dyDescent="0.2"/>
    <row r="36" hidden="1" x14ac:dyDescent="0.2"/>
  </sheetData>
  <mergeCells count="3">
    <mergeCell ref="A29:I29"/>
    <mergeCell ref="A31:I31"/>
    <mergeCell ref="A30:I30"/>
  </mergeCells>
  <pageMargins left="0.78740157480314965" right="0.78740157480314965" top="0.98425196850393704" bottom="0.98425196850393704" header="0.51181102362204722" footer="0.51181102362204722"/>
  <pageSetup paperSize="9" scale="80" orientation="portrait" r:id="rId1"/>
  <headerFooter alignWithMargins="0">
    <oddHeader>&amp;LBilaga 3 till regeringsbeslut 2018-12-18 nr III:6</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0"/>
  <dimension ref="B1:J31"/>
  <sheetViews>
    <sheetView view="pageLayout" zoomScaleNormal="100" workbookViewId="0">
      <selection activeCell="B4" sqref="B4"/>
    </sheetView>
  </sheetViews>
  <sheetFormatPr defaultRowHeight="12.75" x14ac:dyDescent="0.2"/>
  <cols>
    <col min="1" max="1" width="2" style="1" customWidth="1"/>
    <col min="2" max="2" width="27" style="1" customWidth="1"/>
    <col min="3" max="3" width="10.7109375" style="1" customWidth="1"/>
    <col min="4" max="4" width="6.85546875" style="1" bestFit="1" customWidth="1"/>
    <col min="5" max="5" width="7.28515625" style="1" bestFit="1" customWidth="1"/>
    <col min="6" max="8" width="10.7109375" style="1" customWidth="1"/>
    <col min="9" max="9" width="8" style="1" bestFit="1" customWidth="1"/>
    <col min="10" max="10" width="11.42578125" style="1" bestFit="1" customWidth="1"/>
    <col min="11" max="11" width="2.42578125" style="1" customWidth="1"/>
    <col min="12" max="16384" width="9.140625" style="1"/>
  </cols>
  <sheetData>
    <row r="1" spans="2:10" x14ac:dyDescent="0.2">
      <c r="B1" s="1" t="s">
        <v>0</v>
      </c>
    </row>
    <row r="2" spans="2:10" ht="25.5" hidden="1" customHeight="1" x14ac:dyDescent="0.2">
      <c r="B2" s="120" t="s">
        <v>1</v>
      </c>
      <c r="C2" s="121"/>
      <c r="D2" s="121"/>
      <c r="E2" s="121"/>
      <c r="F2" s="121"/>
      <c r="G2" s="121"/>
      <c r="H2" s="121"/>
      <c r="I2" s="121"/>
      <c r="J2" s="121"/>
    </row>
    <row r="3" spans="2:10" hidden="1" x14ac:dyDescent="0.2">
      <c r="B3" s="2" t="s">
        <v>2</v>
      </c>
    </row>
    <row r="4" spans="2:10" x14ac:dyDescent="0.2">
      <c r="B4" s="2" t="s">
        <v>55</v>
      </c>
    </row>
    <row r="5" spans="2:10" x14ac:dyDescent="0.2">
      <c r="B5" s="2"/>
    </row>
    <row r="6" spans="2:10" x14ac:dyDescent="0.2">
      <c r="B6" s="2"/>
    </row>
    <row r="7" spans="2:10" x14ac:dyDescent="0.2">
      <c r="B7" s="2"/>
    </row>
    <row r="8" spans="2:10" ht="22.5" x14ac:dyDescent="0.2">
      <c r="B8" s="3" t="s">
        <v>3</v>
      </c>
      <c r="C8" s="4" t="s">
        <v>4</v>
      </c>
      <c r="D8" s="4" t="s">
        <v>5</v>
      </c>
      <c r="E8" s="4" t="s">
        <v>6</v>
      </c>
      <c r="F8" s="4" t="s">
        <v>7</v>
      </c>
      <c r="G8" s="4" t="s">
        <v>8</v>
      </c>
      <c r="H8" s="4" t="s">
        <v>9</v>
      </c>
      <c r="I8" s="4" t="s">
        <v>10</v>
      </c>
      <c r="J8" s="4" t="s">
        <v>11</v>
      </c>
    </row>
    <row r="9" spans="2:10" x14ac:dyDescent="0.2">
      <c r="B9" s="5"/>
      <c r="C9" s="6" t="s">
        <v>12</v>
      </c>
      <c r="D9" s="7">
        <v>2018</v>
      </c>
      <c r="E9" s="7">
        <v>2018</v>
      </c>
      <c r="F9" s="7">
        <v>2018</v>
      </c>
      <c r="G9" s="7">
        <v>2019</v>
      </c>
      <c r="H9" s="7">
        <v>2019</v>
      </c>
      <c r="I9" s="7">
        <v>2019</v>
      </c>
      <c r="J9" s="7" t="s">
        <v>13</v>
      </c>
    </row>
    <row r="10" spans="2:10" x14ac:dyDescent="0.2">
      <c r="B10" s="8" t="s">
        <v>14</v>
      </c>
      <c r="C10" s="9" t="s">
        <v>15</v>
      </c>
      <c r="D10" s="10" t="s">
        <v>16</v>
      </c>
      <c r="E10" s="10" t="s">
        <v>17</v>
      </c>
      <c r="F10" s="10" t="s">
        <v>18</v>
      </c>
      <c r="G10" s="10" t="s">
        <v>19</v>
      </c>
      <c r="H10" s="10" t="s">
        <v>20</v>
      </c>
      <c r="I10" s="10" t="s">
        <v>18</v>
      </c>
      <c r="J10" s="10" t="s">
        <v>21</v>
      </c>
    </row>
    <row r="11" spans="2:10" x14ac:dyDescent="0.2">
      <c r="B11" s="11" t="s">
        <v>22</v>
      </c>
      <c r="D11" s="5"/>
      <c r="E11" s="12"/>
      <c r="F11" s="13"/>
      <c r="G11" s="5"/>
      <c r="H11" s="5"/>
      <c r="I11" s="13"/>
      <c r="J11" s="14"/>
    </row>
    <row r="12" spans="2:10" x14ac:dyDescent="0.2">
      <c r="B12" s="15" t="s">
        <v>23</v>
      </c>
      <c r="C12" s="30">
        <v>2</v>
      </c>
      <c r="D12" s="14">
        <v>1100</v>
      </c>
      <c r="E12" s="14">
        <v>1100</v>
      </c>
      <c r="F12" s="14">
        <f>D12-E12</f>
        <v>0</v>
      </c>
      <c r="G12" s="14">
        <v>1100</v>
      </c>
      <c r="H12" s="14">
        <v>1100</v>
      </c>
      <c r="I12" s="14">
        <f>G12-H12</f>
        <v>0</v>
      </c>
      <c r="J12" s="14">
        <f>I12+F12+C12</f>
        <v>2</v>
      </c>
    </row>
    <row r="13" spans="2:10" s="18" customFormat="1" ht="25.5" x14ac:dyDescent="0.2">
      <c r="B13" s="15" t="s">
        <v>24</v>
      </c>
      <c r="C13" s="30">
        <v>-68</v>
      </c>
      <c r="D13" s="14">
        <v>475</v>
      </c>
      <c r="E13" s="14">
        <v>475</v>
      </c>
      <c r="F13" s="14">
        <f>D13-E13</f>
        <v>0</v>
      </c>
      <c r="G13" s="14">
        <v>475</v>
      </c>
      <c r="H13" s="14">
        <v>475</v>
      </c>
      <c r="I13" s="14">
        <f>G13-H13</f>
        <v>0</v>
      </c>
      <c r="J13" s="14">
        <f>I13+F13+C13</f>
        <v>-68</v>
      </c>
    </row>
    <row r="14" spans="2:10" s="18" customFormat="1" x14ac:dyDescent="0.2">
      <c r="B14" s="15" t="s">
        <v>25</v>
      </c>
      <c r="C14" s="30"/>
      <c r="D14" s="14"/>
      <c r="E14" s="14"/>
      <c r="F14" s="14">
        <f>D14-E14</f>
        <v>0</v>
      </c>
      <c r="G14" s="14"/>
      <c r="H14" s="14"/>
      <c r="I14" s="14">
        <f>G14-H14</f>
        <v>0</v>
      </c>
      <c r="J14" s="14">
        <f>I14+F14+C14</f>
        <v>0</v>
      </c>
    </row>
    <row r="15" spans="2:10" s="18" customFormat="1" ht="25.5" x14ac:dyDescent="0.2">
      <c r="B15" s="15" t="s">
        <v>26</v>
      </c>
      <c r="C15" s="30"/>
      <c r="D15" s="14"/>
      <c r="E15" s="14"/>
      <c r="F15" s="14">
        <f>D15-E15</f>
        <v>0</v>
      </c>
      <c r="G15" s="14"/>
      <c r="H15" s="14"/>
      <c r="I15" s="14">
        <f>G15-H15</f>
        <v>0</v>
      </c>
      <c r="J15" s="14">
        <f>I15+F15+C15</f>
        <v>0</v>
      </c>
    </row>
    <row r="16" spans="2:10" s="18" customFormat="1" x14ac:dyDescent="0.2">
      <c r="B16" s="15"/>
      <c r="C16" s="30"/>
      <c r="D16" s="14"/>
      <c r="E16" s="14"/>
      <c r="F16" s="14"/>
      <c r="G16" s="14"/>
      <c r="H16" s="14"/>
      <c r="I16" s="14"/>
      <c r="J16" s="14"/>
    </row>
    <row r="17" spans="2:10" s="18" customFormat="1" x14ac:dyDescent="0.2">
      <c r="B17" s="15"/>
      <c r="C17" s="30"/>
      <c r="D17" s="14"/>
      <c r="E17" s="14"/>
      <c r="F17" s="14"/>
      <c r="G17" s="14"/>
      <c r="H17" s="14"/>
      <c r="I17" s="14"/>
      <c r="J17" s="14"/>
    </row>
    <row r="18" spans="2:10" s="18" customFormat="1" x14ac:dyDescent="0.2">
      <c r="B18" s="15"/>
      <c r="C18" s="30"/>
      <c r="D18" s="14"/>
      <c r="E18" s="14"/>
      <c r="F18" s="14"/>
      <c r="G18" s="14"/>
      <c r="H18" s="14"/>
      <c r="I18" s="14"/>
      <c r="J18" s="14"/>
    </row>
    <row r="19" spans="2:10" s="18" customFormat="1" x14ac:dyDescent="0.2">
      <c r="B19" s="11" t="s">
        <v>27</v>
      </c>
      <c r="C19" s="30"/>
      <c r="D19" s="14"/>
      <c r="E19" s="14"/>
      <c r="F19" s="14"/>
      <c r="G19" s="14"/>
      <c r="H19" s="14"/>
      <c r="I19" s="14"/>
      <c r="J19" s="14"/>
    </row>
    <row r="20" spans="2:10" s="18" customFormat="1" x14ac:dyDescent="0.2">
      <c r="B20" s="19" t="s">
        <v>28</v>
      </c>
      <c r="C20" s="30">
        <v>1880</v>
      </c>
      <c r="D20" s="14">
        <v>17750</v>
      </c>
      <c r="E20" s="14">
        <v>17750</v>
      </c>
      <c r="F20" s="14">
        <f>D20-E20</f>
        <v>0</v>
      </c>
      <c r="G20" s="14">
        <v>17750</v>
      </c>
      <c r="H20" s="14">
        <v>17750</v>
      </c>
      <c r="I20" s="14">
        <f>G20-H20</f>
        <v>0</v>
      </c>
      <c r="J20" s="14">
        <f>I20+F20+C20</f>
        <v>1880</v>
      </c>
    </row>
    <row r="21" spans="2:10" s="18" customFormat="1" x14ac:dyDescent="0.2">
      <c r="B21" s="15" t="s">
        <v>29</v>
      </c>
      <c r="C21" s="30">
        <v>0</v>
      </c>
      <c r="D21" s="14">
        <v>6300</v>
      </c>
      <c r="E21" s="14">
        <v>6300</v>
      </c>
      <c r="F21" s="14">
        <f>D21-E21</f>
        <v>0</v>
      </c>
      <c r="G21" s="14">
        <v>6300</v>
      </c>
      <c r="H21" s="14">
        <v>6300</v>
      </c>
      <c r="I21" s="14">
        <f>G21-H21</f>
        <v>0</v>
      </c>
      <c r="J21" s="14">
        <f>I21+F21+C21</f>
        <v>0</v>
      </c>
    </row>
    <row r="22" spans="2:10" s="18" customFormat="1" x14ac:dyDescent="0.2">
      <c r="B22" s="15" t="s">
        <v>30</v>
      </c>
      <c r="C22" s="30"/>
      <c r="D22" s="14"/>
      <c r="E22" s="14"/>
      <c r="F22" s="14"/>
      <c r="G22" s="14"/>
      <c r="H22" s="14"/>
      <c r="I22" s="14"/>
      <c r="J22" s="14"/>
    </row>
    <row r="23" spans="2:10" x14ac:dyDescent="0.2">
      <c r="B23" s="15"/>
      <c r="C23" s="31"/>
      <c r="D23" s="32"/>
      <c r="E23" s="32"/>
      <c r="F23" s="14">
        <f>D23-E23</f>
        <v>0</v>
      </c>
      <c r="G23" s="32"/>
      <c r="H23" s="32"/>
      <c r="I23" s="14">
        <f>G23-H23</f>
        <v>0</v>
      </c>
      <c r="J23" s="14">
        <f>I23+F23+C23</f>
        <v>0</v>
      </c>
    </row>
    <row r="24" spans="2:10" x14ac:dyDescent="0.2">
      <c r="B24" s="22" t="s">
        <v>31</v>
      </c>
      <c r="C24" s="23">
        <f t="shared" ref="C24:J24" si="0">SUM(C11:C23)</f>
        <v>1814</v>
      </c>
      <c r="D24" s="24">
        <f t="shared" si="0"/>
        <v>25625</v>
      </c>
      <c r="E24" s="24">
        <f t="shared" si="0"/>
        <v>25625</v>
      </c>
      <c r="F24" s="24">
        <f t="shared" si="0"/>
        <v>0</v>
      </c>
      <c r="G24" s="24">
        <f t="shared" si="0"/>
        <v>25625</v>
      </c>
      <c r="H24" s="24">
        <f t="shared" si="0"/>
        <v>25625</v>
      </c>
      <c r="I24" s="24">
        <f t="shared" si="0"/>
        <v>0</v>
      </c>
      <c r="J24" s="24">
        <f t="shared" si="0"/>
        <v>1814</v>
      </c>
    </row>
    <row r="25" spans="2:10" x14ac:dyDescent="0.2">
      <c r="C25" s="25"/>
      <c r="D25" s="25"/>
      <c r="E25" s="25"/>
      <c r="F25" s="25"/>
      <c r="G25" s="25"/>
      <c r="H25" s="25"/>
      <c r="I25" s="25"/>
      <c r="J25" s="25"/>
    </row>
    <row r="26" spans="2:10" x14ac:dyDescent="0.2">
      <c r="B26" s="26" t="s">
        <v>32</v>
      </c>
      <c r="C26" s="27">
        <f>SUM(C12:C17)</f>
        <v>-66</v>
      </c>
      <c r="D26" s="27">
        <f>SUM(D12:D17)</f>
        <v>1575</v>
      </c>
      <c r="E26" s="27">
        <f>SUM(E12:E17)</f>
        <v>1575</v>
      </c>
      <c r="F26" s="27">
        <f t="shared" ref="F26:I26" si="1">SUM(F13:F17)</f>
        <v>0</v>
      </c>
      <c r="G26" s="27">
        <f>SUM(G12:G17)</f>
        <v>1575</v>
      </c>
      <c r="H26" s="27">
        <f>SUM(H12:H17)</f>
        <v>1575</v>
      </c>
      <c r="I26" s="27">
        <f t="shared" si="1"/>
        <v>0</v>
      </c>
      <c r="J26" s="27">
        <f>SUM(J12:J17)</f>
        <v>-66</v>
      </c>
    </row>
    <row r="27" spans="2:10" x14ac:dyDescent="0.2">
      <c r="B27" s="26" t="s">
        <v>33</v>
      </c>
      <c r="C27" s="27">
        <f t="shared" ref="C27:I27" si="2">SUM(C19:C23)</f>
        <v>1880</v>
      </c>
      <c r="D27" s="27">
        <f t="shared" si="2"/>
        <v>24050</v>
      </c>
      <c r="E27" s="27">
        <f t="shared" si="2"/>
        <v>24050</v>
      </c>
      <c r="F27" s="27">
        <f t="shared" si="2"/>
        <v>0</v>
      </c>
      <c r="G27" s="27">
        <f t="shared" si="2"/>
        <v>24050</v>
      </c>
      <c r="H27" s="27">
        <f t="shared" si="2"/>
        <v>24050</v>
      </c>
      <c r="I27" s="27">
        <f t="shared" si="2"/>
        <v>0</v>
      </c>
      <c r="J27" s="27">
        <f>SUM(J19:J23)</f>
        <v>1880</v>
      </c>
    </row>
    <row r="28" spans="2:10" x14ac:dyDescent="0.2">
      <c r="C28" s="25"/>
      <c r="D28" s="25"/>
      <c r="E28" s="25"/>
      <c r="F28" s="25"/>
      <c r="G28" s="25"/>
      <c r="H28" s="25"/>
      <c r="I28" s="25"/>
      <c r="J28" s="25"/>
    </row>
    <row r="29" spans="2:10" x14ac:dyDescent="0.2">
      <c r="B29" s="28"/>
    </row>
    <row r="31" spans="2:10" x14ac:dyDescent="0.2">
      <c r="B31" s="28" t="s">
        <v>34</v>
      </c>
    </row>
  </sheetData>
  <mergeCells count="1">
    <mergeCell ref="B2:J2"/>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1"/>
  <dimension ref="B1:J31"/>
  <sheetViews>
    <sheetView zoomScaleNormal="100" workbookViewId="0">
      <selection activeCell="B4" sqref="B4"/>
    </sheetView>
  </sheetViews>
  <sheetFormatPr defaultRowHeight="12.75" x14ac:dyDescent="0.2"/>
  <cols>
    <col min="1" max="1" width="2" style="1" customWidth="1"/>
    <col min="2" max="2" width="27" style="1" customWidth="1"/>
    <col min="3" max="3" width="10.7109375" style="1" customWidth="1"/>
    <col min="4" max="4" width="6.85546875" style="1" bestFit="1" customWidth="1"/>
    <col min="5" max="5" width="7.28515625" style="1" bestFit="1" customWidth="1"/>
    <col min="6" max="8" width="10.7109375" style="1" customWidth="1"/>
    <col min="9" max="9" width="8" style="1" bestFit="1" customWidth="1"/>
    <col min="10" max="10" width="11.42578125" style="1" bestFit="1" customWidth="1"/>
    <col min="11" max="11" width="2.42578125" style="1" customWidth="1"/>
    <col min="12" max="16384" width="9.140625" style="1"/>
  </cols>
  <sheetData>
    <row r="1" spans="2:10" x14ac:dyDescent="0.2">
      <c r="B1" s="1" t="s">
        <v>0</v>
      </c>
    </row>
    <row r="2" spans="2:10" ht="25.5" hidden="1" customHeight="1" x14ac:dyDescent="0.2">
      <c r="B2" s="120" t="s">
        <v>1</v>
      </c>
      <c r="C2" s="121"/>
      <c r="D2" s="121"/>
      <c r="E2" s="121"/>
      <c r="F2" s="121"/>
      <c r="G2" s="121"/>
      <c r="H2" s="121"/>
      <c r="I2" s="121"/>
      <c r="J2" s="121"/>
    </row>
    <row r="3" spans="2:10" hidden="1" x14ac:dyDescent="0.2">
      <c r="B3" s="2" t="s">
        <v>2</v>
      </c>
    </row>
    <row r="4" spans="2:10" x14ac:dyDescent="0.2">
      <c r="B4" s="2" t="s">
        <v>56</v>
      </c>
    </row>
    <row r="5" spans="2:10" x14ac:dyDescent="0.2">
      <c r="B5" s="2"/>
    </row>
    <row r="6" spans="2:10" x14ac:dyDescent="0.2">
      <c r="B6" s="2"/>
    </row>
    <row r="7" spans="2:10" x14ac:dyDescent="0.2">
      <c r="B7" s="2"/>
    </row>
    <row r="8" spans="2:10" ht="22.5" x14ac:dyDescent="0.2">
      <c r="B8" s="3" t="s">
        <v>3</v>
      </c>
      <c r="C8" s="4" t="s">
        <v>4</v>
      </c>
      <c r="D8" s="4" t="s">
        <v>5</v>
      </c>
      <c r="E8" s="4" t="s">
        <v>6</v>
      </c>
      <c r="F8" s="4" t="s">
        <v>7</v>
      </c>
      <c r="G8" s="4" t="s">
        <v>8</v>
      </c>
      <c r="H8" s="4" t="s">
        <v>9</v>
      </c>
      <c r="I8" s="4" t="s">
        <v>10</v>
      </c>
      <c r="J8" s="4" t="s">
        <v>11</v>
      </c>
    </row>
    <row r="9" spans="2:10" x14ac:dyDescent="0.2">
      <c r="B9" s="5"/>
      <c r="C9" s="6" t="s">
        <v>12</v>
      </c>
      <c r="D9" s="7">
        <v>2018</v>
      </c>
      <c r="E9" s="7">
        <v>2018</v>
      </c>
      <c r="F9" s="7">
        <v>2018</v>
      </c>
      <c r="G9" s="7">
        <v>2019</v>
      </c>
      <c r="H9" s="7">
        <v>2019</v>
      </c>
      <c r="I9" s="7">
        <v>2019</v>
      </c>
      <c r="J9" s="7" t="s">
        <v>13</v>
      </c>
    </row>
    <row r="10" spans="2:10" x14ac:dyDescent="0.2">
      <c r="B10" s="8" t="s">
        <v>14</v>
      </c>
      <c r="C10" s="9" t="s">
        <v>15</v>
      </c>
      <c r="D10" s="10" t="s">
        <v>16</v>
      </c>
      <c r="E10" s="10" t="s">
        <v>17</v>
      </c>
      <c r="F10" s="10" t="s">
        <v>18</v>
      </c>
      <c r="G10" s="10" t="s">
        <v>19</v>
      </c>
      <c r="H10" s="10" t="s">
        <v>20</v>
      </c>
      <c r="I10" s="10" t="s">
        <v>18</v>
      </c>
      <c r="J10" s="10" t="s">
        <v>21</v>
      </c>
    </row>
    <row r="11" spans="2:10" x14ac:dyDescent="0.2">
      <c r="B11" s="11" t="s">
        <v>22</v>
      </c>
      <c r="D11" s="5"/>
      <c r="E11" s="12"/>
      <c r="F11" s="13"/>
      <c r="G11" s="5"/>
      <c r="H11" s="5"/>
      <c r="I11" s="13"/>
      <c r="J11" s="14"/>
    </row>
    <row r="12" spans="2:10" x14ac:dyDescent="0.2">
      <c r="B12" s="15" t="s">
        <v>23</v>
      </c>
      <c r="C12" s="30">
        <v>4</v>
      </c>
      <c r="D12" s="14">
        <v>55</v>
      </c>
      <c r="E12" s="14">
        <v>60</v>
      </c>
      <c r="F12" s="14">
        <f>D12-E12</f>
        <v>-5</v>
      </c>
      <c r="G12" s="14">
        <v>55</v>
      </c>
      <c r="H12" s="14">
        <v>60</v>
      </c>
      <c r="I12" s="14">
        <f>G12-H12</f>
        <v>-5</v>
      </c>
      <c r="J12" s="14">
        <f>I12+F12+C12</f>
        <v>-6</v>
      </c>
    </row>
    <row r="13" spans="2:10" s="18" customFormat="1" ht="25.5" x14ac:dyDescent="0.2">
      <c r="B13" s="15" t="s">
        <v>24</v>
      </c>
      <c r="C13" s="30">
        <v>-882</v>
      </c>
      <c r="D13" s="14">
        <v>250</v>
      </c>
      <c r="E13" s="14">
        <v>400</v>
      </c>
      <c r="F13" s="14">
        <f>D13-E13</f>
        <v>-150</v>
      </c>
      <c r="G13" s="14">
        <v>250</v>
      </c>
      <c r="H13" s="14">
        <v>400</v>
      </c>
      <c r="I13" s="14">
        <f>G13-H13</f>
        <v>-150</v>
      </c>
      <c r="J13" s="14">
        <f>I13+F13+C13</f>
        <v>-1182</v>
      </c>
    </row>
    <row r="14" spans="2:10" s="18" customFormat="1" x14ac:dyDescent="0.2">
      <c r="B14" s="15" t="s">
        <v>25</v>
      </c>
      <c r="C14" s="30">
        <v>86</v>
      </c>
      <c r="D14" s="14">
        <v>10</v>
      </c>
      <c r="E14" s="14">
        <v>10</v>
      </c>
      <c r="F14" s="14">
        <f>D14-E14</f>
        <v>0</v>
      </c>
      <c r="G14" s="14">
        <v>10</v>
      </c>
      <c r="H14" s="14">
        <v>10</v>
      </c>
      <c r="I14" s="14">
        <f>G14-H14</f>
        <v>0</v>
      </c>
      <c r="J14" s="14">
        <f>I14+F14+C14</f>
        <v>86</v>
      </c>
    </row>
    <row r="15" spans="2:10" s="18" customFormat="1" ht="25.5" x14ac:dyDescent="0.2">
      <c r="B15" s="15" t="s">
        <v>26</v>
      </c>
      <c r="C15" s="30">
        <v>18</v>
      </c>
      <c r="D15" s="14">
        <v>30</v>
      </c>
      <c r="E15" s="14">
        <v>20</v>
      </c>
      <c r="F15" s="14">
        <f>D15-E15</f>
        <v>10</v>
      </c>
      <c r="G15" s="14">
        <v>30</v>
      </c>
      <c r="H15" s="14">
        <v>20</v>
      </c>
      <c r="I15" s="14">
        <f>G15-H15</f>
        <v>10</v>
      </c>
      <c r="J15" s="14">
        <f>I15+F15+C15</f>
        <v>38</v>
      </c>
    </row>
    <row r="16" spans="2:10" s="18" customFormat="1" x14ac:dyDescent="0.2">
      <c r="B16" s="15"/>
      <c r="C16" s="30"/>
      <c r="D16" s="14"/>
      <c r="E16" s="14"/>
      <c r="F16" s="14"/>
      <c r="G16" s="14"/>
      <c r="H16" s="14"/>
      <c r="I16" s="14"/>
      <c r="J16" s="14"/>
    </row>
    <row r="17" spans="2:10" s="18" customFormat="1" x14ac:dyDescent="0.2">
      <c r="B17" s="15"/>
      <c r="C17" s="30"/>
      <c r="D17" s="14"/>
      <c r="E17" s="14"/>
      <c r="F17" s="14"/>
      <c r="G17" s="14"/>
      <c r="H17" s="14"/>
      <c r="I17" s="14"/>
      <c r="J17" s="14"/>
    </row>
    <row r="18" spans="2:10" s="18" customFormat="1" x14ac:dyDescent="0.2">
      <c r="B18" s="15"/>
      <c r="C18" s="30"/>
      <c r="D18" s="14"/>
      <c r="E18" s="14"/>
      <c r="F18" s="14"/>
      <c r="G18" s="14"/>
      <c r="H18" s="14"/>
      <c r="I18" s="14"/>
      <c r="J18" s="14"/>
    </row>
    <row r="19" spans="2:10" s="18" customFormat="1" x14ac:dyDescent="0.2">
      <c r="B19" s="11" t="s">
        <v>27</v>
      </c>
      <c r="C19" s="30"/>
      <c r="D19" s="14"/>
      <c r="E19" s="14"/>
      <c r="F19" s="14"/>
      <c r="G19" s="14"/>
      <c r="H19" s="14"/>
      <c r="I19" s="14"/>
      <c r="J19" s="14"/>
    </row>
    <row r="20" spans="2:10" s="18" customFormat="1" x14ac:dyDescent="0.2">
      <c r="B20" s="19" t="s">
        <v>28</v>
      </c>
      <c r="C20" s="30">
        <v>-226</v>
      </c>
      <c r="D20" s="14">
        <v>1000</v>
      </c>
      <c r="E20" s="14">
        <v>1050</v>
      </c>
      <c r="F20" s="14">
        <f>D20-E20</f>
        <v>-50</v>
      </c>
      <c r="G20" s="14">
        <v>1000</v>
      </c>
      <c r="H20" s="14">
        <v>1050</v>
      </c>
      <c r="I20" s="14">
        <f>G20-H20</f>
        <v>-50</v>
      </c>
      <c r="J20" s="14">
        <f>I20+F20+C20</f>
        <v>-326</v>
      </c>
    </row>
    <row r="21" spans="2:10" s="18" customFormat="1" x14ac:dyDescent="0.2">
      <c r="B21" s="15" t="s">
        <v>29</v>
      </c>
      <c r="C21" s="30">
        <v>1952</v>
      </c>
      <c r="D21" s="14">
        <v>2500</v>
      </c>
      <c r="E21" s="14">
        <v>3000</v>
      </c>
      <c r="F21" s="14">
        <f>D21-E21</f>
        <v>-500</v>
      </c>
      <c r="G21" s="14">
        <v>2500</v>
      </c>
      <c r="H21" s="14">
        <v>3000</v>
      </c>
      <c r="I21" s="14">
        <f>G21-H21</f>
        <v>-500</v>
      </c>
      <c r="J21" s="14">
        <f>I21+F21+C21</f>
        <v>952</v>
      </c>
    </row>
    <row r="22" spans="2:10" s="18" customFormat="1" x14ac:dyDescent="0.2">
      <c r="B22" s="15" t="s">
        <v>30</v>
      </c>
      <c r="C22" s="30">
        <v>9187</v>
      </c>
      <c r="D22" s="14">
        <v>4020</v>
      </c>
      <c r="E22" s="14">
        <v>4300</v>
      </c>
      <c r="F22" s="14">
        <f>D22-E22</f>
        <v>-280</v>
      </c>
      <c r="G22" s="14">
        <v>4020</v>
      </c>
      <c r="H22" s="14">
        <v>4300</v>
      </c>
      <c r="I22" s="117">
        <f>G22-H22</f>
        <v>-280</v>
      </c>
      <c r="J22" s="117">
        <f>I22+F22+C22</f>
        <v>8627</v>
      </c>
    </row>
    <row r="23" spans="2:10" x14ac:dyDescent="0.2">
      <c r="B23" s="15"/>
      <c r="C23" s="31"/>
      <c r="D23" s="32"/>
      <c r="E23" s="32"/>
      <c r="F23" s="14">
        <f>D23-E23</f>
        <v>0</v>
      </c>
      <c r="G23" s="32"/>
      <c r="H23" s="32"/>
      <c r="I23" s="14">
        <f>G23-H23</f>
        <v>0</v>
      </c>
      <c r="J23" s="14">
        <f>I23+F23+C23</f>
        <v>0</v>
      </c>
    </row>
    <row r="24" spans="2:10" x14ac:dyDescent="0.2">
      <c r="B24" s="22" t="s">
        <v>31</v>
      </c>
      <c r="C24" s="23">
        <f t="shared" ref="C24:J24" si="0">SUM(C11:C23)</f>
        <v>10139</v>
      </c>
      <c r="D24" s="24">
        <f t="shared" si="0"/>
        <v>7865</v>
      </c>
      <c r="E24" s="24">
        <f t="shared" si="0"/>
        <v>8840</v>
      </c>
      <c r="F24" s="24">
        <f t="shared" si="0"/>
        <v>-975</v>
      </c>
      <c r="G24" s="24">
        <f t="shared" si="0"/>
        <v>7865</v>
      </c>
      <c r="H24" s="24">
        <f t="shared" si="0"/>
        <v>8840</v>
      </c>
      <c r="I24" s="24">
        <f t="shared" si="0"/>
        <v>-975</v>
      </c>
      <c r="J24" s="24">
        <f t="shared" si="0"/>
        <v>8189</v>
      </c>
    </row>
    <row r="25" spans="2:10" x14ac:dyDescent="0.2">
      <c r="C25" s="25"/>
      <c r="D25" s="25"/>
      <c r="E25" s="25"/>
      <c r="F25" s="25"/>
      <c r="G25" s="25"/>
      <c r="H25" s="25"/>
      <c r="I25" s="25"/>
      <c r="J25" s="25"/>
    </row>
    <row r="26" spans="2:10" x14ac:dyDescent="0.2">
      <c r="B26" s="26" t="s">
        <v>32</v>
      </c>
      <c r="C26" s="27">
        <f>SUM(C12:C17)</f>
        <v>-774</v>
      </c>
      <c r="D26" s="27">
        <f t="shared" ref="D26:J26" si="1">SUM(D12:D17)</f>
        <v>345</v>
      </c>
      <c r="E26" s="27">
        <f t="shared" si="1"/>
        <v>490</v>
      </c>
      <c r="F26" s="27">
        <f t="shared" si="1"/>
        <v>-145</v>
      </c>
      <c r="G26" s="27">
        <f t="shared" si="1"/>
        <v>345</v>
      </c>
      <c r="H26" s="27">
        <f t="shared" si="1"/>
        <v>490</v>
      </c>
      <c r="I26" s="27">
        <f t="shared" si="1"/>
        <v>-145</v>
      </c>
      <c r="J26" s="27">
        <f t="shared" si="1"/>
        <v>-1064</v>
      </c>
    </row>
    <row r="27" spans="2:10" x14ac:dyDescent="0.2">
      <c r="B27" s="26" t="s">
        <v>33</v>
      </c>
      <c r="C27" s="27">
        <f>SUM(C19:C23)</f>
        <v>10913</v>
      </c>
      <c r="D27" s="27">
        <f t="shared" ref="D27:J27" si="2">SUM(D19:D23)</f>
        <v>7520</v>
      </c>
      <c r="E27" s="27">
        <f t="shared" si="2"/>
        <v>8350</v>
      </c>
      <c r="F27" s="27">
        <f t="shared" si="2"/>
        <v>-830</v>
      </c>
      <c r="G27" s="27">
        <f t="shared" si="2"/>
        <v>7520</v>
      </c>
      <c r="H27" s="27">
        <f t="shared" si="2"/>
        <v>8350</v>
      </c>
      <c r="I27" s="27">
        <f t="shared" si="2"/>
        <v>-830</v>
      </c>
      <c r="J27" s="27">
        <f t="shared" si="2"/>
        <v>9253</v>
      </c>
    </row>
    <row r="28" spans="2:10" x14ac:dyDescent="0.2">
      <c r="C28" s="25"/>
      <c r="D28" s="25"/>
      <c r="E28" s="25"/>
      <c r="F28" s="25"/>
      <c r="G28" s="25"/>
      <c r="H28" s="25"/>
      <c r="I28" s="25"/>
      <c r="J28" s="25"/>
    </row>
    <row r="29" spans="2:10" x14ac:dyDescent="0.2">
      <c r="B29" s="28"/>
    </row>
    <row r="31" spans="2:10" x14ac:dyDescent="0.2">
      <c r="B31" s="28" t="s">
        <v>34</v>
      </c>
    </row>
  </sheetData>
  <mergeCells count="1">
    <mergeCell ref="B2:J2"/>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2"/>
  <dimension ref="B1:J28"/>
  <sheetViews>
    <sheetView view="pageLayout" zoomScaleNormal="100" workbookViewId="0">
      <selection activeCell="B4" sqref="B4"/>
    </sheetView>
  </sheetViews>
  <sheetFormatPr defaultRowHeight="12.75" x14ac:dyDescent="0.2"/>
  <cols>
    <col min="1" max="1" width="2" style="1" customWidth="1"/>
    <col min="2" max="2" width="27" style="1" customWidth="1"/>
    <col min="3" max="3" width="10.7109375" style="1" customWidth="1"/>
    <col min="4" max="4" width="6.85546875" style="1" bestFit="1" customWidth="1"/>
    <col min="5" max="5" width="7.28515625" style="1" bestFit="1" customWidth="1"/>
    <col min="6" max="8" width="10.7109375" style="1" customWidth="1"/>
    <col min="9" max="9" width="8" style="1" bestFit="1" customWidth="1"/>
    <col min="10" max="10" width="11.42578125" style="1" bestFit="1" customWidth="1"/>
    <col min="11" max="11" width="2.42578125" style="1" customWidth="1"/>
    <col min="12" max="16384" width="9.140625" style="1"/>
  </cols>
  <sheetData>
    <row r="1" spans="2:10" x14ac:dyDescent="0.2">
      <c r="B1" s="1" t="s">
        <v>0</v>
      </c>
    </row>
    <row r="2" spans="2:10" ht="25.5" hidden="1" customHeight="1" x14ac:dyDescent="0.2">
      <c r="B2" s="120" t="s">
        <v>1</v>
      </c>
      <c r="C2" s="121"/>
      <c r="D2" s="121"/>
      <c r="E2" s="121"/>
      <c r="F2" s="121"/>
      <c r="G2" s="121"/>
      <c r="H2" s="121"/>
      <c r="I2" s="121"/>
      <c r="J2" s="121"/>
    </row>
    <row r="3" spans="2:10" hidden="1" x14ac:dyDescent="0.2">
      <c r="B3" s="2" t="s">
        <v>2</v>
      </c>
    </row>
    <row r="4" spans="2:10" x14ac:dyDescent="0.2">
      <c r="B4" s="2" t="s">
        <v>57</v>
      </c>
    </row>
    <row r="5" spans="2:10" x14ac:dyDescent="0.2">
      <c r="B5" s="2"/>
    </row>
    <row r="6" spans="2:10" x14ac:dyDescent="0.2">
      <c r="B6" s="2"/>
    </row>
    <row r="7" spans="2:10" x14ac:dyDescent="0.2">
      <c r="B7" s="2"/>
    </row>
    <row r="8" spans="2:10" ht="22.5" x14ac:dyDescent="0.2">
      <c r="B8" s="3" t="s">
        <v>3</v>
      </c>
      <c r="C8" s="4" t="s">
        <v>4</v>
      </c>
      <c r="D8" s="4" t="s">
        <v>5</v>
      </c>
      <c r="E8" s="4" t="s">
        <v>6</v>
      </c>
      <c r="F8" s="4" t="s">
        <v>7</v>
      </c>
      <c r="G8" s="4" t="s">
        <v>8</v>
      </c>
      <c r="H8" s="4" t="s">
        <v>9</v>
      </c>
      <c r="I8" s="4" t="s">
        <v>10</v>
      </c>
      <c r="J8" s="4" t="s">
        <v>11</v>
      </c>
    </row>
    <row r="9" spans="2:10" x14ac:dyDescent="0.2">
      <c r="B9" s="5"/>
      <c r="C9" s="6" t="s">
        <v>12</v>
      </c>
      <c r="D9" s="7">
        <v>2018</v>
      </c>
      <c r="E9" s="7">
        <v>2018</v>
      </c>
      <c r="F9" s="7">
        <v>2018</v>
      </c>
      <c r="G9" s="7">
        <v>2019</v>
      </c>
      <c r="H9" s="7">
        <v>2019</v>
      </c>
      <c r="I9" s="7">
        <v>2019</v>
      </c>
      <c r="J9" s="7" t="s">
        <v>13</v>
      </c>
    </row>
    <row r="10" spans="2:10" x14ac:dyDescent="0.2">
      <c r="B10" s="8" t="s">
        <v>14</v>
      </c>
      <c r="C10" s="9" t="s">
        <v>15</v>
      </c>
      <c r="D10" s="10" t="s">
        <v>16</v>
      </c>
      <c r="E10" s="10" t="s">
        <v>17</v>
      </c>
      <c r="F10" s="10" t="s">
        <v>18</v>
      </c>
      <c r="G10" s="10" t="s">
        <v>19</v>
      </c>
      <c r="H10" s="10" t="s">
        <v>20</v>
      </c>
      <c r="I10" s="10" t="s">
        <v>18</v>
      </c>
      <c r="J10" s="10" t="s">
        <v>21</v>
      </c>
    </row>
    <row r="11" spans="2:10" x14ac:dyDescent="0.2">
      <c r="B11" s="11" t="s">
        <v>22</v>
      </c>
      <c r="D11" s="5"/>
      <c r="E11" s="12"/>
      <c r="F11" s="13"/>
      <c r="G11" s="5"/>
      <c r="H11" s="5"/>
      <c r="I11" s="13"/>
      <c r="J11" s="14"/>
    </row>
    <row r="12" spans="2:10" x14ac:dyDescent="0.2">
      <c r="B12" s="15" t="s">
        <v>23</v>
      </c>
      <c r="C12" s="30">
        <v>280</v>
      </c>
      <c r="D12" s="14">
        <v>20</v>
      </c>
      <c r="E12" s="14">
        <v>20</v>
      </c>
      <c r="F12" s="14">
        <f>D12-E12</f>
        <v>0</v>
      </c>
      <c r="G12" s="14">
        <v>20</v>
      </c>
      <c r="H12" s="14">
        <v>20</v>
      </c>
      <c r="I12" s="14">
        <f>G12-H12</f>
        <v>0</v>
      </c>
      <c r="J12" s="14">
        <f>I12+F12+C12</f>
        <v>280</v>
      </c>
    </row>
    <row r="13" spans="2:10" s="18" customFormat="1" ht="25.5" x14ac:dyDescent="0.2">
      <c r="B13" s="15" t="s">
        <v>24</v>
      </c>
      <c r="C13" s="30">
        <v>-2105</v>
      </c>
      <c r="D13" s="14">
        <v>2200</v>
      </c>
      <c r="E13" s="14">
        <v>3600</v>
      </c>
      <c r="F13" s="14">
        <f>D13-E13</f>
        <v>-1400</v>
      </c>
      <c r="G13" s="14">
        <v>2300</v>
      </c>
      <c r="H13" s="14">
        <v>3700</v>
      </c>
      <c r="I13" s="14">
        <f>G13-H13</f>
        <v>-1400</v>
      </c>
      <c r="J13" s="14">
        <f>I13+F13+C13</f>
        <v>-4905</v>
      </c>
    </row>
    <row r="14" spans="2:10" s="18" customFormat="1" x14ac:dyDescent="0.2">
      <c r="B14" s="15" t="s">
        <v>25</v>
      </c>
      <c r="C14" s="30">
        <v>414</v>
      </c>
      <c r="D14" s="14">
        <v>200</v>
      </c>
      <c r="E14" s="14">
        <v>300</v>
      </c>
      <c r="F14" s="14">
        <f>D14-E14</f>
        <v>-100</v>
      </c>
      <c r="G14" s="14">
        <v>200</v>
      </c>
      <c r="H14" s="14">
        <v>300</v>
      </c>
      <c r="I14" s="14">
        <f>G14-H14</f>
        <v>-100</v>
      </c>
      <c r="J14" s="14">
        <f>I14+F14+C14</f>
        <v>214</v>
      </c>
    </row>
    <row r="15" spans="2:10" s="18" customFormat="1" ht="25.5" x14ac:dyDescent="0.2">
      <c r="B15" s="15" t="s">
        <v>26</v>
      </c>
      <c r="C15" s="30">
        <v>913</v>
      </c>
      <c r="D15" s="14">
        <v>700</v>
      </c>
      <c r="E15" s="14">
        <v>1000</v>
      </c>
      <c r="F15" s="14">
        <f>D15-E15</f>
        <v>-300</v>
      </c>
      <c r="G15" s="14">
        <v>750</v>
      </c>
      <c r="H15" s="14">
        <v>1000</v>
      </c>
      <c r="I15" s="14">
        <f>G15-H15</f>
        <v>-250</v>
      </c>
      <c r="J15" s="14">
        <f>I15+F15+C15</f>
        <v>363</v>
      </c>
    </row>
    <row r="16" spans="2:10" s="18" customFormat="1" x14ac:dyDescent="0.2">
      <c r="B16" s="15"/>
      <c r="C16" s="30"/>
      <c r="D16" s="14"/>
      <c r="E16" s="14"/>
      <c r="F16" s="14"/>
      <c r="G16" s="14"/>
      <c r="H16" s="14"/>
      <c r="I16" s="14"/>
      <c r="J16" s="14"/>
    </row>
    <row r="17" spans="2:10" s="18" customFormat="1" x14ac:dyDescent="0.2">
      <c r="B17" s="11" t="s">
        <v>27</v>
      </c>
      <c r="C17" s="30"/>
      <c r="D17" s="14"/>
      <c r="E17" s="14"/>
      <c r="F17" s="14"/>
      <c r="G17" s="14"/>
      <c r="H17" s="14"/>
      <c r="I17" s="14"/>
      <c r="J17" s="14"/>
    </row>
    <row r="18" spans="2:10" s="18" customFormat="1" x14ac:dyDescent="0.2">
      <c r="B18" s="19" t="s">
        <v>28</v>
      </c>
      <c r="C18" s="30">
        <v>-3361</v>
      </c>
      <c r="D18" s="14">
        <v>21000</v>
      </c>
      <c r="E18" s="14">
        <v>21000</v>
      </c>
      <c r="F18" s="14">
        <f>D18-E18</f>
        <v>0</v>
      </c>
      <c r="G18" s="14">
        <v>22000</v>
      </c>
      <c r="H18" s="14">
        <v>22000</v>
      </c>
      <c r="I18" s="14">
        <f>G18-H18</f>
        <v>0</v>
      </c>
      <c r="J18" s="14">
        <f>I18+F18+C18</f>
        <v>-3361</v>
      </c>
    </row>
    <row r="19" spans="2:10" s="18" customFormat="1" x14ac:dyDescent="0.2">
      <c r="B19" s="15" t="s">
        <v>29</v>
      </c>
      <c r="C19" s="30">
        <v>-677</v>
      </c>
      <c r="D19" s="14">
        <v>4000</v>
      </c>
      <c r="E19" s="14">
        <v>4000</v>
      </c>
      <c r="F19" s="14">
        <f>D19-E19</f>
        <v>0</v>
      </c>
      <c r="G19" s="14">
        <v>4500</v>
      </c>
      <c r="H19" s="14">
        <v>4500</v>
      </c>
      <c r="I19" s="14">
        <f>G19-H19</f>
        <v>0</v>
      </c>
      <c r="J19" s="14">
        <f>I19+F19+C19</f>
        <v>-677</v>
      </c>
    </row>
    <row r="20" spans="2:10" x14ac:dyDescent="0.2">
      <c r="B20" s="15"/>
      <c r="C20" s="31"/>
      <c r="D20" s="32"/>
      <c r="E20" s="32"/>
      <c r="F20" s="14"/>
      <c r="G20" s="32"/>
      <c r="H20" s="32"/>
      <c r="I20" s="14"/>
      <c r="J20" s="14"/>
    </row>
    <row r="21" spans="2:10" x14ac:dyDescent="0.2">
      <c r="B21" s="22" t="s">
        <v>31</v>
      </c>
      <c r="C21" s="23">
        <f t="shared" ref="C21:J21" si="0">SUM(C11:C20)</f>
        <v>-4536</v>
      </c>
      <c r="D21" s="24">
        <f t="shared" si="0"/>
        <v>28120</v>
      </c>
      <c r="E21" s="24">
        <f t="shared" si="0"/>
        <v>29920</v>
      </c>
      <c r="F21" s="24">
        <f t="shared" si="0"/>
        <v>-1800</v>
      </c>
      <c r="G21" s="24">
        <f t="shared" si="0"/>
        <v>29770</v>
      </c>
      <c r="H21" s="24">
        <f t="shared" si="0"/>
        <v>31520</v>
      </c>
      <c r="I21" s="24">
        <f t="shared" si="0"/>
        <v>-1750</v>
      </c>
      <c r="J21" s="24">
        <f t="shared" si="0"/>
        <v>-8086</v>
      </c>
    </row>
    <row r="22" spans="2:10" x14ac:dyDescent="0.2">
      <c r="C22" s="25"/>
      <c r="D22" s="25"/>
      <c r="E22" s="25"/>
      <c r="F22" s="25"/>
      <c r="G22" s="25"/>
      <c r="H22" s="25"/>
      <c r="I22" s="25"/>
      <c r="J22" s="25"/>
    </row>
    <row r="23" spans="2:10" x14ac:dyDescent="0.2">
      <c r="B23" s="26" t="s">
        <v>32</v>
      </c>
      <c r="C23" s="27">
        <f>SUM(C13:C16)</f>
        <v>-778</v>
      </c>
      <c r="D23" s="27">
        <f t="shared" ref="D23:J23" si="1">SUM(D13:D16)</f>
        <v>3100</v>
      </c>
      <c r="E23" s="27">
        <f t="shared" si="1"/>
        <v>4900</v>
      </c>
      <c r="F23" s="27">
        <f t="shared" si="1"/>
        <v>-1800</v>
      </c>
      <c r="G23" s="27">
        <f t="shared" si="1"/>
        <v>3250</v>
      </c>
      <c r="H23" s="27">
        <f t="shared" si="1"/>
        <v>5000</v>
      </c>
      <c r="I23" s="27">
        <f t="shared" si="1"/>
        <v>-1750</v>
      </c>
      <c r="J23" s="27">
        <f t="shared" si="1"/>
        <v>-4328</v>
      </c>
    </row>
    <row r="24" spans="2:10" x14ac:dyDescent="0.2">
      <c r="B24" s="26" t="s">
        <v>33</v>
      </c>
      <c r="C24" s="27">
        <f t="shared" ref="C24:J24" si="2">SUM(C17:C20)</f>
        <v>-4038</v>
      </c>
      <c r="D24" s="27">
        <f t="shared" si="2"/>
        <v>25000</v>
      </c>
      <c r="E24" s="27">
        <f t="shared" si="2"/>
        <v>25000</v>
      </c>
      <c r="F24" s="27">
        <f t="shared" si="2"/>
        <v>0</v>
      </c>
      <c r="G24" s="27">
        <f t="shared" si="2"/>
        <v>26500</v>
      </c>
      <c r="H24" s="27">
        <f t="shared" si="2"/>
        <v>26500</v>
      </c>
      <c r="I24" s="27">
        <f t="shared" si="2"/>
        <v>0</v>
      </c>
      <c r="J24" s="27">
        <f t="shared" si="2"/>
        <v>-4038</v>
      </c>
    </row>
    <row r="25" spans="2:10" x14ac:dyDescent="0.2">
      <c r="C25" s="25"/>
      <c r="D25" s="25"/>
      <c r="E25" s="25"/>
      <c r="F25" s="25"/>
      <c r="G25" s="25"/>
      <c r="H25" s="25"/>
      <c r="I25" s="25"/>
      <c r="J25" s="25"/>
    </row>
    <row r="26" spans="2:10" x14ac:dyDescent="0.2">
      <c r="B26" s="28"/>
    </row>
    <row r="28" spans="2:10" x14ac:dyDescent="0.2">
      <c r="B28" s="28" t="s">
        <v>34</v>
      </c>
    </row>
  </sheetData>
  <mergeCells count="1">
    <mergeCell ref="B2:J2"/>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3"/>
  <dimension ref="B1:M31"/>
  <sheetViews>
    <sheetView view="pageLayout" zoomScaleNormal="120" workbookViewId="0">
      <selection activeCell="B4" sqref="B4"/>
    </sheetView>
  </sheetViews>
  <sheetFormatPr defaultRowHeight="12.75" x14ac:dyDescent="0.2"/>
  <cols>
    <col min="1" max="1" width="2" style="1" customWidth="1"/>
    <col min="2" max="2" width="27" style="1" customWidth="1"/>
    <col min="3" max="3" width="10.7109375" style="1" customWidth="1"/>
    <col min="4" max="4" width="6.85546875" style="1" bestFit="1" customWidth="1"/>
    <col min="5" max="5" width="7.28515625" style="1" bestFit="1" customWidth="1"/>
    <col min="6" max="8" width="10.7109375" style="1" customWidth="1"/>
    <col min="9" max="9" width="8" style="1" bestFit="1" customWidth="1"/>
    <col min="10" max="10" width="11.42578125" style="1" bestFit="1" customWidth="1"/>
    <col min="11" max="11" width="2.42578125" style="1" customWidth="1"/>
    <col min="12" max="16384" width="9.140625" style="1"/>
  </cols>
  <sheetData>
    <row r="1" spans="2:13" x14ac:dyDescent="0.2">
      <c r="B1" s="1" t="s">
        <v>0</v>
      </c>
    </row>
    <row r="2" spans="2:13" ht="25.5" hidden="1" customHeight="1" x14ac:dyDescent="0.2">
      <c r="B2" s="120" t="s">
        <v>1</v>
      </c>
      <c r="C2" s="121"/>
      <c r="D2" s="121"/>
      <c r="E2" s="121"/>
      <c r="F2" s="121"/>
      <c r="G2" s="121"/>
      <c r="H2" s="121"/>
      <c r="I2" s="121"/>
      <c r="J2" s="121"/>
    </row>
    <row r="3" spans="2:13" hidden="1" x14ac:dyDescent="0.2">
      <c r="B3" s="2" t="s">
        <v>2</v>
      </c>
    </row>
    <row r="4" spans="2:13" x14ac:dyDescent="0.2">
      <c r="B4" s="2" t="s">
        <v>58</v>
      </c>
    </row>
    <row r="5" spans="2:13" x14ac:dyDescent="0.2">
      <c r="B5" s="2"/>
    </row>
    <row r="6" spans="2:13" x14ac:dyDescent="0.2">
      <c r="B6" s="2"/>
    </row>
    <row r="7" spans="2:13" x14ac:dyDescent="0.2">
      <c r="B7" s="2"/>
    </row>
    <row r="8" spans="2:13" ht="22.5" x14ac:dyDescent="0.2">
      <c r="B8" s="3" t="s">
        <v>3</v>
      </c>
      <c r="C8" s="4" t="s">
        <v>4</v>
      </c>
      <c r="D8" s="4" t="s">
        <v>5</v>
      </c>
      <c r="E8" s="4" t="s">
        <v>6</v>
      </c>
      <c r="F8" s="4" t="s">
        <v>7</v>
      </c>
      <c r="G8" s="4" t="s">
        <v>8</v>
      </c>
      <c r="H8" s="4" t="s">
        <v>9</v>
      </c>
      <c r="I8" s="4" t="s">
        <v>10</v>
      </c>
      <c r="J8" s="4" t="s">
        <v>11</v>
      </c>
    </row>
    <row r="9" spans="2:13" x14ac:dyDescent="0.2">
      <c r="B9" s="5"/>
      <c r="C9" s="6" t="s">
        <v>12</v>
      </c>
      <c r="D9" s="7">
        <v>2018</v>
      </c>
      <c r="E9" s="7">
        <v>2018</v>
      </c>
      <c r="F9" s="7">
        <v>2018</v>
      </c>
      <c r="G9" s="7">
        <v>2019</v>
      </c>
      <c r="H9" s="7">
        <v>2019</v>
      </c>
      <c r="I9" s="7">
        <v>2019</v>
      </c>
      <c r="J9" s="7" t="s">
        <v>13</v>
      </c>
    </row>
    <row r="10" spans="2:13" x14ac:dyDescent="0.2">
      <c r="B10" s="8" t="s">
        <v>14</v>
      </c>
      <c r="C10" s="9" t="s">
        <v>15</v>
      </c>
      <c r="D10" s="10" t="s">
        <v>16</v>
      </c>
      <c r="E10" s="10" t="s">
        <v>17</v>
      </c>
      <c r="F10" s="10" t="s">
        <v>18</v>
      </c>
      <c r="G10" s="10" t="s">
        <v>19</v>
      </c>
      <c r="H10" s="10" t="s">
        <v>20</v>
      </c>
      <c r="I10" s="10" t="s">
        <v>18</v>
      </c>
      <c r="J10" s="10" t="s">
        <v>21</v>
      </c>
    </row>
    <row r="11" spans="2:13" x14ac:dyDescent="0.2">
      <c r="B11" s="11" t="s">
        <v>22</v>
      </c>
      <c r="D11" s="5"/>
      <c r="E11" s="12"/>
      <c r="F11" s="13"/>
      <c r="G11" s="5"/>
      <c r="H11" s="5"/>
      <c r="I11" s="13"/>
      <c r="J11" s="14"/>
    </row>
    <row r="12" spans="2:13" x14ac:dyDescent="0.2">
      <c r="B12" s="15" t="s">
        <v>23</v>
      </c>
      <c r="C12" s="30">
        <v>-182</v>
      </c>
      <c r="D12" s="17">
        <v>140</v>
      </c>
      <c r="E12" s="17">
        <v>50</v>
      </c>
      <c r="F12" s="17">
        <f>D12-E12</f>
        <v>90</v>
      </c>
      <c r="G12" s="17">
        <v>142</v>
      </c>
      <c r="H12" s="17">
        <v>50</v>
      </c>
      <c r="I12" s="17">
        <f>G12-H12</f>
        <v>92</v>
      </c>
      <c r="J12" s="17">
        <f>I12+F12+C12</f>
        <v>0</v>
      </c>
      <c r="K12" s="52"/>
      <c r="L12" s="52"/>
      <c r="M12" s="52"/>
    </row>
    <row r="13" spans="2:13" s="18" customFormat="1" ht="25.5" x14ac:dyDescent="0.2">
      <c r="B13" s="15" t="s">
        <v>24</v>
      </c>
      <c r="C13" s="30">
        <v>-3632</v>
      </c>
      <c r="D13" s="17">
        <v>700</v>
      </c>
      <c r="E13" s="17">
        <v>900</v>
      </c>
      <c r="F13" s="17">
        <f>D13-E13</f>
        <v>-200</v>
      </c>
      <c r="G13" s="17">
        <v>700</v>
      </c>
      <c r="H13" s="17">
        <v>900</v>
      </c>
      <c r="I13" s="17">
        <f>G13-H13</f>
        <v>-200</v>
      </c>
      <c r="J13" s="17">
        <f>I13+F13+C13</f>
        <v>-4032</v>
      </c>
      <c r="K13" s="53"/>
      <c r="L13" s="53"/>
      <c r="M13" s="53"/>
    </row>
    <row r="14" spans="2:13" s="18" customFormat="1" x14ac:dyDescent="0.2">
      <c r="B14" s="15" t="s">
        <v>25</v>
      </c>
      <c r="C14" s="30">
        <v>247</v>
      </c>
      <c r="D14" s="17">
        <v>1300</v>
      </c>
      <c r="E14" s="17">
        <f>1300+247</f>
        <v>1547</v>
      </c>
      <c r="F14" s="17">
        <f>D14-E14</f>
        <v>-247</v>
      </c>
      <c r="G14" s="17">
        <v>1300</v>
      </c>
      <c r="H14" s="17">
        <v>1300</v>
      </c>
      <c r="I14" s="17">
        <f>G14-H14</f>
        <v>0</v>
      </c>
      <c r="J14" s="17">
        <f>I14+F14+C14</f>
        <v>0</v>
      </c>
      <c r="K14" s="53"/>
      <c r="L14" s="53"/>
      <c r="M14" s="53"/>
    </row>
    <row r="15" spans="2:13" s="18" customFormat="1" ht="25.5" x14ac:dyDescent="0.2">
      <c r="B15" s="15" t="s">
        <v>26</v>
      </c>
      <c r="C15" s="30">
        <v>1</v>
      </c>
      <c r="D15" s="17">
        <v>30</v>
      </c>
      <c r="E15" s="17">
        <v>30</v>
      </c>
      <c r="F15" s="17">
        <f>D15-E15</f>
        <v>0</v>
      </c>
      <c r="G15" s="17">
        <v>30</v>
      </c>
      <c r="H15" s="17">
        <v>30</v>
      </c>
      <c r="I15" s="17">
        <f>G15-H15</f>
        <v>0</v>
      </c>
      <c r="J15" s="17">
        <v>0</v>
      </c>
      <c r="K15" s="53"/>
      <c r="L15" s="53"/>
      <c r="M15" s="53"/>
    </row>
    <row r="16" spans="2:13" s="18" customFormat="1" x14ac:dyDescent="0.2">
      <c r="B16" s="15"/>
      <c r="C16" s="30"/>
      <c r="D16" s="17"/>
      <c r="E16" s="17"/>
      <c r="F16" s="17"/>
      <c r="G16" s="17"/>
      <c r="H16" s="17"/>
      <c r="I16" s="17"/>
      <c r="J16" s="17"/>
      <c r="K16" s="53"/>
      <c r="L16" s="53"/>
      <c r="M16" s="53"/>
    </row>
    <row r="17" spans="2:13" s="18" customFormat="1" x14ac:dyDescent="0.2">
      <c r="B17" s="15"/>
      <c r="C17" s="30"/>
      <c r="D17" s="17"/>
      <c r="E17" s="17"/>
      <c r="F17" s="17"/>
      <c r="G17" s="17"/>
      <c r="H17" s="17"/>
      <c r="I17" s="17"/>
      <c r="J17" s="17"/>
      <c r="K17" s="53"/>
      <c r="L17" s="53"/>
      <c r="M17" s="53"/>
    </row>
    <row r="18" spans="2:13" s="18" customFormat="1" x14ac:dyDescent="0.2">
      <c r="B18" s="15"/>
      <c r="C18" s="30"/>
      <c r="D18" s="17"/>
      <c r="E18" s="17"/>
      <c r="F18" s="17"/>
      <c r="G18" s="17"/>
      <c r="H18" s="17"/>
      <c r="I18" s="17"/>
      <c r="J18" s="17"/>
      <c r="K18" s="53"/>
      <c r="L18" s="53"/>
      <c r="M18" s="53"/>
    </row>
    <row r="19" spans="2:13" s="18" customFormat="1" x14ac:dyDescent="0.2">
      <c r="B19" s="11" t="s">
        <v>27</v>
      </c>
      <c r="C19" s="30"/>
      <c r="D19" s="17"/>
      <c r="E19" s="17"/>
      <c r="F19" s="17"/>
      <c r="G19" s="17"/>
      <c r="H19" s="17"/>
      <c r="I19" s="17"/>
      <c r="J19" s="17"/>
      <c r="K19" s="53"/>
      <c r="L19" s="53"/>
      <c r="M19" s="53"/>
    </row>
    <row r="20" spans="2:13" s="18" customFormat="1" x14ac:dyDescent="0.2">
      <c r="B20" s="19" t="s">
        <v>28</v>
      </c>
      <c r="C20" s="30">
        <v>-1425</v>
      </c>
      <c r="D20" s="17">
        <v>3000</v>
      </c>
      <c r="E20" s="17">
        <v>3575</v>
      </c>
      <c r="F20" s="17">
        <f>D20-E20</f>
        <v>-575</v>
      </c>
      <c r="G20" s="17">
        <v>2500</v>
      </c>
      <c r="H20" s="17">
        <v>2000</v>
      </c>
      <c r="I20" s="117">
        <f>G20-H20</f>
        <v>500</v>
      </c>
      <c r="J20" s="17">
        <f>I20+F20+C20</f>
        <v>-1500</v>
      </c>
      <c r="K20" s="53"/>
      <c r="L20" s="53"/>
      <c r="M20" s="53"/>
    </row>
    <row r="21" spans="2:13" s="18" customFormat="1" x14ac:dyDescent="0.2">
      <c r="B21" s="15" t="s">
        <v>29</v>
      </c>
      <c r="C21" s="30"/>
      <c r="D21" s="17"/>
      <c r="E21" s="17"/>
      <c r="F21" s="17"/>
      <c r="G21" s="17"/>
      <c r="H21" s="17"/>
      <c r="I21" s="17"/>
      <c r="J21" s="17"/>
      <c r="K21" s="53"/>
      <c r="L21" s="53"/>
      <c r="M21" s="53"/>
    </row>
    <row r="22" spans="2:13" s="18" customFormat="1" x14ac:dyDescent="0.2">
      <c r="B22" s="15" t="s">
        <v>30</v>
      </c>
      <c r="C22" s="30"/>
      <c r="D22" s="14"/>
      <c r="E22" s="14"/>
      <c r="F22" s="14"/>
      <c r="G22" s="14"/>
      <c r="H22" s="14"/>
      <c r="I22" s="14"/>
      <c r="J22" s="14"/>
    </row>
    <row r="23" spans="2:13" x14ac:dyDescent="0.2">
      <c r="B23" s="15"/>
      <c r="C23" s="31"/>
      <c r="D23" s="32"/>
      <c r="E23" s="32"/>
      <c r="F23" s="14"/>
      <c r="G23" s="32"/>
      <c r="H23" s="32"/>
      <c r="I23" s="14"/>
      <c r="J23" s="14"/>
    </row>
    <row r="24" spans="2:13" x14ac:dyDescent="0.2">
      <c r="B24" s="22" t="s">
        <v>31</v>
      </c>
      <c r="C24" s="23">
        <f t="shared" ref="C24:J24" si="0">SUM(C11:C23)</f>
        <v>-4991</v>
      </c>
      <c r="D24" s="24">
        <f t="shared" si="0"/>
        <v>5170</v>
      </c>
      <c r="E24" s="24">
        <f t="shared" si="0"/>
        <v>6102</v>
      </c>
      <c r="F24" s="24">
        <f t="shared" si="0"/>
        <v>-932</v>
      </c>
      <c r="G24" s="24">
        <f t="shared" si="0"/>
        <v>4672</v>
      </c>
      <c r="H24" s="24">
        <f t="shared" si="0"/>
        <v>4280</v>
      </c>
      <c r="I24" s="24">
        <f t="shared" si="0"/>
        <v>392</v>
      </c>
      <c r="J24" s="24">
        <f t="shared" si="0"/>
        <v>-5532</v>
      </c>
    </row>
    <row r="25" spans="2:13" x14ac:dyDescent="0.2">
      <c r="C25" s="25"/>
      <c r="D25" s="25"/>
      <c r="E25" s="25"/>
      <c r="F25" s="25"/>
      <c r="G25" s="25"/>
      <c r="H25" s="25"/>
      <c r="I25" s="25"/>
      <c r="J25" s="25"/>
    </row>
    <row r="26" spans="2:13" x14ac:dyDescent="0.2">
      <c r="B26" s="26" t="s">
        <v>32</v>
      </c>
      <c r="C26" s="27">
        <f>SUM(C12:C17)</f>
        <v>-3566</v>
      </c>
      <c r="D26" s="27">
        <f t="shared" ref="D26:I26" si="1">SUM(D12:D17)</f>
        <v>2170</v>
      </c>
      <c r="E26" s="27">
        <f t="shared" si="1"/>
        <v>2527</v>
      </c>
      <c r="F26" s="27">
        <f t="shared" si="1"/>
        <v>-357</v>
      </c>
      <c r="G26" s="27">
        <f t="shared" si="1"/>
        <v>2172</v>
      </c>
      <c r="H26" s="27">
        <f t="shared" si="1"/>
        <v>2280</v>
      </c>
      <c r="I26" s="27">
        <f t="shared" si="1"/>
        <v>-108</v>
      </c>
      <c r="J26" s="27">
        <f t="shared" ref="J26" si="2">SUM(J13:J17)</f>
        <v>-4032</v>
      </c>
    </row>
    <row r="27" spans="2:13" x14ac:dyDescent="0.2">
      <c r="B27" s="26" t="s">
        <v>33</v>
      </c>
      <c r="C27" s="27">
        <f t="shared" ref="C27:J27" si="3">SUM(C19:C23)</f>
        <v>-1425</v>
      </c>
      <c r="D27" s="27">
        <f t="shared" si="3"/>
        <v>3000</v>
      </c>
      <c r="E27" s="27">
        <f t="shared" si="3"/>
        <v>3575</v>
      </c>
      <c r="F27" s="27">
        <f t="shared" si="3"/>
        <v>-575</v>
      </c>
      <c r="G27" s="27">
        <f t="shared" si="3"/>
        <v>2500</v>
      </c>
      <c r="H27" s="27">
        <f t="shared" si="3"/>
        <v>2000</v>
      </c>
      <c r="I27" s="27">
        <f t="shared" si="3"/>
        <v>500</v>
      </c>
      <c r="J27" s="27">
        <f t="shared" si="3"/>
        <v>-1500</v>
      </c>
    </row>
    <row r="28" spans="2:13" x14ac:dyDescent="0.2">
      <c r="C28" s="25"/>
      <c r="D28" s="25"/>
      <c r="E28" s="25"/>
      <c r="F28" s="25"/>
      <c r="G28" s="25"/>
      <c r="H28" s="25"/>
      <c r="I28" s="25"/>
      <c r="J28" s="25"/>
    </row>
    <row r="29" spans="2:13" x14ac:dyDescent="0.2">
      <c r="B29" s="28"/>
    </row>
    <row r="31" spans="2:13" x14ac:dyDescent="0.2">
      <c r="B31" s="28" t="s">
        <v>34</v>
      </c>
    </row>
  </sheetData>
  <mergeCells count="1">
    <mergeCell ref="B2:J2"/>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4"/>
  <dimension ref="A1:J31"/>
  <sheetViews>
    <sheetView view="pageLayout" topLeftCell="B1" zoomScaleNormal="100" workbookViewId="0">
      <selection activeCell="B4" sqref="B4"/>
    </sheetView>
  </sheetViews>
  <sheetFormatPr defaultRowHeight="12.75" x14ac:dyDescent="0.2"/>
  <cols>
    <col min="1" max="1" width="2" style="1" hidden="1" customWidth="1"/>
    <col min="2" max="2" width="27" style="1" customWidth="1"/>
    <col min="3" max="3" width="10.7109375" style="1" customWidth="1"/>
    <col min="4" max="4" width="6.85546875" style="1" bestFit="1" customWidth="1"/>
    <col min="5" max="5" width="7.28515625" style="1" bestFit="1" customWidth="1"/>
    <col min="6" max="8" width="10.7109375" style="1" customWidth="1"/>
    <col min="9" max="9" width="8" style="1" bestFit="1" customWidth="1"/>
    <col min="10" max="10" width="11.42578125" style="1" bestFit="1" customWidth="1"/>
    <col min="11" max="11" width="2.42578125" style="1" customWidth="1"/>
    <col min="12" max="16384" width="9.140625" style="1"/>
  </cols>
  <sheetData>
    <row r="1" spans="2:10" x14ac:dyDescent="0.2">
      <c r="B1" s="1" t="s">
        <v>0</v>
      </c>
    </row>
    <row r="2" spans="2:10" ht="25.5" hidden="1" customHeight="1" x14ac:dyDescent="0.2">
      <c r="B2" s="120" t="s">
        <v>1</v>
      </c>
      <c r="C2" s="121"/>
      <c r="D2" s="121"/>
      <c r="E2" s="121"/>
      <c r="F2" s="121"/>
      <c r="G2" s="121"/>
      <c r="H2" s="121"/>
      <c r="I2" s="121"/>
      <c r="J2" s="121"/>
    </row>
    <row r="3" spans="2:10" hidden="1" x14ac:dyDescent="0.2">
      <c r="B3" s="2" t="s">
        <v>2</v>
      </c>
    </row>
    <row r="4" spans="2:10" x14ac:dyDescent="0.2">
      <c r="B4" s="2" t="s">
        <v>59</v>
      </c>
    </row>
    <row r="5" spans="2:10" x14ac:dyDescent="0.2">
      <c r="B5" s="2"/>
    </row>
    <row r="6" spans="2:10" x14ac:dyDescent="0.2">
      <c r="B6" s="2"/>
    </row>
    <row r="7" spans="2:10" x14ac:dyDescent="0.2">
      <c r="B7" s="2"/>
    </row>
    <row r="8" spans="2:10" ht="22.5" x14ac:dyDescent="0.2">
      <c r="B8" s="3" t="s">
        <v>3</v>
      </c>
      <c r="C8" s="4" t="s">
        <v>4</v>
      </c>
      <c r="D8" s="4" t="s">
        <v>5</v>
      </c>
      <c r="E8" s="4" t="s">
        <v>6</v>
      </c>
      <c r="F8" s="4" t="s">
        <v>7</v>
      </c>
      <c r="G8" s="4" t="s">
        <v>8</v>
      </c>
      <c r="H8" s="4" t="s">
        <v>9</v>
      </c>
      <c r="I8" s="4" t="s">
        <v>10</v>
      </c>
      <c r="J8" s="4" t="s">
        <v>11</v>
      </c>
    </row>
    <row r="9" spans="2:10" x14ac:dyDescent="0.2">
      <c r="B9" s="5"/>
      <c r="C9" s="6" t="s">
        <v>12</v>
      </c>
      <c r="D9" s="7">
        <v>2018</v>
      </c>
      <c r="E9" s="7">
        <v>2018</v>
      </c>
      <c r="F9" s="7">
        <v>2018</v>
      </c>
      <c r="G9" s="7">
        <v>2019</v>
      </c>
      <c r="H9" s="7">
        <v>2019</v>
      </c>
      <c r="I9" s="7">
        <v>2019</v>
      </c>
      <c r="J9" s="7" t="s">
        <v>13</v>
      </c>
    </row>
    <row r="10" spans="2:10" x14ac:dyDescent="0.2">
      <c r="B10" s="8" t="s">
        <v>14</v>
      </c>
      <c r="C10" s="9" t="s">
        <v>15</v>
      </c>
      <c r="D10" s="10" t="s">
        <v>16</v>
      </c>
      <c r="E10" s="10" t="s">
        <v>17</v>
      </c>
      <c r="F10" s="10" t="s">
        <v>18</v>
      </c>
      <c r="G10" s="10" t="s">
        <v>19</v>
      </c>
      <c r="H10" s="10" t="s">
        <v>20</v>
      </c>
      <c r="I10" s="10" t="s">
        <v>18</v>
      </c>
      <c r="J10" s="10" t="s">
        <v>21</v>
      </c>
    </row>
    <row r="11" spans="2:10" x14ac:dyDescent="0.2">
      <c r="B11" s="11" t="s">
        <v>22</v>
      </c>
      <c r="D11" s="5"/>
      <c r="E11" s="12"/>
      <c r="F11" s="13"/>
      <c r="G11" s="5"/>
      <c r="H11" s="5"/>
      <c r="I11" s="13"/>
      <c r="J11" s="14"/>
    </row>
    <row r="12" spans="2:10" x14ac:dyDescent="0.2">
      <c r="B12" s="15" t="s">
        <v>23</v>
      </c>
      <c r="C12" s="30"/>
      <c r="D12" s="14"/>
      <c r="E12" s="14"/>
      <c r="F12" s="14">
        <f>D12-E12</f>
        <v>0</v>
      </c>
      <c r="G12" s="14"/>
      <c r="H12" s="14"/>
      <c r="I12" s="14">
        <f>G12-H12</f>
        <v>0</v>
      </c>
      <c r="J12" s="14">
        <f>I12+F12+C12</f>
        <v>0</v>
      </c>
    </row>
    <row r="13" spans="2:10" s="18" customFormat="1" ht="25.5" x14ac:dyDescent="0.2">
      <c r="B13" s="15" t="s">
        <v>24</v>
      </c>
      <c r="C13" s="30">
        <v>-51</v>
      </c>
      <c r="D13" s="14">
        <v>380</v>
      </c>
      <c r="E13" s="14">
        <v>380</v>
      </c>
      <c r="F13" s="14">
        <f>D13-E13</f>
        <v>0</v>
      </c>
      <c r="G13" s="14">
        <v>380</v>
      </c>
      <c r="H13" s="14">
        <v>380</v>
      </c>
      <c r="I13" s="14">
        <f>G13-H13</f>
        <v>0</v>
      </c>
      <c r="J13" s="14">
        <f>I13+F13+C13</f>
        <v>-51</v>
      </c>
    </row>
    <row r="14" spans="2:10" s="18" customFormat="1" x14ac:dyDescent="0.2">
      <c r="B14" s="15" t="s">
        <v>25</v>
      </c>
      <c r="C14" s="30">
        <v>-20</v>
      </c>
      <c r="D14" s="14">
        <v>26</v>
      </c>
      <c r="E14" s="14">
        <v>26</v>
      </c>
      <c r="F14" s="14">
        <f>D14-E14</f>
        <v>0</v>
      </c>
      <c r="G14" s="14">
        <v>26</v>
      </c>
      <c r="H14" s="14">
        <v>26</v>
      </c>
      <c r="I14" s="14">
        <f>G14-H14</f>
        <v>0</v>
      </c>
      <c r="J14" s="14">
        <f>I14+F14+C14</f>
        <v>-20</v>
      </c>
    </row>
    <row r="15" spans="2:10" s="18" customFormat="1" ht="25.5" x14ac:dyDescent="0.2">
      <c r="B15" s="15" t="s">
        <v>26</v>
      </c>
      <c r="C15" s="30"/>
      <c r="D15" s="14"/>
      <c r="E15" s="14"/>
      <c r="F15" s="14">
        <f>D15-E15</f>
        <v>0</v>
      </c>
      <c r="G15" s="14"/>
      <c r="H15" s="14"/>
      <c r="I15" s="14">
        <f>G15-H15</f>
        <v>0</v>
      </c>
      <c r="J15" s="14">
        <f>I15+F15+C15</f>
        <v>0</v>
      </c>
    </row>
    <row r="16" spans="2:10" s="18" customFormat="1" x14ac:dyDescent="0.2">
      <c r="B16" s="15"/>
      <c r="C16" s="30"/>
      <c r="D16" s="14"/>
      <c r="E16" s="14"/>
      <c r="F16" s="14"/>
      <c r="G16" s="14"/>
      <c r="H16" s="14"/>
      <c r="I16" s="14"/>
      <c r="J16" s="14"/>
    </row>
    <row r="17" spans="2:10" s="18" customFormat="1" x14ac:dyDescent="0.2">
      <c r="B17" s="15"/>
      <c r="C17" s="30"/>
      <c r="D17" s="14"/>
      <c r="E17" s="14"/>
      <c r="F17" s="14"/>
      <c r="G17" s="14"/>
      <c r="H17" s="14"/>
      <c r="I17" s="14"/>
      <c r="J17" s="14"/>
    </row>
    <row r="18" spans="2:10" s="18" customFormat="1" x14ac:dyDescent="0.2">
      <c r="B18" s="15"/>
      <c r="C18" s="30"/>
      <c r="D18" s="14"/>
      <c r="E18" s="14"/>
      <c r="F18" s="14"/>
      <c r="G18" s="14"/>
      <c r="H18" s="14"/>
      <c r="I18" s="14"/>
      <c r="J18" s="14"/>
    </row>
    <row r="19" spans="2:10" s="18" customFormat="1" x14ac:dyDescent="0.2">
      <c r="B19" s="11" t="s">
        <v>27</v>
      </c>
      <c r="C19" s="30"/>
      <c r="D19" s="14"/>
      <c r="E19" s="14"/>
      <c r="F19" s="14"/>
      <c r="G19" s="14"/>
      <c r="H19" s="14"/>
      <c r="I19" s="14"/>
      <c r="J19" s="14"/>
    </row>
    <row r="20" spans="2:10" s="18" customFormat="1" x14ac:dyDescent="0.2">
      <c r="B20" s="19" t="s">
        <v>28</v>
      </c>
      <c r="C20" s="30">
        <v>0</v>
      </c>
      <c r="D20" s="14">
        <v>250</v>
      </c>
      <c r="E20" s="14">
        <v>250</v>
      </c>
      <c r="F20" s="14">
        <f>D20-E20</f>
        <v>0</v>
      </c>
      <c r="G20" s="14">
        <v>250</v>
      </c>
      <c r="H20" s="14">
        <v>250</v>
      </c>
      <c r="I20" s="14">
        <f>G20-H20</f>
        <v>0</v>
      </c>
      <c r="J20" s="14">
        <f>I20+F20+C20</f>
        <v>0</v>
      </c>
    </row>
    <row r="21" spans="2:10" s="18" customFormat="1" x14ac:dyDescent="0.2">
      <c r="B21" s="15" t="s">
        <v>29</v>
      </c>
      <c r="C21" s="30"/>
      <c r="D21" s="14"/>
      <c r="E21" s="14"/>
      <c r="F21" s="14">
        <f>D21-E21</f>
        <v>0</v>
      </c>
      <c r="G21" s="14"/>
      <c r="H21" s="14"/>
      <c r="I21" s="14">
        <f>G21-H21</f>
        <v>0</v>
      </c>
      <c r="J21" s="14">
        <f>I21+F21+C21</f>
        <v>0</v>
      </c>
    </row>
    <row r="22" spans="2:10" s="18" customFormat="1" x14ac:dyDescent="0.2">
      <c r="B22" s="15" t="s">
        <v>30</v>
      </c>
      <c r="C22" s="30"/>
      <c r="D22" s="14"/>
      <c r="E22" s="14"/>
      <c r="F22" s="14"/>
      <c r="G22" s="14"/>
      <c r="H22" s="14"/>
      <c r="I22" s="14"/>
      <c r="J22" s="14"/>
    </row>
    <row r="23" spans="2:10" x14ac:dyDescent="0.2">
      <c r="B23" s="15"/>
      <c r="C23" s="31"/>
      <c r="D23" s="32"/>
      <c r="E23" s="32"/>
      <c r="F23" s="14">
        <f>D23-E23</f>
        <v>0</v>
      </c>
      <c r="G23" s="32"/>
      <c r="H23" s="32"/>
      <c r="I23" s="14">
        <f>G23-H23</f>
        <v>0</v>
      </c>
      <c r="J23" s="14">
        <f>I23+F23+C23</f>
        <v>0</v>
      </c>
    </row>
    <row r="24" spans="2:10" x14ac:dyDescent="0.2">
      <c r="B24" s="22" t="s">
        <v>31</v>
      </c>
      <c r="C24" s="23">
        <f t="shared" ref="C24:J24" si="0">SUM(C11:C23)</f>
        <v>-71</v>
      </c>
      <c r="D24" s="24">
        <f t="shared" si="0"/>
        <v>656</v>
      </c>
      <c r="E24" s="24">
        <f t="shared" si="0"/>
        <v>656</v>
      </c>
      <c r="F24" s="24">
        <f t="shared" si="0"/>
        <v>0</v>
      </c>
      <c r="G24" s="24">
        <f t="shared" si="0"/>
        <v>656</v>
      </c>
      <c r="H24" s="24">
        <f t="shared" si="0"/>
        <v>656</v>
      </c>
      <c r="I24" s="24">
        <f t="shared" si="0"/>
        <v>0</v>
      </c>
      <c r="J24" s="24">
        <f t="shared" si="0"/>
        <v>-71</v>
      </c>
    </row>
    <row r="25" spans="2:10" x14ac:dyDescent="0.2">
      <c r="C25" s="25"/>
      <c r="D25" s="25"/>
      <c r="E25" s="25"/>
      <c r="F25" s="25"/>
      <c r="G25" s="25"/>
      <c r="H25" s="25"/>
      <c r="I25" s="25"/>
      <c r="J25" s="25"/>
    </row>
    <row r="26" spans="2:10" x14ac:dyDescent="0.2">
      <c r="B26" s="26" t="s">
        <v>32</v>
      </c>
      <c r="C26" s="27">
        <f t="shared" ref="C26:J26" si="1">SUM(C13:C17)</f>
        <v>-71</v>
      </c>
      <c r="D26" s="27">
        <f t="shared" si="1"/>
        <v>406</v>
      </c>
      <c r="E26" s="27">
        <f t="shared" si="1"/>
        <v>406</v>
      </c>
      <c r="F26" s="27">
        <f t="shared" si="1"/>
        <v>0</v>
      </c>
      <c r="G26" s="27">
        <f t="shared" si="1"/>
        <v>406</v>
      </c>
      <c r="H26" s="27">
        <f t="shared" si="1"/>
        <v>406</v>
      </c>
      <c r="I26" s="27">
        <f t="shared" si="1"/>
        <v>0</v>
      </c>
      <c r="J26" s="27">
        <f t="shared" si="1"/>
        <v>-71</v>
      </c>
    </row>
    <row r="27" spans="2:10" x14ac:dyDescent="0.2">
      <c r="B27" s="26" t="s">
        <v>33</v>
      </c>
      <c r="C27" s="27">
        <f t="shared" ref="C27:J27" si="2">SUM(C19:C23)</f>
        <v>0</v>
      </c>
      <c r="D27" s="27">
        <f t="shared" si="2"/>
        <v>250</v>
      </c>
      <c r="E27" s="27">
        <f t="shared" si="2"/>
        <v>250</v>
      </c>
      <c r="F27" s="27">
        <f t="shared" si="2"/>
        <v>0</v>
      </c>
      <c r="G27" s="27">
        <f t="shared" si="2"/>
        <v>250</v>
      </c>
      <c r="H27" s="27">
        <f t="shared" si="2"/>
        <v>250</v>
      </c>
      <c r="I27" s="27">
        <f t="shared" si="2"/>
        <v>0</v>
      </c>
      <c r="J27" s="27">
        <f t="shared" si="2"/>
        <v>0</v>
      </c>
    </row>
    <row r="28" spans="2:10" x14ac:dyDescent="0.2">
      <c r="C28" s="25"/>
      <c r="D28" s="25"/>
      <c r="E28" s="25"/>
      <c r="F28" s="25"/>
      <c r="G28" s="25"/>
      <c r="H28" s="25"/>
      <c r="I28" s="25"/>
      <c r="J28" s="25"/>
    </row>
    <row r="29" spans="2:10" x14ac:dyDescent="0.2">
      <c r="B29" s="28"/>
    </row>
    <row r="31" spans="2:10" x14ac:dyDescent="0.2">
      <c r="B31" s="28" t="s">
        <v>34</v>
      </c>
    </row>
  </sheetData>
  <mergeCells count="1">
    <mergeCell ref="B2:J2"/>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J31"/>
  <sheetViews>
    <sheetView view="pageLayout" zoomScaleNormal="100" workbookViewId="0">
      <selection activeCell="B4" sqref="B4"/>
    </sheetView>
  </sheetViews>
  <sheetFormatPr defaultRowHeight="12.75" x14ac:dyDescent="0.2"/>
  <cols>
    <col min="1" max="1" width="2" style="1" customWidth="1"/>
    <col min="2" max="2" width="27" style="1" customWidth="1"/>
    <col min="3" max="3" width="10.7109375" style="1" customWidth="1"/>
    <col min="4" max="4" width="6.85546875" style="1" bestFit="1" customWidth="1"/>
    <col min="5" max="5" width="7.28515625" style="1" bestFit="1" customWidth="1"/>
    <col min="6" max="8" width="10.7109375" style="1" customWidth="1"/>
    <col min="9" max="9" width="8" style="1" bestFit="1" customWidth="1"/>
    <col min="10" max="10" width="11.42578125" style="1" bestFit="1" customWidth="1"/>
    <col min="11" max="11" width="2.42578125" style="1" customWidth="1"/>
    <col min="12" max="16384" width="9.140625" style="1"/>
  </cols>
  <sheetData>
    <row r="1" spans="2:10" x14ac:dyDescent="0.2">
      <c r="B1" s="1" t="s">
        <v>0</v>
      </c>
    </row>
    <row r="2" spans="2:10" ht="25.5" hidden="1" customHeight="1" x14ac:dyDescent="0.2">
      <c r="B2" s="120" t="s">
        <v>1</v>
      </c>
      <c r="C2" s="121"/>
      <c r="D2" s="121"/>
      <c r="E2" s="121"/>
      <c r="F2" s="121"/>
      <c r="G2" s="121"/>
      <c r="H2" s="121"/>
      <c r="I2" s="121"/>
      <c r="J2" s="121"/>
    </row>
    <row r="3" spans="2:10" hidden="1" x14ac:dyDescent="0.2">
      <c r="B3" s="2" t="s">
        <v>2</v>
      </c>
    </row>
    <row r="4" spans="2:10" x14ac:dyDescent="0.2">
      <c r="B4" s="2" t="s">
        <v>60</v>
      </c>
    </row>
    <row r="5" spans="2:10" x14ac:dyDescent="0.2">
      <c r="B5" s="2"/>
    </row>
    <row r="6" spans="2:10" x14ac:dyDescent="0.2">
      <c r="B6" s="2"/>
    </row>
    <row r="7" spans="2:10" x14ac:dyDescent="0.2">
      <c r="B7" s="2"/>
    </row>
    <row r="8" spans="2:10" ht="22.5" x14ac:dyDescent="0.2">
      <c r="B8" s="3" t="s">
        <v>3</v>
      </c>
      <c r="C8" s="4" t="s">
        <v>4</v>
      </c>
      <c r="D8" s="4" t="s">
        <v>5</v>
      </c>
      <c r="E8" s="4" t="s">
        <v>6</v>
      </c>
      <c r="F8" s="4" t="s">
        <v>7</v>
      </c>
      <c r="G8" s="4" t="s">
        <v>8</v>
      </c>
      <c r="H8" s="4" t="s">
        <v>9</v>
      </c>
      <c r="I8" s="4" t="s">
        <v>10</v>
      </c>
      <c r="J8" s="4" t="s">
        <v>11</v>
      </c>
    </row>
    <row r="9" spans="2:10" x14ac:dyDescent="0.2">
      <c r="B9" s="5"/>
      <c r="C9" s="6" t="s">
        <v>12</v>
      </c>
      <c r="D9" s="7">
        <v>2018</v>
      </c>
      <c r="E9" s="7">
        <v>2018</v>
      </c>
      <c r="F9" s="7">
        <v>2018</v>
      </c>
      <c r="G9" s="7">
        <v>2019</v>
      </c>
      <c r="H9" s="7">
        <v>2019</v>
      </c>
      <c r="I9" s="7">
        <v>2019</v>
      </c>
      <c r="J9" s="7" t="s">
        <v>13</v>
      </c>
    </row>
    <row r="10" spans="2:10" x14ac:dyDescent="0.2">
      <c r="B10" s="8" t="s">
        <v>14</v>
      </c>
      <c r="C10" s="9" t="s">
        <v>15</v>
      </c>
      <c r="D10" s="10" t="s">
        <v>16</v>
      </c>
      <c r="E10" s="10" t="s">
        <v>17</v>
      </c>
      <c r="F10" s="10" t="s">
        <v>18</v>
      </c>
      <c r="G10" s="10" t="s">
        <v>19</v>
      </c>
      <c r="H10" s="10" t="s">
        <v>20</v>
      </c>
      <c r="I10" s="10" t="s">
        <v>18</v>
      </c>
      <c r="J10" s="10" t="s">
        <v>21</v>
      </c>
    </row>
    <row r="11" spans="2:10" x14ac:dyDescent="0.2">
      <c r="B11" s="11" t="s">
        <v>22</v>
      </c>
      <c r="D11" s="5"/>
      <c r="E11" s="12"/>
      <c r="F11" s="13"/>
      <c r="G11" s="5"/>
      <c r="H11" s="5"/>
      <c r="I11" s="13"/>
      <c r="J11" s="14" t="s">
        <v>45</v>
      </c>
    </row>
    <row r="12" spans="2:10" x14ac:dyDescent="0.2">
      <c r="B12" s="15" t="s">
        <v>23</v>
      </c>
      <c r="C12" s="30">
        <v>26.274560000000001</v>
      </c>
      <c r="D12" s="14">
        <v>30</v>
      </c>
      <c r="E12" s="14">
        <v>30</v>
      </c>
      <c r="F12" s="14">
        <f>D12-E12</f>
        <v>0</v>
      </c>
      <c r="G12" s="14">
        <v>30</v>
      </c>
      <c r="H12" s="14">
        <v>30</v>
      </c>
      <c r="I12" s="14">
        <f>G12-H12</f>
        <v>0</v>
      </c>
      <c r="J12" s="14">
        <f>I12+F12+C12</f>
        <v>26.274560000000001</v>
      </c>
    </row>
    <row r="13" spans="2:10" s="18" customFormat="1" ht="25.5" x14ac:dyDescent="0.2">
      <c r="B13" s="15" t="s">
        <v>24</v>
      </c>
      <c r="C13" s="30">
        <v>-1784.4121</v>
      </c>
      <c r="D13" s="14">
        <v>200</v>
      </c>
      <c r="E13" s="14">
        <v>285</v>
      </c>
      <c r="F13" s="14">
        <f>D13-E13</f>
        <v>-85</v>
      </c>
      <c r="G13" s="14">
        <v>200</v>
      </c>
      <c r="H13" s="14">
        <v>285</v>
      </c>
      <c r="I13" s="14">
        <f>G13-H13</f>
        <v>-85</v>
      </c>
      <c r="J13" s="14">
        <f>I13+F13+C13</f>
        <v>-1954.4121</v>
      </c>
    </row>
    <row r="14" spans="2:10" s="18" customFormat="1" x14ac:dyDescent="0.2">
      <c r="B14" s="15" t="s">
        <v>25</v>
      </c>
      <c r="C14" s="30">
        <v>33.755720000000004</v>
      </c>
      <c r="D14" s="14">
        <v>35</v>
      </c>
      <c r="E14" s="14">
        <v>32</v>
      </c>
      <c r="F14" s="14">
        <f>D14-E14</f>
        <v>3</v>
      </c>
      <c r="G14" s="14">
        <v>35</v>
      </c>
      <c r="H14" s="14">
        <v>35</v>
      </c>
      <c r="I14" s="14">
        <f>G14-H14</f>
        <v>0</v>
      </c>
      <c r="J14" s="14">
        <f>I14+F14+C14</f>
        <v>36.755720000000004</v>
      </c>
    </row>
    <row r="15" spans="2:10" s="18" customFormat="1" ht="25.5" x14ac:dyDescent="0.2">
      <c r="B15" s="15" t="s">
        <v>26</v>
      </c>
      <c r="C15" s="30">
        <v>64.217460000000003</v>
      </c>
      <c r="D15" s="14">
        <v>179</v>
      </c>
      <c r="E15" s="14">
        <v>153</v>
      </c>
      <c r="F15" s="14">
        <f>D15-E15</f>
        <v>26</v>
      </c>
      <c r="G15" s="14">
        <v>180</v>
      </c>
      <c r="H15" s="14">
        <v>155</v>
      </c>
      <c r="I15" s="14">
        <f>G15-H15</f>
        <v>25</v>
      </c>
      <c r="J15" s="14">
        <f>I15+F15+C15</f>
        <v>115.21746</v>
      </c>
    </row>
    <row r="16" spans="2:10" s="18" customFormat="1" x14ac:dyDescent="0.2">
      <c r="B16" s="15"/>
      <c r="C16" s="30"/>
      <c r="D16" s="14"/>
      <c r="E16" s="14"/>
      <c r="F16" s="14"/>
      <c r="G16" s="14"/>
      <c r="H16" s="14"/>
      <c r="I16" s="14"/>
      <c r="J16" s="14"/>
    </row>
    <row r="17" spans="2:10" s="18" customFormat="1" x14ac:dyDescent="0.2">
      <c r="B17" s="15"/>
      <c r="C17" s="30"/>
      <c r="D17" s="14"/>
      <c r="E17" s="14"/>
      <c r="F17" s="14"/>
      <c r="G17" s="14"/>
      <c r="H17" s="14"/>
      <c r="I17" s="14"/>
      <c r="J17" s="14"/>
    </row>
    <row r="18" spans="2:10" s="18" customFormat="1" x14ac:dyDescent="0.2">
      <c r="B18" s="15"/>
      <c r="C18" s="30"/>
      <c r="D18" s="14"/>
      <c r="E18" s="14"/>
      <c r="F18" s="14"/>
      <c r="G18" s="14"/>
      <c r="H18" s="14"/>
      <c r="I18" s="14"/>
      <c r="J18" s="14"/>
    </row>
    <row r="19" spans="2:10" s="18" customFormat="1" x14ac:dyDescent="0.2">
      <c r="B19" s="11" t="s">
        <v>27</v>
      </c>
      <c r="C19" s="30"/>
      <c r="D19" s="14"/>
      <c r="E19" s="14"/>
      <c r="F19" s="14"/>
      <c r="G19" s="14"/>
      <c r="H19" s="14"/>
      <c r="I19" s="14"/>
      <c r="J19" s="14"/>
    </row>
    <row r="20" spans="2:10" s="18" customFormat="1" x14ac:dyDescent="0.2">
      <c r="B20" s="19" t="s">
        <v>28</v>
      </c>
      <c r="C20" s="30">
        <v>0</v>
      </c>
      <c r="D20" s="14">
        <v>3685</v>
      </c>
      <c r="E20" s="14">
        <v>3685</v>
      </c>
      <c r="F20" s="14">
        <f>D20-E20</f>
        <v>0</v>
      </c>
      <c r="G20" s="14">
        <v>2075</v>
      </c>
      <c r="H20" s="14">
        <v>2075</v>
      </c>
      <c r="I20" s="14">
        <f>G20-H20</f>
        <v>0</v>
      </c>
      <c r="J20" s="14">
        <f>I20+F20+C20</f>
        <v>0</v>
      </c>
    </row>
    <row r="21" spans="2:10" s="18" customFormat="1" x14ac:dyDescent="0.2">
      <c r="B21" s="15" t="s">
        <v>29</v>
      </c>
      <c r="C21" s="16"/>
      <c r="D21" s="17"/>
      <c r="E21" s="17"/>
      <c r="F21" s="17">
        <f>D21-E21</f>
        <v>0</v>
      </c>
      <c r="G21" s="17"/>
      <c r="H21" s="17"/>
      <c r="I21" s="17">
        <f>G21-H21</f>
        <v>0</v>
      </c>
      <c r="J21" s="17">
        <f>I21+F21+C21</f>
        <v>0</v>
      </c>
    </row>
    <row r="22" spans="2:10" s="18" customFormat="1" x14ac:dyDescent="0.2">
      <c r="B22" s="15" t="s">
        <v>30</v>
      </c>
      <c r="C22" s="30"/>
      <c r="D22" s="14"/>
      <c r="E22" s="14"/>
      <c r="F22" s="14"/>
      <c r="G22" s="14"/>
      <c r="H22" s="14"/>
      <c r="I22" s="14"/>
      <c r="J22" s="14"/>
    </row>
    <row r="23" spans="2:10" x14ac:dyDescent="0.2">
      <c r="B23" s="15"/>
      <c r="C23" s="31"/>
      <c r="D23" s="32"/>
      <c r="E23" s="32"/>
      <c r="F23" s="14">
        <f>D23-E23</f>
        <v>0</v>
      </c>
      <c r="G23" s="32"/>
      <c r="H23" s="32"/>
      <c r="I23" s="14">
        <f>G23-H23</f>
        <v>0</v>
      </c>
      <c r="J23" s="14">
        <f>I23+F23+C23</f>
        <v>0</v>
      </c>
    </row>
    <row r="24" spans="2:10" x14ac:dyDescent="0.2">
      <c r="B24" s="22" t="s">
        <v>31</v>
      </c>
      <c r="C24" s="23">
        <f>SUM(C11:C23)</f>
        <v>-1660.1643599999998</v>
      </c>
      <c r="D24" s="24">
        <f t="shared" ref="D24:J24" si="0">SUM(D11:D23)</f>
        <v>4129</v>
      </c>
      <c r="E24" s="24">
        <f t="shared" si="0"/>
        <v>4185</v>
      </c>
      <c r="F24" s="24">
        <f t="shared" si="0"/>
        <v>-56</v>
      </c>
      <c r="G24" s="24">
        <f t="shared" si="0"/>
        <v>2520</v>
      </c>
      <c r="H24" s="24">
        <f t="shared" si="0"/>
        <v>2580</v>
      </c>
      <c r="I24" s="24">
        <f t="shared" si="0"/>
        <v>-60</v>
      </c>
      <c r="J24" s="24">
        <f t="shared" si="0"/>
        <v>-1776.1643599999998</v>
      </c>
    </row>
    <row r="25" spans="2:10" x14ac:dyDescent="0.2">
      <c r="C25" s="25"/>
      <c r="D25" s="25"/>
      <c r="E25" s="25"/>
      <c r="F25" s="25"/>
      <c r="G25" s="25"/>
      <c r="H25" s="25"/>
      <c r="I25" s="25"/>
      <c r="J25" s="25"/>
    </row>
    <row r="26" spans="2:10" x14ac:dyDescent="0.2">
      <c r="B26" s="26" t="s">
        <v>32</v>
      </c>
      <c r="C26" s="27">
        <f t="shared" ref="C26:H26" si="1">SUM(C12:C16)</f>
        <v>-1660.1643599999998</v>
      </c>
      <c r="D26" s="27">
        <f>SUM(D12:D16)</f>
        <v>444</v>
      </c>
      <c r="E26" s="27">
        <f>SUM(E12:E16)</f>
        <v>500</v>
      </c>
      <c r="F26" s="27">
        <f t="shared" si="1"/>
        <v>-56</v>
      </c>
      <c r="G26" s="27">
        <f>SUM(G12:G16)</f>
        <v>445</v>
      </c>
      <c r="H26" s="27">
        <f t="shared" si="1"/>
        <v>505</v>
      </c>
      <c r="I26" s="27">
        <f>SUM(I12:I16)</f>
        <v>-60</v>
      </c>
      <c r="J26" s="27">
        <f>SUM(J12:J16)</f>
        <v>-1776.1643599999998</v>
      </c>
    </row>
    <row r="27" spans="2:10" x14ac:dyDescent="0.2">
      <c r="B27" s="26" t="s">
        <v>33</v>
      </c>
      <c r="C27" s="27">
        <f t="shared" ref="C27:J27" si="2">SUM(C19:C23)</f>
        <v>0</v>
      </c>
      <c r="D27" s="27">
        <f>SUM(D19:D23)</f>
        <v>3685</v>
      </c>
      <c r="E27" s="27">
        <f t="shared" si="2"/>
        <v>3685</v>
      </c>
      <c r="F27" s="27">
        <f t="shared" si="2"/>
        <v>0</v>
      </c>
      <c r="G27" s="27">
        <f t="shared" si="2"/>
        <v>2075</v>
      </c>
      <c r="H27" s="27">
        <f t="shared" si="2"/>
        <v>2075</v>
      </c>
      <c r="I27" s="27">
        <f t="shared" si="2"/>
        <v>0</v>
      </c>
      <c r="J27" s="27">
        <f t="shared" si="2"/>
        <v>0</v>
      </c>
    </row>
    <row r="28" spans="2:10" x14ac:dyDescent="0.2">
      <c r="C28" s="25"/>
      <c r="D28" s="25"/>
      <c r="E28" s="25"/>
      <c r="F28" s="25"/>
      <c r="G28" s="25"/>
      <c r="H28" s="25"/>
      <c r="I28" s="25"/>
      <c r="J28" s="25"/>
    </row>
    <row r="29" spans="2:10" x14ac:dyDescent="0.2">
      <c r="B29" s="28"/>
    </row>
    <row r="31" spans="2:10" x14ac:dyDescent="0.2">
      <c r="B31" s="28" t="s">
        <v>34</v>
      </c>
    </row>
  </sheetData>
  <mergeCells count="1">
    <mergeCell ref="B2:J2"/>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J31"/>
  <sheetViews>
    <sheetView view="pageLayout" zoomScaleNormal="100" workbookViewId="0">
      <selection activeCell="B4" sqref="B4"/>
    </sheetView>
  </sheetViews>
  <sheetFormatPr defaultRowHeight="12.75" x14ac:dyDescent="0.2"/>
  <cols>
    <col min="1" max="1" width="2" style="1" customWidth="1"/>
    <col min="2" max="2" width="27" style="1" customWidth="1"/>
    <col min="3" max="3" width="10.7109375" style="1" customWidth="1"/>
    <col min="4" max="4" width="6.85546875" style="1" bestFit="1" customWidth="1"/>
    <col min="5" max="5" width="7.28515625" style="1" bestFit="1" customWidth="1"/>
    <col min="6" max="8" width="10.7109375" style="1" customWidth="1"/>
    <col min="9" max="9" width="8" style="1" bestFit="1" customWidth="1"/>
    <col min="10" max="10" width="11.42578125" style="1" bestFit="1" customWidth="1"/>
    <col min="11" max="11" width="2.42578125" style="1" customWidth="1"/>
    <col min="12" max="16384" width="9.140625" style="1"/>
  </cols>
  <sheetData>
    <row r="1" spans="2:10" x14ac:dyDescent="0.2">
      <c r="B1" s="1" t="s">
        <v>0</v>
      </c>
    </row>
    <row r="2" spans="2:10" ht="25.5" hidden="1" customHeight="1" x14ac:dyDescent="0.2">
      <c r="B2" s="120" t="s">
        <v>1</v>
      </c>
      <c r="C2" s="121"/>
      <c r="D2" s="121"/>
      <c r="E2" s="121"/>
      <c r="F2" s="121"/>
      <c r="G2" s="121"/>
      <c r="H2" s="121"/>
      <c r="I2" s="121"/>
      <c r="J2" s="121"/>
    </row>
    <row r="3" spans="2:10" hidden="1" x14ac:dyDescent="0.2">
      <c r="B3" s="2" t="s">
        <v>2</v>
      </c>
    </row>
    <row r="4" spans="2:10" x14ac:dyDescent="0.2">
      <c r="B4" s="2" t="s">
        <v>61</v>
      </c>
    </row>
    <row r="5" spans="2:10" x14ac:dyDescent="0.2">
      <c r="B5" s="2"/>
    </row>
    <row r="6" spans="2:10" x14ac:dyDescent="0.2">
      <c r="B6" s="2"/>
    </row>
    <row r="7" spans="2:10" x14ac:dyDescent="0.2">
      <c r="B7" s="2"/>
    </row>
    <row r="8" spans="2:10" ht="22.5" x14ac:dyDescent="0.2">
      <c r="B8" s="3" t="s">
        <v>3</v>
      </c>
      <c r="C8" s="4" t="s">
        <v>4</v>
      </c>
      <c r="D8" s="4" t="s">
        <v>5</v>
      </c>
      <c r="E8" s="4" t="s">
        <v>6</v>
      </c>
      <c r="F8" s="4" t="s">
        <v>7</v>
      </c>
      <c r="G8" s="4" t="s">
        <v>8</v>
      </c>
      <c r="H8" s="4" t="s">
        <v>9</v>
      </c>
      <c r="I8" s="4" t="s">
        <v>10</v>
      </c>
      <c r="J8" s="4" t="s">
        <v>11</v>
      </c>
    </row>
    <row r="9" spans="2:10" x14ac:dyDescent="0.2">
      <c r="B9" s="5"/>
      <c r="C9" s="6" t="s">
        <v>12</v>
      </c>
      <c r="D9" s="7">
        <v>2018</v>
      </c>
      <c r="E9" s="7">
        <v>2018</v>
      </c>
      <c r="F9" s="7">
        <v>2018</v>
      </c>
      <c r="G9" s="7">
        <v>2019</v>
      </c>
      <c r="H9" s="7">
        <v>2019</v>
      </c>
      <c r="I9" s="7">
        <v>2019</v>
      </c>
      <c r="J9" s="7" t="s">
        <v>13</v>
      </c>
    </row>
    <row r="10" spans="2:10" x14ac:dyDescent="0.2">
      <c r="B10" s="8" t="s">
        <v>14</v>
      </c>
      <c r="C10" s="9" t="s">
        <v>15</v>
      </c>
      <c r="D10" s="10" t="s">
        <v>16</v>
      </c>
      <c r="E10" s="10" t="s">
        <v>17</v>
      </c>
      <c r="F10" s="10" t="s">
        <v>18</v>
      </c>
      <c r="G10" s="10" t="s">
        <v>19</v>
      </c>
      <c r="H10" s="10" t="s">
        <v>20</v>
      </c>
      <c r="I10" s="10" t="s">
        <v>18</v>
      </c>
      <c r="J10" s="10" t="s">
        <v>21</v>
      </c>
    </row>
    <row r="11" spans="2:10" x14ac:dyDescent="0.2">
      <c r="B11" s="11" t="s">
        <v>22</v>
      </c>
      <c r="D11" s="5"/>
      <c r="E11" s="12"/>
      <c r="F11" s="13"/>
      <c r="G11" s="5"/>
      <c r="H11" s="5"/>
      <c r="I11" s="13"/>
      <c r="J11" s="14"/>
    </row>
    <row r="12" spans="2:10" x14ac:dyDescent="0.2">
      <c r="B12" s="15" t="s">
        <v>23</v>
      </c>
      <c r="C12" s="30">
        <v>5</v>
      </c>
      <c r="D12" s="14">
        <v>20</v>
      </c>
      <c r="E12" s="14">
        <v>25</v>
      </c>
      <c r="F12" s="14">
        <f>D12-E12</f>
        <v>-5</v>
      </c>
      <c r="G12" s="14">
        <v>20</v>
      </c>
      <c r="H12" s="14">
        <v>20</v>
      </c>
      <c r="I12" s="14">
        <f>G12-H12</f>
        <v>0</v>
      </c>
      <c r="J12" s="14">
        <f>I12+F12+C12</f>
        <v>0</v>
      </c>
    </row>
    <row r="13" spans="2:10" s="18" customFormat="1" ht="25.5" x14ac:dyDescent="0.2">
      <c r="B13" s="15" t="s">
        <v>24</v>
      </c>
      <c r="C13" s="30">
        <v>-492</v>
      </c>
      <c r="D13" s="17">
        <v>900</v>
      </c>
      <c r="E13" s="17">
        <v>1000</v>
      </c>
      <c r="F13" s="17">
        <f>D13-E13</f>
        <v>-100</v>
      </c>
      <c r="G13" s="17">
        <v>1350</v>
      </c>
      <c r="H13" s="17">
        <v>1500</v>
      </c>
      <c r="I13" s="17">
        <f>G13-H13</f>
        <v>-150</v>
      </c>
      <c r="J13" s="17">
        <f>I13+F13+C13</f>
        <v>-742</v>
      </c>
    </row>
    <row r="14" spans="2:10" s="18" customFormat="1" x14ac:dyDescent="0.2">
      <c r="B14" s="15" t="s">
        <v>25</v>
      </c>
      <c r="C14" s="30">
        <v>-10</v>
      </c>
      <c r="D14" s="14">
        <v>50</v>
      </c>
      <c r="E14" s="14">
        <v>40</v>
      </c>
      <c r="F14" s="14">
        <f>D14-E14</f>
        <v>10</v>
      </c>
      <c r="G14" s="14">
        <v>50</v>
      </c>
      <c r="H14" s="14">
        <v>50</v>
      </c>
      <c r="I14" s="14">
        <f>G14-H14</f>
        <v>0</v>
      </c>
      <c r="J14" s="14">
        <f>I14+F14+C14</f>
        <v>0</v>
      </c>
    </row>
    <row r="15" spans="2:10" s="18" customFormat="1" ht="25.5" x14ac:dyDescent="0.2">
      <c r="B15" s="15" t="s">
        <v>26</v>
      </c>
      <c r="C15" s="30">
        <v>-13</v>
      </c>
      <c r="D15" s="14">
        <v>500</v>
      </c>
      <c r="E15" s="14">
        <v>490</v>
      </c>
      <c r="F15" s="14">
        <f>D15-E15</f>
        <v>10</v>
      </c>
      <c r="G15" s="14">
        <v>500</v>
      </c>
      <c r="H15" s="14">
        <v>497</v>
      </c>
      <c r="I15" s="14">
        <f>G15-H15</f>
        <v>3</v>
      </c>
      <c r="J15" s="14">
        <f>I15+F15+C15</f>
        <v>0</v>
      </c>
    </row>
    <row r="16" spans="2:10" s="18" customFormat="1" x14ac:dyDescent="0.2">
      <c r="B16" s="15"/>
      <c r="C16" s="30"/>
      <c r="D16" s="14"/>
      <c r="E16" s="14"/>
      <c r="F16" s="14"/>
      <c r="G16" s="14"/>
      <c r="H16" s="14"/>
      <c r="I16" s="14"/>
      <c r="J16" s="14"/>
    </row>
    <row r="17" spans="2:10" s="18" customFormat="1" x14ac:dyDescent="0.2">
      <c r="B17" s="15"/>
      <c r="C17" s="30"/>
      <c r="D17" s="14"/>
      <c r="E17" s="14"/>
      <c r="F17" s="14"/>
      <c r="G17" s="14"/>
      <c r="H17" s="14"/>
      <c r="I17" s="14"/>
      <c r="J17" s="14"/>
    </row>
    <row r="18" spans="2:10" s="18" customFormat="1" x14ac:dyDescent="0.2">
      <c r="B18" s="15"/>
      <c r="C18" s="30"/>
      <c r="D18" s="14"/>
      <c r="E18" s="14"/>
      <c r="F18" s="14"/>
      <c r="G18" s="14"/>
      <c r="H18" s="14"/>
      <c r="I18" s="14"/>
      <c r="J18" s="14"/>
    </row>
    <row r="19" spans="2:10" s="18" customFormat="1" x14ac:dyDescent="0.2">
      <c r="B19" s="11" t="s">
        <v>27</v>
      </c>
      <c r="C19" s="30"/>
      <c r="D19" s="14"/>
      <c r="E19" s="14"/>
      <c r="F19" s="14"/>
      <c r="G19" s="14"/>
      <c r="H19" s="14"/>
      <c r="I19" s="14"/>
      <c r="J19" s="14"/>
    </row>
    <row r="20" spans="2:10" s="18" customFormat="1" x14ac:dyDescent="0.2">
      <c r="B20" s="19" t="s">
        <v>28</v>
      </c>
      <c r="C20" s="30">
        <v>-4</v>
      </c>
      <c r="D20" s="14">
        <v>1200</v>
      </c>
      <c r="E20" s="14">
        <v>1196</v>
      </c>
      <c r="F20" s="14">
        <f>D20-E20</f>
        <v>4</v>
      </c>
      <c r="G20" s="14">
        <v>1200</v>
      </c>
      <c r="H20" s="14">
        <v>1200</v>
      </c>
      <c r="I20" s="14">
        <f>G20-H20</f>
        <v>0</v>
      </c>
      <c r="J20" s="14">
        <f>I20+F20+C20</f>
        <v>0</v>
      </c>
    </row>
    <row r="21" spans="2:10" s="18" customFormat="1" x14ac:dyDescent="0.2">
      <c r="B21" s="15" t="s">
        <v>29</v>
      </c>
      <c r="C21" s="30">
        <v>506</v>
      </c>
      <c r="D21" s="14">
        <v>400</v>
      </c>
      <c r="E21" s="14">
        <v>500</v>
      </c>
      <c r="F21" s="14">
        <f>D21-E21</f>
        <v>-100</v>
      </c>
      <c r="G21" s="14">
        <v>400</v>
      </c>
      <c r="H21" s="14">
        <v>500</v>
      </c>
      <c r="I21" s="14">
        <f>G21-H21</f>
        <v>-100</v>
      </c>
      <c r="J21" s="17">
        <f>I21+F21+C21</f>
        <v>306</v>
      </c>
    </row>
    <row r="22" spans="2:10" s="18" customFormat="1" hidden="1" x14ac:dyDescent="0.2">
      <c r="B22" s="15" t="s">
        <v>30</v>
      </c>
      <c r="C22" s="30"/>
      <c r="D22" s="14"/>
      <c r="E22" s="14"/>
      <c r="F22" s="14"/>
      <c r="G22" s="14"/>
      <c r="H22" s="14"/>
      <c r="I22" s="14"/>
      <c r="J22" s="14"/>
    </row>
    <row r="23" spans="2:10" x14ac:dyDescent="0.2">
      <c r="B23" s="15"/>
      <c r="C23" s="31"/>
      <c r="D23" s="32"/>
      <c r="E23" s="32"/>
      <c r="F23" s="14">
        <f>D23-E23</f>
        <v>0</v>
      </c>
      <c r="G23" s="32"/>
      <c r="H23" s="32"/>
      <c r="I23" s="14">
        <f>G23-H23</f>
        <v>0</v>
      </c>
      <c r="J23" s="14">
        <f>I23+F23+C23</f>
        <v>0</v>
      </c>
    </row>
    <row r="24" spans="2:10" x14ac:dyDescent="0.2">
      <c r="B24" s="22" t="s">
        <v>31</v>
      </c>
      <c r="C24" s="23">
        <f t="shared" ref="C24:J24" si="0">SUM(C11:C23)</f>
        <v>-8</v>
      </c>
      <c r="D24" s="24">
        <f t="shared" si="0"/>
        <v>3070</v>
      </c>
      <c r="E24" s="24">
        <f t="shared" si="0"/>
        <v>3251</v>
      </c>
      <c r="F24" s="24">
        <f t="shared" si="0"/>
        <v>-181</v>
      </c>
      <c r="G24" s="24">
        <f t="shared" si="0"/>
        <v>3520</v>
      </c>
      <c r="H24" s="24">
        <f t="shared" si="0"/>
        <v>3767</v>
      </c>
      <c r="I24" s="24">
        <f t="shared" si="0"/>
        <v>-247</v>
      </c>
      <c r="J24" s="24">
        <f t="shared" si="0"/>
        <v>-436</v>
      </c>
    </row>
    <row r="25" spans="2:10" x14ac:dyDescent="0.2">
      <c r="C25" s="25"/>
      <c r="D25" s="25"/>
      <c r="E25" s="25"/>
      <c r="F25" s="25"/>
      <c r="G25" s="25"/>
      <c r="H25" s="25"/>
      <c r="I25" s="25"/>
      <c r="J25" s="25"/>
    </row>
    <row r="26" spans="2:10" x14ac:dyDescent="0.2">
      <c r="B26" s="26" t="s">
        <v>32</v>
      </c>
      <c r="C26" s="27">
        <f>SUM(C12:C17)</f>
        <v>-510</v>
      </c>
      <c r="D26" s="27">
        <f t="shared" ref="D26:I26" si="1">SUM(D13:D17)</f>
        <v>1450</v>
      </c>
      <c r="E26" s="27">
        <f t="shared" si="1"/>
        <v>1530</v>
      </c>
      <c r="F26" s="27">
        <f t="shared" si="1"/>
        <v>-80</v>
      </c>
      <c r="G26" s="27">
        <f t="shared" si="1"/>
        <v>1900</v>
      </c>
      <c r="H26" s="27">
        <f t="shared" si="1"/>
        <v>2047</v>
      </c>
      <c r="I26" s="27">
        <f t="shared" si="1"/>
        <v>-147</v>
      </c>
      <c r="J26" s="27">
        <f>SUM(J12:J17)</f>
        <v>-742</v>
      </c>
    </row>
    <row r="27" spans="2:10" x14ac:dyDescent="0.2">
      <c r="B27" s="26" t="s">
        <v>33</v>
      </c>
      <c r="C27" s="27">
        <f t="shared" ref="C27:J27" si="2">SUM(C19:C23)</f>
        <v>502</v>
      </c>
      <c r="D27" s="27">
        <f t="shared" si="2"/>
        <v>1600</v>
      </c>
      <c r="E27" s="27">
        <f t="shared" si="2"/>
        <v>1696</v>
      </c>
      <c r="F27" s="27">
        <f t="shared" si="2"/>
        <v>-96</v>
      </c>
      <c r="G27" s="27">
        <f t="shared" si="2"/>
        <v>1600</v>
      </c>
      <c r="H27" s="27">
        <f t="shared" si="2"/>
        <v>1700</v>
      </c>
      <c r="I27" s="27">
        <f t="shared" si="2"/>
        <v>-100</v>
      </c>
      <c r="J27" s="27">
        <f t="shared" si="2"/>
        <v>306</v>
      </c>
    </row>
    <row r="28" spans="2:10" x14ac:dyDescent="0.2">
      <c r="C28" s="25"/>
      <c r="D28" s="25"/>
      <c r="E28" s="25"/>
      <c r="F28" s="25"/>
      <c r="G28" s="25"/>
      <c r="H28" s="25"/>
      <c r="I28" s="25"/>
      <c r="J28" s="25"/>
    </row>
    <row r="29" spans="2:10" x14ac:dyDescent="0.2">
      <c r="B29" s="28"/>
    </row>
    <row r="31" spans="2:10" x14ac:dyDescent="0.2">
      <c r="B31" s="26" t="s">
        <v>34</v>
      </c>
      <c r="C31" s="52"/>
      <c r="D31" s="52"/>
      <c r="E31" s="52"/>
      <c r="F31" s="52"/>
      <c r="G31" s="52"/>
      <c r="H31" s="52"/>
      <c r="I31" s="52"/>
    </row>
  </sheetData>
  <mergeCells count="1">
    <mergeCell ref="B2:J2"/>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J31"/>
  <sheetViews>
    <sheetView view="pageLayout" zoomScaleNormal="100" workbookViewId="0">
      <selection activeCell="B4" sqref="B4"/>
    </sheetView>
  </sheetViews>
  <sheetFormatPr defaultRowHeight="12.75" x14ac:dyDescent="0.2"/>
  <cols>
    <col min="1" max="1" width="2" style="1" customWidth="1"/>
    <col min="2" max="2" width="27" style="1" customWidth="1"/>
    <col min="3" max="3" width="10.7109375" style="1" customWidth="1"/>
    <col min="4" max="4" width="6.85546875" style="1" bestFit="1" customWidth="1"/>
    <col min="5" max="5" width="7.28515625" style="1" bestFit="1" customWidth="1"/>
    <col min="6" max="8" width="10.7109375" style="1" customWidth="1"/>
    <col min="9" max="9" width="8" style="1" bestFit="1" customWidth="1"/>
    <col min="10" max="10" width="11.42578125" style="1" bestFit="1" customWidth="1"/>
    <col min="11" max="11" width="2.42578125" style="1" customWidth="1"/>
    <col min="12" max="16384" width="9.140625" style="1"/>
  </cols>
  <sheetData>
    <row r="1" spans="2:10" x14ac:dyDescent="0.2">
      <c r="B1" s="1" t="s">
        <v>0</v>
      </c>
    </row>
    <row r="2" spans="2:10" ht="25.5" hidden="1" customHeight="1" x14ac:dyDescent="0.2">
      <c r="B2" s="120" t="s">
        <v>1</v>
      </c>
      <c r="C2" s="121"/>
      <c r="D2" s="121"/>
      <c r="E2" s="121"/>
      <c r="F2" s="121"/>
      <c r="G2" s="121"/>
      <c r="H2" s="121"/>
      <c r="I2" s="121"/>
      <c r="J2" s="121"/>
    </row>
    <row r="3" spans="2:10" hidden="1" x14ac:dyDescent="0.2">
      <c r="B3" s="2" t="s">
        <v>2</v>
      </c>
    </row>
    <row r="4" spans="2:10" x14ac:dyDescent="0.2">
      <c r="B4" s="2" t="s">
        <v>62</v>
      </c>
    </row>
    <row r="5" spans="2:10" x14ac:dyDescent="0.2">
      <c r="B5" s="2"/>
    </row>
    <row r="6" spans="2:10" x14ac:dyDescent="0.2">
      <c r="B6" s="2"/>
    </row>
    <row r="7" spans="2:10" x14ac:dyDescent="0.2">
      <c r="B7" s="2"/>
    </row>
    <row r="8" spans="2:10" ht="22.5" x14ac:dyDescent="0.2">
      <c r="B8" s="3" t="s">
        <v>3</v>
      </c>
      <c r="C8" s="4" t="s">
        <v>4</v>
      </c>
      <c r="D8" s="4" t="s">
        <v>5</v>
      </c>
      <c r="E8" s="4" t="s">
        <v>6</v>
      </c>
      <c r="F8" s="4" t="s">
        <v>7</v>
      </c>
      <c r="G8" s="4" t="s">
        <v>8</v>
      </c>
      <c r="H8" s="4" t="s">
        <v>9</v>
      </c>
      <c r="I8" s="4" t="s">
        <v>10</v>
      </c>
      <c r="J8" s="4" t="s">
        <v>11</v>
      </c>
    </row>
    <row r="9" spans="2:10" x14ac:dyDescent="0.2">
      <c r="B9" s="5"/>
      <c r="C9" s="6" t="s">
        <v>12</v>
      </c>
      <c r="D9" s="7">
        <v>2018</v>
      </c>
      <c r="E9" s="7">
        <v>2018</v>
      </c>
      <c r="F9" s="7">
        <v>2018</v>
      </c>
      <c r="G9" s="7">
        <v>2019</v>
      </c>
      <c r="H9" s="7">
        <v>2019</v>
      </c>
      <c r="I9" s="7">
        <v>2019</v>
      </c>
      <c r="J9" s="7" t="s">
        <v>13</v>
      </c>
    </row>
    <row r="10" spans="2:10" x14ac:dyDescent="0.2">
      <c r="B10" s="8" t="s">
        <v>14</v>
      </c>
      <c r="C10" s="9" t="s">
        <v>15</v>
      </c>
      <c r="D10" s="10" t="s">
        <v>16</v>
      </c>
      <c r="E10" s="10" t="s">
        <v>17</v>
      </c>
      <c r="F10" s="10" t="s">
        <v>18</v>
      </c>
      <c r="G10" s="10" t="s">
        <v>19</v>
      </c>
      <c r="H10" s="10" t="s">
        <v>20</v>
      </c>
      <c r="I10" s="10" t="s">
        <v>18</v>
      </c>
      <c r="J10" s="10" t="s">
        <v>21</v>
      </c>
    </row>
    <row r="11" spans="2:10" x14ac:dyDescent="0.2">
      <c r="B11" s="11" t="s">
        <v>22</v>
      </c>
      <c r="D11" s="5"/>
      <c r="E11" s="12"/>
      <c r="F11" s="13"/>
      <c r="G11" s="5"/>
      <c r="H11" s="5"/>
      <c r="I11" s="13"/>
      <c r="J11" s="14"/>
    </row>
    <row r="12" spans="2:10" x14ac:dyDescent="0.2">
      <c r="B12" s="15" t="s">
        <v>23</v>
      </c>
      <c r="C12" s="30">
        <v>0</v>
      </c>
      <c r="D12" s="14">
        <v>200</v>
      </c>
      <c r="E12" s="14">
        <v>200</v>
      </c>
      <c r="F12" s="14">
        <f>D12-E12</f>
        <v>0</v>
      </c>
      <c r="G12" s="14">
        <v>200</v>
      </c>
      <c r="H12" s="14">
        <v>200</v>
      </c>
      <c r="I12" s="14">
        <f>G12-H12</f>
        <v>0</v>
      </c>
      <c r="J12" s="14">
        <f>I12+F12+C12</f>
        <v>0</v>
      </c>
    </row>
    <row r="13" spans="2:10" s="18" customFormat="1" ht="25.5" x14ac:dyDescent="0.2">
      <c r="B13" s="15" t="s">
        <v>24</v>
      </c>
      <c r="C13" s="30">
        <v>-144</v>
      </c>
      <c r="D13" s="14">
        <v>500</v>
      </c>
      <c r="E13" s="14">
        <v>600</v>
      </c>
      <c r="F13" s="14">
        <f>D13-E13</f>
        <v>-100</v>
      </c>
      <c r="G13" s="14">
        <v>500</v>
      </c>
      <c r="H13" s="14">
        <v>550</v>
      </c>
      <c r="I13" s="14">
        <f>G13-H13</f>
        <v>-50</v>
      </c>
      <c r="J13" s="14">
        <f>I13+F13+C13</f>
        <v>-294</v>
      </c>
    </row>
    <row r="14" spans="2:10" s="18" customFormat="1" x14ac:dyDescent="0.2">
      <c r="B14" s="15" t="s">
        <v>25</v>
      </c>
      <c r="C14" s="30">
        <v>33</v>
      </c>
      <c r="D14" s="14">
        <v>10</v>
      </c>
      <c r="E14" s="14">
        <v>10</v>
      </c>
      <c r="F14" s="14">
        <f>D14-E14</f>
        <v>0</v>
      </c>
      <c r="G14" s="14"/>
      <c r="H14" s="14"/>
      <c r="I14" s="14">
        <f>G14-H14</f>
        <v>0</v>
      </c>
      <c r="J14" s="14">
        <f>I14+F14+C14</f>
        <v>33</v>
      </c>
    </row>
    <row r="15" spans="2:10" s="18" customFormat="1" ht="25.5" x14ac:dyDescent="0.2">
      <c r="B15" s="15" t="s">
        <v>26</v>
      </c>
      <c r="C15" s="30">
        <v>393</v>
      </c>
      <c r="D15" s="17">
        <v>1500</v>
      </c>
      <c r="E15" s="17">
        <v>1700</v>
      </c>
      <c r="F15" s="17">
        <f>D15-E15</f>
        <v>-200</v>
      </c>
      <c r="G15" s="17">
        <v>1500</v>
      </c>
      <c r="H15" s="17">
        <v>1700</v>
      </c>
      <c r="I15" s="17">
        <f>G15-H15</f>
        <v>-200</v>
      </c>
      <c r="J15" s="14">
        <f>I15+F15+C15</f>
        <v>-7</v>
      </c>
    </row>
    <row r="16" spans="2:10" s="18" customFormat="1" x14ac:dyDescent="0.2">
      <c r="B16" s="15"/>
      <c r="C16" s="30"/>
      <c r="D16" s="14"/>
      <c r="E16" s="14"/>
      <c r="F16" s="14"/>
      <c r="G16" s="14"/>
      <c r="H16" s="14"/>
      <c r="I16" s="14"/>
      <c r="J16" s="14"/>
    </row>
    <row r="17" spans="2:10" s="18" customFormat="1" x14ac:dyDescent="0.2">
      <c r="B17" s="15"/>
      <c r="C17" s="30"/>
      <c r="D17" s="14"/>
      <c r="E17" s="14"/>
      <c r="F17" s="14"/>
      <c r="G17" s="14"/>
      <c r="H17" s="14"/>
      <c r="I17" s="14"/>
      <c r="J17" s="14"/>
    </row>
    <row r="18" spans="2:10" s="18" customFormat="1" x14ac:dyDescent="0.2">
      <c r="B18" s="15"/>
      <c r="C18" s="30"/>
      <c r="D18" s="14"/>
      <c r="E18" s="14"/>
      <c r="F18" s="14"/>
      <c r="G18" s="14"/>
      <c r="H18" s="14"/>
      <c r="I18" s="14"/>
      <c r="J18" s="14"/>
    </row>
    <row r="19" spans="2:10" s="18" customFormat="1" x14ac:dyDescent="0.2">
      <c r="B19" s="11" t="s">
        <v>27</v>
      </c>
      <c r="C19" s="30"/>
      <c r="D19" s="14"/>
      <c r="E19" s="14"/>
      <c r="F19" s="14"/>
      <c r="G19" s="14"/>
      <c r="H19" s="14"/>
      <c r="I19" s="14"/>
      <c r="J19" s="14"/>
    </row>
    <row r="20" spans="2:10" s="18" customFormat="1" x14ac:dyDescent="0.2">
      <c r="B20" s="19" t="s">
        <v>28</v>
      </c>
      <c r="C20" s="30">
        <v>0</v>
      </c>
      <c r="D20" s="14">
        <v>300</v>
      </c>
      <c r="E20" s="14">
        <v>300</v>
      </c>
      <c r="F20" s="14">
        <f>D20-E20</f>
        <v>0</v>
      </c>
      <c r="G20" s="14">
        <v>300</v>
      </c>
      <c r="H20" s="14">
        <v>300</v>
      </c>
      <c r="I20" s="14">
        <f>G20-H20</f>
        <v>0</v>
      </c>
      <c r="J20" s="14">
        <f>I20+F20+C20</f>
        <v>0</v>
      </c>
    </row>
    <row r="21" spans="2:10" s="18" customFormat="1" x14ac:dyDescent="0.2">
      <c r="B21" s="15" t="s">
        <v>29</v>
      </c>
      <c r="C21" s="30"/>
      <c r="D21" s="14"/>
      <c r="E21" s="14"/>
      <c r="F21" s="14">
        <f>D21-E21</f>
        <v>0</v>
      </c>
      <c r="G21" s="14"/>
      <c r="H21" s="14"/>
      <c r="I21" s="14">
        <f>G21-H21</f>
        <v>0</v>
      </c>
      <c r="J21" s="14">
        <f>I21+F21+C21</f>
        <v>0</v>
      </c>
    </row>
    <row r="22" spans="2:10" s="18" customFormat="1" x14ac:dyDescent="0.2">
      <c r="B22" s="15" t="s">
        <v>30</v>
      </c>
      <c r="C22" s="30">
        <v>3135</v>
      </c>
      <c r="D22" s="14">
        <v>1800</v>
      </c>
      <c r="E22" s="17">
        <v>2400</v>
      </c>
      <c r="F22" s="17">
        <f>D22-E22</f>
        <v>-600</v>
      </c>
      <c r="G22" s="17">
        <v>2000</v>
      </c>
      <c r="H22" s="17">
        <v>2800</v>
      </c>
      <c r="I22" s="17">
        <f>G22-H22</f>
        <v>-800</v>
      </c>
      <c r="J22" s="17">
        <f>I22+F22+C22</f>
        <v>1735</v>
      </c>
    </row>
    <row r="23" spans="2:10" x14ac:dyDescent="0.2">
      <c r="B23" s="15"/>
      <c r="C23" s="31"/>
      <c r="D23" s="32"/>
      <c r="E23" s="32"/>
      <c r="F23" s="14">
        <f>D23-E23</f>
        <v>0</v>
      </c>
      <c r="G23" s="32"/>
      <c r="H23" s="32"/>
      <c r="I23" s="14">
        <f>G23-H23</f>
        <v>0</v>
      </c>
      <c r="J23" s="14">
        <f>I23+F23+C23</f>
        <v>0</v>
      </c>
    </row>
    <row r="24" spans="2:10" x14ac:dyDescent="0.2">
      <c r="B24" s="22" t="s">
        <v>31</v>
      </c>
      <c r="C24" s="23">
        <f t="shared" ref="C24:J24" si="0">SUM(C11:C23)</f>
        <v>3417</v>
      </c>
      <c r="D24" s="24">
        <f t="shared" si="0"/>
        <v>4310</v>
      </c>
      <c r="E24" s="24">
        <f t="shared" si="0"/>
        <v>5210</v>
      </c>
      <c r="F24" s="24">
        <f t="shared" si="0"/>
        <v>-900</v>
      </c>
      <c r="G24" s="24">
        <f t="shared" si="0"/>
        <v>4500</v>
      </c>
      <c r="H24" s="24">
        <f t="shared" si="0"/>
        <v>5550</v>
      </c>
      <c r="I24" s="24">
        <f t="shared" si="0"/>
        <v>-1050</v>
      </c>
      <c r="J24" s="24">
        <f t="shared" si="0"/>
        <v>1467</v>
      </c>
    </row>
    <row r="25" spans="2:10" x14ac:dyDescent="0.2">
      <c r="C25" s="25"/>
      <c r="D25" s="25"/>
      <c r="E25" s="25"/>
      <c r="F25" s="25"/>
      <c r="G25" s="25"/>
      <c r="H25" s="25"/>
      <c r="I25" s="25"/>
      <c r="J25" s="25"/>
    </row>
    <row r="26" spans="2:10" x14ac:dyDescent="0.2">
      <c r="B26" s="26" t="s">
        <v>32</v>
      </c>
      <c r="C26" s="27">
        <f>SUM(C11:C17)</f>
        <v>282</v>
      </c>
      <c r="D26" s="27">
        <f t="shared" ref="D26:J26" si="1">SUM(D11:D17)</f>
        <v>2210</v>
      </c>
      <c r="E26" s="27">
        <f t="shared" si="1"/>
        <v>2510</v>
      </c>
      <c r="F26" s="27">
        <f t="shared" si="1"/>
        <v>-300</v>
      </c>
      <c r="G26" s="27">
        <f t="shared" si="1"/>
        <v>2200</v>
      </c>
      <c r="H26" s="27">
        <f t="shared" si="1"/>
        <v>2450</v>
      </c>
      <c r="I26" s="27">
        <f t="shared" si="1"/>
        <v>-250</v>
      </c>
      <c r="J26" s="27">
        <f t="shared" si="1"/>
        <v>-268</v>
      </c>
    </row>
    <row r="27" spans="2:10" x14ac:dyDescent="0.2">
      <c r="B27" s="26" t="s">
        <v>33</v>
      </c>
      <c r="C27" s="27">
        <f t="shared" ref="C27:J27" si="2">SUM(C19:C23)</f>
        <v>3135</v>
      </c>
      <c r="D27" s="27">
        <f t="shared" si="2"/>
        <v>2100</v>
      </c>
      <c r="E27" s="27">
        <f t="shared" si="2"/>
        <v>2700</v>
      </c>
      <c r="F27" s="27">
        <f t="shared" si="2"/>
        <v>-600</v>
      </c>
      <c r="G27" s="27">
        <f t="shared" si="2"/>
        <v>2300</v>
      </c>
      <c r="H27" s="27">
        <f t="shared" si="2"/>
        <v>3100</v>
      </c>
      <c r="I27" s="27">
        <f t="shared" si="2"/>
        <v>-800</v>
      </c>
      <c r="J27" s="27">
        <f t="shared" si="2"/>
        <v>1735</v>
      </c>
    </row>
    <row r="28" spans="2:10" x14ac:dyDescent="0.2">
      <c r="C28" s="25"/>
      <c r="D28" s="25"/>
      <c r="E28" s="25"/>
      <c r="F28" s="25"/>
      <c r="G28" s="25"/>
      <c r="H28" s="25"/>
      <c r="I28" s="25"/>
      <c r="J28" s="25"/>
    </row>
    <row r="29" spans="2:10" x14ac:dyDescent="0.2">
      <c r="B29" s="28"/>
    </row>
    <row r="31" spans="2:10" x14ac:dyDescent="0.2">
      <c r="B31" s="28" t="s">
        <v>34</v>
      </c>
    </row>
  </sheetData>
  <mergeCells count="1">
    <mergeCell ref="B2:J2"/>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J68"/>
  <sheetViews>
    <sheetView view="pageLayout" zoomScaleNormal="100" workbookViewId="0">
      <selection activeCell="B2" sqref="B2"/>
    </sheetView>
  </sheetViews>
  <sheetFormatPr defaultRowHeight="12.75" x14ac:dyDescent="0.2"/>
  <cols>
    <col min="1" max="1" width="2" style="1" customWidth="1"/>
    <col min="2" max="2" width="27" style="1" customWidth="1"/>
    <col min="3" max="3" width="10.7109375" style="1" customWidth="1"/>
    <col min="4" max="4" width="9.140625" style="1" customWidth="1"/>
    <col min="5" max="5" width="9" style="1" customWidth="1"/>
    <col min="6" max="6" width="8.5703125" style="1" customWidth="1"/>
    <col min="7" max="7" width="9.7109375" style="1" customWidth="1"/>
    <col min="8" max="8" width="10.140625" style="1" customWidth="1"/>
    <col min="9" max="9" width="9.5703125" style="1" customWidth="1"/>
    <col min="10" max="10" width="11.28515625" style="1" customWidth="1"/>
    <col min="11" max="11" width="2.42578125" style="1" customWidth="1"/>
    <col min="12" max="16384" width="9.140625" style="1"/>
  </cols>
  <sheetData>
    <row r="1" spans="2:10" x14ac:dyDescent="0.2">
      <c r="B1" s="1" t="s">
        <v>0</v>
      </c>
    </row>
    <row r="2" spans="2:10" x14ac:dyDescent="0.2">
      <c r="B2" s="2" t="s">
        <v>63</v>
      </c>
    </row>
    <row r="3" spans="2:10" x14ac:dyDescent="0.2">
      <c r="B3" s="2"/>
    </row>
    <row r="4" spans="2:10" x14ac:dyDescent="0.2">
      <c r="B4" s="2"/>
    </row>
    <row r="5" spans="2:10" ht="22.5" x14ac:dyDescent="0.2">
      <c r="B5" s="3" t="s">
        <v>3</v>
      </c>
      <c r="C5" s="4" t="s">
        <v>4</v>
      </c>
      <c r="D5" s="4" t="s">
        <v>5</v>
      </c>
      <c r="E5" s="4" t="s">
        <v>6</v>
      </c>
      <c r="F5" s="4" t="s">
        <v>7</v>
      </c>
      <c r="G5" s="4" t="s">
        <v>8</v>
      </c>
      <c r="H5" s="4" t="s">
        <v>9</v>
      </c>
      <c r="I5" s="4" t="s">
        <v>10</v>
      </c>
      <c r="J5" s="4" t="s">
        <v>11</v>
      </c>
    </row>
    <row r="6" spans="2:10" x14ac:dyDescent="0.2">
      <c r="B6" s="5"/>
      <c r="C6" s="54" t="s">
        <v>12</v>
      </c>
      <c r="D6" s="55">
        <v>2018</v>
      </c>
      <c r="E6" s="55">
        <v>2018</v>
      </c>
      <c r="F6" s="55">
        <v>2018</v>
      </c>
      <c r="G6" s="55">
        <v>2019</v>
      </c>
      <c r="H6" s="55">
        <v>2019</v>
      </c>
      <c r="I6" s="55">
        <v>2019</v>
      </c>
      <c r="J6" s="55" t="s">
        <v>13</v>
      </c>
    </row>
    <row r="7" spans="2:10" x14ac:dyDescent="0.2">
      <c r="B7" s="8" t="s">
        <v>14</v>
      </c>
      <c r="C7" s="56" t="s">
        <v>15</v>
      </c>
      <c r="D7" s="57" t="s">
        <v>16</v>
      </c>
      <c r="E7" s="57" t="s">
        <v>17</v>
      </c>
      <c r="F7" s="57" t="s">
        <v>18</v>
      </c>
      <c r="G7" s="57" t="s">
        <v>19</v>
      </c>
      <c r="H7" s="57" t="s">
        <v>20</v>
      </c>
      <c r="I7" s="57" t="s">
        <v>18</v>
      </c>
      <c r="J7" s="57" t="s">
        <v>21</v>
      </c>
    </row>
    <row r="8" spans="2:10" x14ac:dyDescent="0.2">
      <c r="B8" s="11" t="s">
        <v>22</v>
      </c>
      <c r="D8" s="5"/>
      <c r="E8" s="12"/>
      <c r="F8" s="13"/>
      <c r="G8" s="5"/>
      <c r="H8" s="5"/>
      <c r="I8" s="13"/>
      <c r="J8" s="14"/>
    </row>
    <row r="9" spans="2:10" x14ac:dyDescent="0.2">
      <c r="B9" s="15" t="s">
        <v>23</v>
      </c>
      <c r="C9" s="30">
        <v>0</v>
      </c>
      <c r="D9" s="14"/>
      <c r="E9" s="14"/>
      <c r="F9" s="14">
        <f>D9-E9</f>
        <v>0</v>
      </c>
      <c r="G9" s="14"/>
      <c r="H9" s="14"/>
      <c r="I9" s="14">
        <f>G9-H9</f>
        <v>0</v>
      </c>
      <c r="J9" s="14">
        <f>I9+F9+C9</f>
        <v>0</v>
      </c>
    </row>
    <row r="10" spans="2:10" s="18" customFormat="1" ht="25.5" x14ac:dyDescent="0.2">
      <c r="B10" s="15" t="s">
        <v>24</v>
      </c>
      <c r="C10" s="30">
        <v>-2838</v>
      </c>
      <c r="D10" s="14">
        <v>350</v>
      </c>
      <c r="E10" s="14">
        <v>750</v>
      </c>
      <c r="F10" s="14">
        <f>D10-E10</f>
        <v>-400</v>
      </c>
      <c r="G10" s="14">
        <v>350</v>
      </c>
      <c r="H10" s="14">
        <v>750</v>
      </c>
      <c r="I10" s="14">
        <f>G10-H10</f>
        <v>-400</v>
      </c>
      <c r="J10" s="14">
        <f>I10+F10+C10</f>
        <v>-3638</v>
      </c>
    </row>
    <row r="11" spans="2:10" s="18" customFormat="1" x14ac:dyDescent="0.2">
      <c r="B11" s="15" t="s">
        <v>25</v>
      </c>
      <c r="C11" s="30">
        <v>-126</v>
      </c>
      <c r="D11" s="14">
        <v>20</v>
      </c>
      <c r="E11" s="14">
        <v>25</v>
      </c>
      <c r="F11" s="14">
        <f>D11-E11</f>
        <v>-5</v>
      </c>
      <c r="G11" s="14">
        <v>20</v>
      </c>
      <c r="H11" s="14">
        <v>25</v>
      </c>
      <c r="I11" s="14">
        <f>G11-H11</f>
        <v>-5</v>
      </c>
      <c r="J11" s="14">
        <f>I11+F11+C11</f>
        <v>-136</v>
      </c>
    </row>
    <row r="12" spans="2:10" s="18" customFormat="1" ht="25.5" x14ac:dyDescent="0.2">
      <c r="B12" s="15" t="s">
        <v>26</v>
      </c>
      <c r="C12" s="30">
        <v>476</v>
      </c>
      <c r="D12" s="14">
        <v>700</v>
      </c>
      <c r="E12" s="14">
        <v>700</v>
      </c>
      <c r="F12" s="14">
        <f>D12-E12</f>
        <v>0</v>
      </c>
      <c r="G12" s="14">
        <v>700</v>
      </c>
      <c r="H12" s="14">
        <v>700</v>
      </c>
      <c r="I12" s="14">
        <f>G12-H12</f>
        <v>0</v>
      </c>
      <c r="J12" s="14">
        <f>I12+F12+C12</f>
        <v>476</v>
      </c>
    </row>
    <row r="13" spans="2:10" s="18" customFormat="1" x14ac:dyDescent="0.2">
      <c r="B13" s="15"/>
      <c r="C13" s="30"/>
      <c r="D13" s="14"/>
      <c r="E13" s="14"/>
      <c r="F13" s="14"/>
      <c r="G13" s="14"/>
      <c r="H13" s="14"/>
      <c r="I13" s="14"/>
      <c r="J13" s="14"/>
    </row>
    <row r="14" spans="2:10" s="18" customFormat="1" x14ac:dyDescent="0.2">
      <c r="B14" s="15"/>
      <c r="C14" s="30"/>
      <c r="D14" s="14"/>
      <c r="E14" s="14"/>
      <c r="F14" s="14"/>
      <c r="G14" s="14"/>
      <c r="H14" s="14"/>
      <c r="I14" s="14"/>
      <c r="J14" s="14"/>
    </row>
    <row r="15" spans="2:10" s="18" customFormat="1" x14ac:dyDescent="0.2">
      <c r="B15" s="15"/>
      <c r="C15" s="30"/>
      <c r="D15" s="14"/>
      <c r="E15" s="14"/>
      <c r="F15" s="14"/>
      <c r="G15" s="14"/>
      <c r="H15" s="14"/>
      <c r="I15" s="14"/>
      <c r="J15" s="14"/>
    </row>
    <row r="16" spans="2:10" s="18" customFormat="1" x14ac:dyDescent="0.2">
      <c r="B16" s="11" t="s">
        <v>27</v>
      </c>
      <c r="C16" s="30"/>
      <c r="D16" s="14"/>
      <c r="E16" s="14"/>
      <c r="F16" s="14"/>
      <c r="G16" s="14"/>
      <c r="H16" s="14"/>
      <c r="I16" s="14"/>
      <c r="J16" s="14"/>
    </row>
    <row r="17" spans="2:10" s="18" customFormat="1" x14ac:dyDescent="0.2">
      <c r="B17" s="19" t="s">
        <v>28</v>
      </c>
      <c r="C17" s="30">
        <v>822</v>
      </c>
      <c r="D17" s="14">
        <v>2500</v>
      </c>
      <c r="E17" s="14">
        <v>2800</v>
      </c>
      <c r="F17" s="14">
        <f>D17-E17</f>
        <v>-300</v>
      </c>
      <c r="G17" s="14">
        <v>2500</v>
      </c>
      <c r="H17" s="14">
        <v>2800</v>
      </c>
      <c r="I17" s="14">
        <f>G17-H17</f>
        <v>-300</v>
      </c>
      <c r="J17" s="14">
        <f>I17+F17+C17</f>
        <v>222</v>
      </c>
    </row>
    <row r="18" spans="2:10" s="18" customFormat="1" x14ac:dyDescent="0.2">
      <c r="B18" s="15" t="s">
        <v>29</v>
      </c>
      <c r="C18" s="30">
        <v>682</v>
      </c>
      <c r="D18" s="14">
        <v>600</v>
      </c>
      <c r="E18" s="14">
        <v>800</v>
      </c>
      <c r="F18" s="14">
        <f>D18-E18</f>
        <v>-200</v>
      </c>
      <c r="G18" s="14">
        <v>600</v>
      </c>
      <c r="H18" s="14">
        <v>700</v>
      </c>
      <c r="I18" s="14">
        <f>G18-H18</f>
        <v>-100</v>
      </c>
      <c r="J18" s="14">
        <f>I18+F18+C18</f>
        <v>382</v>
      </c>
    </row>
    <row r="19" spans="2:10" s="18" customFormat="1" x14ac:dyDescent="0.2">
      <c r="B19" s="15" t="s">
        <v>30</v>
      </c>
      <c r="C19" s="30"/>
      <c r="D19" s="14"/>
      <c r="E19" s="14"/>
      <c r="F19" s="14"/>
      <c r="G19" s="14"/>
      <c r="H19" s="14"/>
      <c r="I19" s="14"/>
      <c r="J19" s="14"/>
    </row>
    <row r="20" spans="2:10" x14ac:dyDescent="0.2">
      <c r="B20" s="15"/>
      <c r="C20" s="31"/>
      <c r="D20" s="32"/>
      <c r="E20" s="32"/>
      <c r="F20" s="14"/>
      <c r="G20" s="32"/>
      <c r="H20" s="32"/>
      <c r="I20" s="14"/>
      <c r="J20" s="14"/>
    </row>
    <row r="21" spans="2:10" x14ac:dyDescent="0.2">
      <c r="B21" s="22" t="s">
        <v>31</v>
      </c>
      <c r="C21" s="23">
        <f t="shared" ref="C21:J21" si="0">SUM(C8:C20)</f>
        <v>-984</v>
      </c>
      <c r="D21" s="24">
        <f t="shared" si="0"/>
        <v>4170</v>
      </c>
      <c r="E21" s="24">
        <f t="shared" si="0"/>
        <v>5075</v>
      </c>
      <c r="F21" s="24">
        <f t="shared" si="0"/>
        <v>-905</v>
      </c>
      <c r="G21" s="24">
        <f t="shared" si="0"/>
        <v>4170</v>
      </c>
      <c r="H21" s="24">
        <f t="shared" si="0"/>
        <v>4975</v>
      </c>
      <c r="I21" s="24">
        <f t="shared" si="0"/>
        <v>-805</v>
      </c>
      <c r="J21" s="24">
        <f t="shared" si="0"/>
        <v>-2694</v>
      </c>
    </row>
    <row r="22" spans="2:10" x14ac:dyDescent="0.2">
      <c r="C22" s="25"/>
      <c r="D22" s="25"/>
      <c r="E22" s="25"/>
      <c r="F22" s="25"/>
      <c r="G22" s="25"/>
      <c r="H22" s="25"/>
      <c r="I22" s="25"/>
      <c r="J22" s="25"/>
    </row>
    <row r="23" spans="2:10" x14ac:dyDescent="0.2">
      <c r="B23" s="26" t="s">
        <v>32</v>
      </c>
      <c r="C23" s="27">
        <f t="shared" ref="C23:J23" si="1">SUM(C10:C14)</f>
        <v>-2488</v>
      </c>
      <c r="D23" s="27">
        <f t="shared" si="1"/>
        <v>1070</v>
      </c>
      <c r="E23" s="27">
        <f t="shared" si="1"/>
        <v>1475</v>
      </c>
      <c r="F23" s="27">
        <f t="shared" si="1"/>
        <v>-405</v>
      </c>
      <c r="G23" s="27">
        <f t="shared" si="1"/>
        <v>1070</v>
      </c>
      <c r="H23" s="27">
        <f t="shared" si="1"/>
        <v>1475</v>
      </c>
      <c r="I23" s="27">
        <f t="shared" si="1"/>
        <v>-405</v>
      </c>
      <c r="J23" s="27">
        <f t="shared" si="1"/>
        <v>-3298</v>
      </c>
    </row>
    <row r="24" spans="2:10" x14ac:dyDescent="0.2">
      <c r="B24" s="26" t="s">
        <v>33</v>
      </c>
      <c r="C24" s="27">
        <f t="shared" ref="C24:J24" si="2">SUM(C16:C20)</f>
        <v>1504</v>
      </c>
      <c r="D24" s="27">
        <f t="shared" si="2"/>
        <v>3100</v>
      </c>
      <c r="E24" s="27">
        <f t="shared" si="2"/>
        <v>3600</v>
      </c>
      <c r="F24" s="27">
        <f t="shared" si="2"/>
        <v>-500</v>
      </c>
      <c r="G24" s="27">
        <f t="shared" si="2"/>
        <v>3100</v>
      </c>
      <c r="H24" s="27">
        <f t="shared" si="2"/>
        <v>3500</v>
      </c>
      <c r="I24" s="27">
        <f t="shared" si="2"/>
        <v>-400</v>
      </c>
      <c r="J24" s="27">
        <f t="shared" si="2"/>
        <v>604</v>
      </c>
    </row>
    <row r="25" spans="2:10" x14ac:dyDescent="0.2">
      <c r="C25" s="25"/>
      <c r="D25" s="25"/>
      <c r="E25" s="25"/>
      <c r="F25" s="25"/>
      <c r="G25" s="25"/>
      <c r="H25" s="25"/>
      <c r="I25" s="25"/>
      <c r="J25" s="25"/>
    </row>
    <row r="26" spans="2:10" x14ac:dyDescent="0.2">
      <c r="B26" s="28"/>
    </row>
    <row r="28" spans="2:10" x14ac:dyDescent="0.2">
      <c r="B28" s="28" t="s">
        <v>34</v>
      </c>
    </row>
    <row r="68" spans="5:5" x14ac:dyDescent="0.2">
      <c r="E68" s="4">
        <v>7</v>
      </c>
    </row>
  </sheetData>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J31"/>
  <sheetViews>
    <sheetView view="pageLayout" zoomScaleNormal="100" workbookViewId="0">
      <selection activeCell="B4" sqref="B4"/>
    </sheetView>
  </sheetViews>
  <sheetFormatPr defaultRowHeight="12.75" x14ac:dyDescent="0.2"/>
  <cols>
    <col min="1" max="1" width="2" style="89" customWidth="1"/>
    <col min="2" max="2" width="27" style="89" customWidth="1"/>
    <col min="3" max="3" width="10.7109375" style="89" customWidth="1"/>
    <col min="4" max="4" width="6.85546875" style="89" bestFit="1" customWidth="1"/>
    <col min="5" max="5" width="7.28515625" style="89" bestFit="1" customWidth="1"/>
    <col min="6" max="8" width="10.7109375" style="89" customWidth="1"/>
    <col min="9" max="9" width="8" style="89" bestFit="1" customWidth="1"/>
    <col min="10" max="10" width="11.42578125" style="89" bestFit="1" customWidth="1"/>
    <col min="11" max="11" width="2.42578125" style="89" customWidth="1"/>
    <col min="12" max="16384" width="9.140625" style="89"/>
  </cols>
  <sheetData>
    <row r="1" spans="2:10" x14ac:dyDescent="0.2">
      <c r="B1" s="89" t="s">
        <v>0</v>
      </c>
    </row>
    <row r="2" spans="2:10" ht="25.5" hidden="1" customHeight="1" x14ac:dyDescent="0.2">
      <c r="B2" s="124" t="s">
        <v>1</v>
      </c>
      <c r="C2" s="125"/>
      <c r="D2" s="125"/>
      <c r="E2" s="125"/>
      <c r="F2" s="125"/>
      <c r="G2" s="125"/>
      <c r="H2" s="125"/>
      <c r="I2" s="125"/>
      <c r="J2" s="125"/>
    </row>
    <row r="3" spans="2:10" hidden="1" x14ac:dyDescent="0.2">
      <c r="B3" s="90" t="s">
        <v>2</v>
      </c>
    </row>
    <row r="4" spans="2:10" x14ac:dyDescent="0.2">
      <c r="B4" s="90" t="s">
        <v>64</v>
      </c>
    </row>
    <row r="5" spans="2:10" x14ac:dyDescent="0.2">
      <c r="B5" s="90"/>
    </row>
    <row r="6" spans="2:10" x14ac:dyDescent="0.2">
      <c r="B6" s="90"/>
    </row>
    <row r="7" spans="2:10" x14ac:dyDescent="0.2">
      <c r="B7" s="90"/>
    </row>
    <row r="8" spans="2:10" ht="22.5" x14ac:dyDescent="0.2">
      <c r="B8" s="91" t="s">
        <v>3</v>
      </c>
      <c r="C8" s="92" t="s">
        <v>4</v>
      </c>
      <c r="D8" s="92" t="s">
        <v>5</v>
      </c>
      <c r="E8" s="92" t="s">
        <v>6</v>
      </c>
      <c r="F8" s="92" t="s">
        <v>7</v>
      </c>
      <c r="G8" s="92" t="s">
        <v>8</v>
      </c>
      <c r="H8" s="92" t="s">
        <v>9</v>
      </c>
      <c r="I8" s="92" t="s">
        <v>10</v>
      </c>
      <c r="J8" s="92" t="s">
        <v>11</v>
      </c>
    </row>
    <row r="9" spans="2:10" x14ac:dyDescent="0.2">
      <c r="B9" s="93"/>
      <c r="C9" s="94" t="s">
        <v>12</v>
      </c>
      <c r="D9" s="95">
        <v>2018</v>
      </c>
      <c r="E9" s="95">
        <v>2018</v>
      </c>
      <c r="F9" s="95">
        <v>2018</v>
      </c>
      <c r="G9" s="95">
        <v>2019</v>
      </c>
      <c r="H9" s="95">
        <v>2019</v>
      </c>
      <c r="I9" s="95">
        <v>2019</v>
      </c>
      <c r="J9" s="95" t="s">
        <v>13</v>
      </c>
    </row>
    <row r="10" spans="2:10" x14ac:dyDescent="0.2">
      <c r="B10" s="96" t="s">
        <v>14</v>
      </c>
      <c r="C10" s="97" t="s">
        <v>15</v>
      </c>
      <c r="D10" s="98" t="s">
        <v>16</v>
      </c>
      <c r="E10" s="98" t="s">
        <v>17</v>
      </c>
      <c r="F10" s="98" t="s">
        <v>18</v>
      </c>
      <c r="G10" s="98" t="s">
        <v>19</v>
      </c>
      <c r="H10" s="98" t="s">
        <v>20</v>
      </c>
      <c r="I10" s="98" t="s">
        <v>18</v>
      </c>
      <c r="J10" s="98" t="s">
        <v>21</v>
      </c>
    </row>
    <row r="11" spans="2:10" x14ac:dyDescent="0.2">
      <c r="B11" s="99" t="s">
        <v>22</v>
      </c>
      <c r="D11" s="93"/>
      <c r="E11" s="100"/>
      <c r="F11" s="101"/>
      <c r="G11" s="93"/>
      <c r="H11" s="93"/>
      <c r="I11" s="101"/>
      <c r="J11" s="102"/>
    </row>
    <row r="12" spans="2:10" x14ac:dyDescent="0.2">
      <c r="B12" s="103" t="s">
        <v>23</v>
      </c>
      <c r="C12" s="104">
        <v>0</v>
      </c>
      <c r="D12" s="102"/>
      <c r="E12" s="102"/>
      <c r="F12" s="102">
        <f>D12-E12</f>
        <v>0</v>
      </c>
      <c r="G12" s="102"/>
      <c r="H12" s="102"/>
      <c r="I12" s="102">
        <f>G12-H12</f>
        <v>0</v>
      </c>
      <c r="J12" s="102">
        <f>I12+F12+C12</f>
        <v>0</v>
      </c>
    </row>
    <row r="13" spans="2:10" s="105" customFormat="1" ht="25.5" x14ac:dyDescent="0.2">
      <c r="B13" s="103" t="s">
        <v>24</v>
      </c>
      <c r="C13" s="104">
        <v>-2571</v>
      </c>
      <c r="D13" s="102">
        <v>200</v>
      </c>
      <c r="E13" s="102">
        <v>300</v>
      </c>
      <c r="F13" s="102">
        <f>D13-E13</f>
        <v>-100</v>
      </c>
      <c r="G13" s="102">
        <v>200</v>
      </c>
      <c r="H13" s="102">
        <v>300</v>
      </c>
      <c r="I13" s="102">
        <f>G13-H13</f>
        <v>-100</v>
      </c>
      <c r="J13" s="102">
        <f>I13+F13+C13</f>
        <v>-2771</v>
      </c>
    </row>
    <row r="14" spans="2:10" s="105" customFormat="1" x14ac:dyDescent="0.2">
      <c r="B14" s="103" t="s">
        <v>25</v>
      </c>
      <c r="C14" s="104">
        <v>-88</v>
      </c>
      <c r="D14" s="106">
        <v>30</v>
      </c>
      <c r="E14" s="106">
        <v>50</v>
      </c>
      <c r="F14" s="106">
        <f>D14-E14</f>
        <v>-20</v>
      </c>
      <c r="G14" s="106">
        <v>30</v>
      </c>
      <c r="H14" s="106">
        <v>50</v>
      </c>
      <c r="I14" s="102">
        <f>G14-H14</f>
        <v>-20</v>
      </c>
      <c r="J14" s="102">
        <f>I14+F14+C14</f>
        <v>-128</v>
      </c>
    </row>
    <row r="15" spans="2:10" s="105" customFormat="1" ht="25.5" x14ac:dyDescent="0.2">
      <c r="B15" s="103" t="s">
        <v>26</v>
      </c>
      <c r="C15" s="104">
        <v>22</v>
      </c>
      <c r="D15" s="106">
        <v>0</v>
      </c>
      <c r="E15" s="106">
        <v>0</v>
      </c>
      <c r="F15" s="106">
        <f>D15-E15</f>
        <v>0</v>
      </c>
      <c r="G15" s="106">
        <v>0</v>
      </c>
      <c r="H15" s="106">
        <v>0</v>
      </c>
      <c r="I15" s="102">
        <f>G15-H15</f>
        <v>0</v>
      </c>
      <c r="J15" s="102">
        <f>I15+F15+C15</f>
        <v>22</v>
      </c>
    </row>
    <row r="16" spans="2:10" s="105" customFormat="1" x14ac:dyDescent="0.2">
      <c r="B16" s="103"/>
      <c r="C16" s="104"/>
      <c r="D16" s="102"/>
      <c r="E16" s="102"/>
      <c r="F16" s="102"/>
      <c r="G16" s="102"/>
      <c r="H16" s="102"/>
      <c r="I16" s="102"/>
      <c r="J16" s="102"/>
    </row>
    <row r="17" spans="2:10" s="105" customFormat="1" x14ac:dyDescent="0.2">
      <c r="B17" s="103"/>
      <c r="C17" s="104"/>
      <c r="D17" s="102"/>
      <c r="E17" s="102"/>
      <c r="F17" s="102"/>
      <c r="G17" s="102"/>
      <c r="H17" s="102"/>
      <c r="I17" s="102"/>
      <c r="J17" s="102"/>
    </row>
    <row r="18" spans="2:10" s="105" customFormat="1" x14ac:dyDescent="0.2">
      <c r="B18" s="103"/>
      <c r="C18" s="104"/>
      <c r="D18" s="102"/>
      <c r="E18" s="102"/>
      <c r="F18" s="102"/>
      <c r="G18" s="102"/>
      <c r="H18" s="102"/>
      <c r="I18" s="102"/>
      <c r="J18" s="102"/>
    </row>
    <row r="19" spans="2:10" s="105" customFormat="1" x14ac:dyDescent="0.2">
      <c r="B19" s="99" t="s">
        <v>27</v>
      </c>
      <c r="C19" s="104"/>
      <c r="D19" s="102"/>
      <c r="E19" s="102"/>
      <c r="F19" s="102"/>
      <c r="G19" s="102"/>
      <c r="H19" s="102"/>
      <c r="I19" s="102"/>
      <c r="J19" s="102"/>
    </row>
    <row r="20" spans="2:10" s="105" customFormat="1" x14ac:dyDescent="0.2">
      <c r="B20" s="107" t="s">
        <v>28</v>
      </c>
      <c r="C20" s="104">
        <v>195</v>
      </c>
      <c r="D20" s="106">
        <v>20000</v>
      </c>
      <c r="E20" s="106">
        <v>20000</v>
      </c>
      <c r="F20" s="106">
        <f>D20-E20</f>
        <v>0</v>
      </c>
      <c r="G20" s="106">
        <v>20000</v>
      </c>
      <c r="H20" s="106">
        <v>20000</v>
      </c>
      <c r="I20" s="102">
        <f>G20-H20</f>
        <v>0</v>
      </c>
      <c r="J20" s="102">
        <f>I20+F20+C20</f>
        <v>195</v>
      </c>
    </row>
    <row r="21" spans="2:10" s="105" customFormat="1" x14ac:dyDescent="0.2">
      <c r="B21" s="103" t="s">
        <v>29</v>
      </c>
      <c r="C21" s="104">
        <v>58</v>
      </c>
      <c r="D21" s="106">
        <v>65</v>
      </c>
      <c r="E21" s="106">
        <v>10</v>
      </c>
      <c r="F21" s="106">
        <f>D21-E21</f>
        <v>55</v>
      </c>
      <c r="G21" s="106">
        <v>65</v>
      </c>
      <c r="H21" s="106">
        <v>10</v>
      </c>
      <c r="I21" s="102">
        <f>G21-H21</f>
        <v>55</v>
      </c>
      <c r="J21" s="102">
        <f>I21+F21+C21</f>
        <v>168</v>
      </c>
    </row>
    <row r="22" spans="2:10" s="105" customFormat="1" x14ac:dyDescent="0.2">
      <c r="B22" s="103" t="s">
        <v>30</v>
      </c>
      <c r="C22" s="104">
        <v>0</v>
      </c>
      <c r="D22" s="106">
        <v>0</v>
      </c>
      <c r="E22" s="106">
        <v>0</v>
      </c>
      <c r="F22" s="106">
        <v>0</v>
      </c>
      <c r="G22" s="106">
        <v>0</v>
      </c>
      <c r="H22" s="106">
        <v>0</v>
      </c>
      <c r="I22" s="102">
        <f>G22-H22</f>
        <v>0</v>
      </c>
      <c r="J22" s="102"/>
    </row>
    <row r="23" spans="2:10" x14ac:dyDescent="0.2">
      <c r="B23" s="103"/>
      <c r="C23" s="108"/>
      <c r="D23" s="109"/>
      <c r="E23" s="109"/>
      <c r="F23" s="102"/>
      <c r="G23" s="109"/>
      <c r="H23" s="109"/>
      <c r="I23" s="102"/>
      <c r="J23" s="102"/>
    </row>
    <row r="24" spans="2:10" x14ac:dyDescent="0.2">
      <c r="B24" s="110" t="s">
        <v>31</v>
      </c>
      <c r="C24" s="111">
        <f t="shared" ref="C24:J24" si="0">SUM(C11:C23)</f>
        <v>-2384</v>
      </c>
      <c r="D24" s="112">
        <f t="shared" si="0"/>
        <v>20295</v>
      </c>
      <c r="E24" s="112">
        <f t="shared" si="0"/>
        <v>20360</v>
      </c>
      <c r="F24" s="112">
        <f>SUM(F11:F23)</f>
        <v>-65</v>
      </c>
      <c r="G24" s="112">
        <f t="shared" si="0"/>
        <v>20295</v>
      </c>
      <c r="H24" s="112">
        <f t="shared" si="0"/>
        <v>20360</v>
      </c>
      <c r="I24" s="112">
        <f t="shared" si="0"/>
        <v>-65</v>
      </c>
      <c r="J24" s="112">
        <f t="shared" si="0"/>
        <v>-2514</v>
      </c>
    </row>
    <row r="25" spans="2:10" x14ac:dyDescent="0.2">
      <c r="C25" s="113"/>
      <c r="D25" s="113"/>
      <c r="E25" s="113"/>
      <c r="F25" s="113"/>
      <c r="G25" s="113"/>
      <c r="H25" s="113"/>
      <c r="I25" s="113"/>
      <c r="J25" s="113"/>
    </row>
    <row r="26" spans="2:10" x14ac:dyDescent="0.2">
      <c r="B26" s="114" t="s">
        <v>32</v>
      </c>
      <c r="C26" s="115">
        <f t="shared" ref="C26:J26" si="1">SUM(C13:C17)</f>
        <v>-2637</v>
      </c>
      <c r="D26" s="115">
        <f t="shared" si="1"/>
        <v>230</v>
      </c>
      <c r="E26" s="115">
        <f t="shared" si="1"/>
        <v>350</v>
      </c>
      <c r="F26" s="115">
        <f t="shared" si="1"/>
        <v>-120</v>
      </c>
      <c r="G26" s="115">
        <f t="shared" si="1"/>
        <v>230</v>
      </c>
      <c r="H26" s="115">
        <f t="shared" si="1"/>
        <v>350</v>
      </c>
      <c r="I26" s="115">
        <f t="shared" si="1"/>
        <v>-120</v>
      </c>
      <c r="J26" s="115">
        <f t="shared" si="1"/>
        <v>-2877</v>
      </c>
    </row>
    <row r="27" spans="2:10" x14ac:dyDescent="0.2">
      <c r="B27" s="114" t="s">
        <v>33</v>
      </c>
      <c r="C27" s="115">
        <f t="shared" ref="C27:J27" si="2">SUM(C19:C23)</f>
        <v>253</v>
      </c>
      <c r="D27" s="115">
        <f t="shared" si="2"/>
        <v>20065</v>
      </c>
      <c r="E27" s="115">
        <f t="shared" si="2"/>
        <v>20010</v>
      </c>
      <c r="F27" s="115">
        <f>SUM(F19:F23)</f>
        <v>55</v>
      </c>
      <c r="G27" s="115">
        <f t="shared" si="2"/>
        <v>20065</v>
      </c>
      <c r="H27" s="115">
        <f t="shared" si="2"/>
        <v>20010</v>
      </c>
      <c r="I27" s="115">
        <f t="shared" si="2"/>
        <v>55</v>
      </c>
      <c r="J27" s="115">
        <f t="shared" si="2"/>
        <v>363</v>
      </c>
    </row>
    <row r="28" spans="2:10" x14ac:dyDescent="0.2">
      <c r="C28" s="113"/>
      <c r="D28" s="113"/>
      <c r="E28" s="113"/>
      <c r="F28" s="113"/>
      <c r="G28" s="113"/>
      <c r="H28" s="113"/>
      <c r="I28" s="113"/>
      <c r="J28" s="113"/>
    </row>
    <row r="29" spans="2:10" x14ac:dyDescent="0.2">
      <c r="B29" s="116"/>
    </row>
    <row r="31" spans="2:10" x14ac:dyDescent="0.2">
      <c r="B31" s="116" t="s">
        <v>34</v>
      </c>
    </row>
  </sheetData>
  <mergeCells count="1">
    <mergeCell ref="B2:J2"/>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2"/>
  <dimension ref="B1:J31"/>
  <sheetViews>
    <sheetView view="pageLayout" zoomScaleNormal="100" workbookViewId="0">
      <selection activeCell="B4" sqref="B4"/>
    </sheetView>
  </sheetViews>
  <sheetFormatPr defaultRowHeight="12.75" x14ac:dyDescent="0.2"/>
  <cols>
    <col min="1" max="1" width="2" style="1" customWidth="1"/>
    <col min="2" max="2" width="27" style="1" customWidth="1"/>
    <col min="3" max="3" width="10.7109375" style="1" customWidth="1"/>
    <col min="4" max="4" width="6.85546875" style="1" bestFit="1" customWidth="1"/>
    <col min="5" max="5" width="7.28515625" style="1" bestFit="1" customWidth="1"/>
    <col min="6" max="8" width="10.7109375" style="1" customWidth="1"/>
    <col min="9" max="9" width="8" style="1" bestFit="1" customWidth="1"/>
    <col min="10" max="10" width="11.42578125" style="1" bestFit="1" customWidth="1"/>
    <col min="11" max="11" width="2.42578125" style="1" customWidth="1"/>
    <col min="12" max="16384" width="9.140625" style="1"/>
  </cols>
  <sheetData>
    <row r="1" spans="2:10" x14ac:dyDescent="0.2">
      <c r="B1" s="1" t="s">
        <v>0</v>
      </c>
    </row>
    <row r="2" spans="2:10" ht="25.5" hidden="1" customHeight="1" x14ac:dyDescent="0.2">
      <c r="B2" s="120" t="s">
        <v>1</v>
      </c>
      <c r="C2" s="121"/>
      <c r="D2" s="121"/>
      <c r="E2" s="121"/>
      <c r="F2" s="121"/>
      <c r="G2" s="121"/>
      <c r="H2" s="121"/>
      <c r="I2" s="121"/>
      <c r="J2" s="121"/>
    </row>
    <row r="3" spans="2:10" hidden="1" x14ac:dyDescent="0.2">
      <c r="B3" s="2" t="s">
        <v>2</v>
      </c>
    </row>
    <row r="4" spans="2:10" x14ac:dyDescent="0.2">
      <c r="B4" s="2" t="s">
        <v>47</v>
      </c>
    </row>
    <row r="5" spans="2:10" x14ac:dyDescent="0.2">
      <c r="B5" s="2"/>
    </row>
    <row r="6" spans="2:10" x14ac:dyDescent="0.2">
      <c r="B6" s="2"/>
    </row>
    <row r="7" spans="2:10" x14ac:dyDescent="0.2">
      <c r="B7" s="2"/>
    </row>
    <row r="8" spans="2:10" ht="22.5" x14ac:dyDescent="0.2">
      <c r="B8" s="3" t="s">
        <v>3</v>
      </c>
      <c r="C8" s="4" t="s">
        <v>4</v>
      </c>
      <c r="D8" s="4" t="s">
        <v>5</v>
      </c>
      <c r="E8" s="4" t="s">
        <v>6</v>
      </c>
      <c r="F8" s="4" t="s">
        <v>7</v>
      </c>
      <c r="G8" s="4" t="s">
        <v>8</v>
      </c>
      <c r="H8" s="4" t="s">
        <v>9</v>
      </c>
      <c r="I8" s="4" t="s">
        <v>10</v>
      </c>
      <c r="J8" s="4" t="s">
        <v>11</v>
      </c>
    </row>
    <row r="9" spans="2:10" x14ac:dyDescent="0.2">
      <c r="B9" s="5"/>
      <c r="C9" s="6" t="s">
        <v>12</v>
      </c>
      <c r="D9" s="7">
        <v>2018</v>
      </c>
      <c r="E9" s="7">
        <v>2018</v>
      </c>
      <c r="F9" s="7">
        <v>2018</v>
      </c>
      <c r="G9" s="7">
        <v>2019</v>
      </c>
      <c r="H9" s="7">
        <v>2019</v>
      </c>
      <c r="I9" s="7">
        <v>2019</v>
      </c>
      <c r="J9" s="7" t="s">
        <v>13</v>
      </c>
    </row>
    <row r="10" spans="2:10" x14ac:dyDescent="0.2">
      <c r="B10" s="8" t="s">
        <v>14</v>
      </c>
      <c r="C10" s="9" t="s">
        <v>15</v>
      </c>
      <c r="D10" s="10" t="s">
        <v>16</v>
      </c>
      <c r="E10" s="10" t="s">
        <v>17</v>
      </c>
      <c r="F10" s="10" t="s">
        <v>18</v>
      </c>
      <c r="G10" s="10" t="s">
        <v>19</v>
      </c>
      <c r="H10" s="10" t="s">
        <v>20</v>
      </c>
      <c r="I10" s="10" t="s">
        <v>18</v>
      </c>
      <c r="J10" s="10" t="s">
        <v>21</v>
      </c>
    </row>
    <row r="11" spans="2:10" x14ac:dyDescent="0.2">
      <c r="B11" s="11" t="s">
        <v>22</v>
      </c>
      <c r="D11" s="5"/>
      <c r="E11" s="12"/>
      <c r="F11" s="13"/>
      <c r="G11" s="5"/>
      <c r="H11" s="5"/>
      <c r="I11" s="13"/>
      <c r="J11" s="14"/>
    </row>
    <row r="12" spans="2:10" x14ac:dyDescent="0.2">
      <c r="B12" s="15" t="s">
        <v>23</v>
      </c>
      <c r="C12" s="16">
        <v>43.9</v>
      </c>
      <c r="D12" s="17">
        <v>40</v>
      </c>
      <c r="E12" s="17">
        <v>40</v>
      </c>
      <c r="F12" s="17">
        <f>D12-E12</f>
        <v>0</v>
      </c>
      <c r="G12" s="17">
        <v>40</v>
      </c>
      <c r="H12" s="17">
        <v>40</v>
      </c>
      <c r="I12" s="17">
        <f>G12-H12</f>
        <v>0</v>
      </c>
      <c r="J12" s="17">
        <f>I12+F12+C12</f>
        <v>43.9</v>
      </c>
    </row>
    <row r="13" spans="2:10" s="18" customFormat="1" ht="25.5" x14ac:dyDescent="0.2">
      <c r="B13" s="15" t="s">
        <v>24</v>
      </c>
      <c r="C13" s="16">
        <v>-144.19999999999999</v>
      </c>
      <c r="D13" s="17">
        <v>140</v>
      </c>
      <c r="E13" s="17">
        <v>170</v>
      </c>
      <c r="F13" s="17">
        <f>D13-E13</f>
        <v>-30</v>
      </c>
      <c r="G13" s="17">
        <v>140</v>
      </c>
      <c r="H13" s="17">
        <v>170</v>
      </c>
      <c r="I13" s="17">
        <f>G13-H13</f>
        <v>-30</v>
      </c>
      <c r="J13" s="17">
        <f>I13+F13+C13</f>
        <v>-204.2</v>
      </c>
    </row>
    <row r="14" spans="2:10" s="18" customFormat="1" x14ac:dyDescent="0.2">
      <c r="B14" s="15" t="s">
        <v>25</v>
      </c>
      <c r="C14" s="16">
        <v>-53.3</v>
      </c>
      <c r="D14" s="17">
        <v>30</v>
      </c>
      <c r="E14" s="17">
        <v>70</v>
      </c>
      <c r="F14" s="17">
        <f>D14-E14</f>
        <v>-40</v>
      </c>
      <c r="G14" s="17">
        <v>30</v>
      </c>
      <c r="H14" s="17">
        <v>70</v>
      </c>
      <c r="I14" s="17">
        <f>G14-H14</f>
        <v>-40</v>
      </c>
      <c r="J14" s="17">
        <f>I14+F14+C14</f>
        <v>-133.30000000000001</v>
      </c>
    </row>
    <row r="15" spans="2:10" s="18" customFormat="1" ht="25.5" x14ac:dyDescent="0.2">
      <c r="B15" s="15" t="s">
        <v>26</v>
      </c>
      <c r="C15" s="16">
        <v>0</v>
      </c>
      <c r="D15" s="17"/>
      <c r="E15" s="17"/>
      <c r="F15" s="17">
        <f>D15-E15</f>
        <v>0</v>
      </c>
      <c r="G15" s="17"/>
      <c r="H15" s="17"/>
      <c r="I15" s="17">
        <f>G15-H15</f>
        <v>0</v>
      </c>
      <c r="J15" s="17">
        <f>I15+F15+C15</f>
        <v>0</v>
      </c>
    </row>
    <row r="16" spans="2:10" s="18" customFormat="1" x14ac:dyDescent="0.2">
      <c r="B16" s="15"/>
      <c r="C16" s="16"/>
      <c r="D16" s="17"/>
      <c r="E16" s="17"/>
      <c r="F16" s="17"/>
      <c r="G16" s="17"/>
      <c r="H16" s="17"/>
      <c r="I16" s="17"/>
      <c r="J16" s="17"/>
    </row>
    <row r="17" spans="2:10" s="18" customFormat="1" x14ac:dyDescent="0.2">
      <c r="B17" s="15"/>
      <c r="C17" s="16"/>
      <c r="D17" s="17"/>
      <c r="E17" s="17"/>
      <c r="F17" s="17"/>
      <c r="G17" s="17"/>
      <c r="H17" s="17"/>
      <c r="I17" s="17"/>
      <c r="J17" s="17"/>
    </row>
    <row r="18" spans="2:10" s="18" customFormat="1" x14ac:dyDescent="0.2">
      <c r="B18" s="15"/>
      <c r="C18" s="16"/>
      <c r="D18" s="17"/>
      <c r="E18" s="17"/>
      <c r="F18" s="17"/>
      <c r="G18" s="17"/>
      <c r="H18" s="17"/>
      <c r="I18" s="17"/>
      <c r="J18" s="17"/>
    </row>
    <row r="19" spans="2:10" s="18" customFormat="1" x14ac:dyDescent="0.2">
      <c r="B19" s="11" t="s">
        <v>27</v>
      </c>
      <c r="C19" s="16"/>
      <c r="D19" s="17"/>
      <c r="E19" s="17"/>
      <c r="F19" s="17"/>
      <c r="G19" s="17"/>
      <c r="H19" s="17"/>
      <c r="I19" s="17"/>
      <c r="J19" s="17"/>
    </row>
    <row r="20" spans="2:10" s="18" customFormat="1" x14ac:dyDescent="0.2">
      <c r="B20" s="19" t="s">
        <v>28</v>
      </c>
      <c r="C20" s="16">
        <v>0</v>
      </c>
      <c r="D20" s="17">
        <v>110</v>
      </c>
      <c r="E20" s="17">
        <v>110</v>
      </c>
      <c r="F20" s="17">
        <f>D20-E20</f>
        <v>0</v>
      </c>
      <c r="G20" s="17">
        <v>110</v>
      </c>
      <c r="H20" s="17">
        <v>110</v>
      </c>
      <c r="I20" s="17">
        <f>G20-H20</f>
        <v>0</v>
      </c>
      <c r="J20" s="17">
        <f>I20+F20+C20</f>
        <v>0</v>
      </c>
    </row>
    <row r="21" spans="2:10" s="18" customFormat="1" x14ac:dyDescent="0.2">
      <c r="B21" s="15" t="s">
        <v>29</v>
      </c>
      <c r="C21" s="16">
        <v>-7.4</v>
      </c>
      <c r="D21" s="17">
        <v>30</v>
      </c>
      <c r="E21" s="17">
        <v>30</v>
      </c>
      <c r="F21" s="17">
        <f>D21-E21</f>
        <v>0</v>
      </c>
      <c r="G21" s="17">
        <v>30</v>
      </c>
      <c r="H21" s="17">
        <v>30</v>
      </c>
      <c r="I21" s="17">
        <f>G21-H21</f>
        <v>0</v>
      </c>
      <c r="J21" s="17">
        <f>I21+F21+C21</f>
        <v>-7.4</v>
      </c>
    </row>
    <row r="22" spans="2:10" s="18" customFormat="1" x14ac:dyDescent="0.2">
      <c r="B22" s="15" t="s">
        <v>30</v>
      </c>
      <c r="C22" s="16">
        <v>0</v>
      </c>
      <c r="D22" s="17"/>
      <c r="E22" s="17"/>
      <c r="F22" s="17"/>
      <c r="G22" s="17"/>
      <c r="H22" s="17"/>
      <c r="I22" s="17"/>
      <c r="J22" s="17"/>
    </row>
    <row r="23" spans="2:10" x14ac:dyDescent="0.2">
      <c r="B23" s="15"/>
      <c r="C23" s="20"/>
      <c r="D23" s="21"/>
      <c r="E23" s="21"/>
      <c r="F23" s="17">
        <f>D23-E23</f>
        <v>0</v>
      </c>
      <c r="G23" s="21"/>
      <c r="H23" s="21"/>
      <c r="I23" s="17">
        <f>G23-H23</f>
        <v>0</v>
      </c>
      <c r="J23" s="17">
        <f>I23+F23+C23</f>
        <v>0</v>
      </c>
    </row>
    <row r="24" spans="2:10" x14ac:dyDescent="0.2">
      <c r="B24" s="22" t="s">
        <v>31</v>
      </c>
      <c r="C24" s="23">
        <f t="shared" ref="C24:J24" si="0">SUM(C11:C23)</f>
        <v>-160.99999999999997</v>
      </c>
      <c r="D24" s="24">
        <f t="shared" si="0"/>
        <v>350</v>
      </c>
      <c r="E24" s="24">
        <f t="shared" si="0"/>
        <v>420</v>
      </c>
      <c r="F24" s="24">
        <f t="shared" si="0"/>
        <v>-70</v>
      </c>
      <c r="G24" s="24">
        <f t="shared" si="0"/>
        <v>350</v>
      </c>
      <c r="H24" s="24">
        <f t="shared" si="0"/>
        <v>420</v>
      </c>
      <c r="I24" s="24">
        <f t="shared" si="0"/>
        <v>-70</v>
      </c>
      <c r="J24" s="24">
        <f t="shared" si="0"/>
        <v>-301</v>
      </c>
    </row>
    <row r="25" spans="2:10" x14ac:dyDescent="0.2">
      <c r="C25" s="25"/>
      <c r="D25" s="25"/>
      <c r="E25" s="25"/>
      <c r="F25" s="25"/>
      <c r="G25" s="25"/>
      <c r="H25" s="25"/>
      <c r="I25" s="25"/>
      <c r="J25" s="25"/>
    </row>
    <row r="26" spans="2:10" x14ac:dyDescent="0.2">
      <c r="B26" s="26" t="s">
        <v>32</v>
      </c>
      <c r="C26" s="27">
        <f t="shared" ref="C26:I26" si="1">SUM(C12:C17)</f>
        <v>-153.59999999999997</v>
      </c>
      <c r="D26" s="27">
        <f t="shared" si="1"/>
        <v>210</v>
      </c>
      <c r="E26" s="27">
        <f t="shared" si="1"/>
        <v>280</v>
      </c>
      <c r="F26" s="27">
        <f t="shared" si="1"/>
        <v>-70</v>
      </c>
      <c r="G26" s="27">
        <f t="shared" si="1"/>
        <v>210</v>
      </c>
      <c r="H26" s="27">
        <f t="shared" si="1"/>
        <v>280</v>
      </c>
      <c r="I26" s="27">
        <f t="shared" si="1"/>
        <v>-70</v>
      </c>
      <c r="J26" s="27">
        <f>SUM(J12:J17)</f>
        <v>-293.60000000000002</v>
      </c>
    </row>
    <row r="27" spans="2:10" x14ac:dyDescent="0.2">
      <c r="B27" s="26" t="s">
        <v>33</v>
      </c>
      <c r="C27" s="27">
        <f>SUM(C19:C23)</f>
        <v>-7.4</v>
      </c>
      <c r="D27" s="27">
        <f t="shared" ref="D27:J27" si="2">SUM(D19:D23)</f>
        <v>140</v>
      </c>
      <c r="E27" s="27">
        <f t="shared" si="2"/>
        <v>140</v>
      </c>
      <c r="F27" s="27">
        <f t="shared" si="2"/>
        <v>0</v>
      </c>
      <c r="G27" s="27">
        <f t="shared" si="2"/>
        <v>140</v>
      </c>
      <c r="H27" s="27">
        <f t="shared" si="2"/>
        <v>140</v>
      </c>
      <c r="I27" s="27">
        <f t="shared" si="2"/>
        <v>0</v>
      </c>
      <c r="J27" s="27">
        <f t="shared" si="2"/>
        <v>-7.4</v>
      </c>
    </row>
    <row r="28" spans="2:10" x14ac:dyDescent="0.2">
      <c r="C28" s="25"/>
      <c r="D28" s="25"/>
      <c r="E28" s="25"/>
      <c r="F28" s="25"/>
      <c r="G28" s="25"/>
      <c r="H28" s="25"/>
      <c r="I28" s="25"/>
      <c r="J28" s="25"/>
    </row>
    <row r="29" spans="2:10" x14ac:dyDescent="0.2">
      <c r="B29" s="28"/>
    </row>
    <row r="31" spans="2:10" x14ac:dyDescent="0.2">
      <c r="B31" s="28" t="s">
        <v>34</v>
      </c>
    </row>
  </sheetData>
  <mergeCells count="1">
    <mergeCell ref="B2:J2"/>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J30"/>
  <sheetViews>
    <sheetView showGridLines="0" view="pageLayout" zoomScaleNormal="100" workbookViewId="0">
      <selection activeCell="B4" sqref="B4"/>
    </sheetView>
  </sheetViews>
  <sheetFormatPr defaultRowHeight="12.75" x14ac:dyDescent="0.2"/>
  <cols>
    <col min="1" max="1" width="2" style="59" customWidth="1"/>
    <col min="2" max="2" width="27" style="59" customWidth="1"/>
    <col min="3" max="3" width="10.7109375" style="59" customWidth="1"/>
    <col min="4" max="5" width="7.5703125" style="59" bestFit="1" customWidth="1"/>
    <col min="6" max="8" width="10.7109375" style="59" customWidth="1"/>
    <col min="9" max="9" width="8" style="59" bestFit="1" customWidth="1"/>
    <col min="10" max="10" width="10.85546875" style="59" customWidth="1"/>
    <col min="11" max="11" width="2.42578125" style="59" customWidth="1"/>
    <col min="12" max="16384" width="9.140625" style="59"/>
  </cols>
  <sheetData>
    <row r="1" spans="2:10" x14ac:dyDescent="0.2">
      <c r="B1" s="58" t="s">
        <v>0</v>
      </c>
    </row>
    <row r="2" spans="2:10" ht="25.5" hidden="1" customHeight="1" x14ac:dyDescent="0.2">
      <c r="B2" s="126" t="s">
        <v>1</v>
      </c>
      <c r="C2" s="127"/>
      <c r="D2" s="127"/>
      <c r="E2" s="127"/>
      <c r="F2" s="127"/>
      <c r="G2" s="127"/>
      <c r="H2" s="127"/>
      <c r="I2" s="127"/>
      <c r="J2" s="127"/>
    </row>
    <row r="3" spans="2:10" hidden="1" x14ac:dyDescent="0.2">
      <c r="B3" s="58" t="s">
        <v>2</v>
      </c>
    </row>
    <row r="4" spans="2:10" x14ac:dyDescent="0.2">
      <c r="B4" s="58" t="s">
        <v>65</v>
      </c>
    </row>
    <row r="5" spans="2:10" x14ac:dyDescent="0.2">
      <c r="B5" s="58"/>
    </row>
    <row r="6" spans="2:10" x14ac:dyDescent="0.2">
      <c r="B6" s="58"/>
    </row>
    <row r="7" spans="2:10" ht="22.5" x14ac:dyDescent="0.2">
      <c r="B7" s="60" t="s">
        <v>3</v>
      </c>
      <c r="C7" s="61" t="s">
        <v>4</v>
      </c>
      <c r="D7" s="61" t="s">
        <v>5</v>
      </c>
      <c r="E7" s="61" t="s">
        <v>6</v>
      </c>
      <c r="F7" s="61" t="s">
        <v>7</v>
      </c>
      <c r="G7" s="61" t="s">
        <v>8</v>
      </c>
      <c r="H7" s="61" t="s">
        <v>9</v>
      </c>
      <c r="I7" s="61" t="s">
        <v>10</v>
      </c>
      <c r="J7" s="61" t="s">
        <v>11</v>
      </c>
    </row>
    <row r="8" spans="2:10" x14ac:dyDescent="0.2">
      <c r="B8" s="62"/>
      <c r="C8" s="63" t="s">
        <v>12</v>
      </c>
      <c r="D8" s="64">
        <v>2018</v>
      </c>
      <c r="E8" s="64">
        <v>2018</v>
      </c>
      <c r="F8" s="64">
        <v>2018</v>
      </c>
      <c r="G8" s="64">
        <v>2019</v>
      </c>
      <c r="H8" s="64">
        <v>2019</v>
      </c>
      <c r="I8" s="64">
        <v>2019</v>
      </c>
      <c r="J8" s="64" t="s">
        <v>13</v>
      </c>
    </row>
    <row r="9" spans="2:10" x14ac:dyDescent="0.2">
      <c r="B9" s="65" t="s">
        <v>14</v>
      </c>
      <c r="C9" s="66" t="s">
        <v>15</v>
      </c>
      <c r="D9" s="67" t="s">
        <v>16</v>
      </c>
      <c r="E9" s="67" t="s">
        <v>17</v>
      </c>
      <c r="F9" s="67" t="s">
        <v>18</v>
      </c>
      <c r="G9" s="67" t="s">
        <v>19</v>
      </c>
      <c r="H9" s="67" t="s">
        <v>20</v>
      </c>
      <c r="I9" s="67" t="s">
        <v>18</v>
      </c>
      <c r="J9" s="67" t="s">
        <v>21</v>
      </c>
    </row>
    <row r="10" spans="2:10" x14ac:dyDescent="0.2">
      <c r="B10" s="68" t="s">
        <v>22</v>
      </c>
      <c r="D10" s="62"/>
      <c r="E10" s="69"/>
      <c r="F10" s="70"/>
      <c r="G10" s="62"/>
      <c r="H10" s="62"/>
      <c r="I10" s="70"/>
      <c r="J10" s="71"/>
    </row>
    <row r="11" spans="2:10" x14ac:dyDescent="0.2">
      <c r="B11" s="72" t="s">
        <v>23</v>
      </c>
      <c r="C11" s="73">
        <v>0</v>
      </c>
      <c r="D11" s="71">
        <v>950</v>
      </c>
      <c r="E11" s="71">
        <v>950</v>
      </c>
      <c r="F11" s="71">
        <f>D11-E11</f>
        <v>0</v>
      </c>
      <c r="G11" s="71">
        <v>950</v>
      </c>
      <c r="H11" s="71">
        <v>950</v>
      </c>
      <c r="I11" s="71">
        <f>G11-H11</f>
        <v>0</v>
      </c>
      <c r="J11" s="71">
        <f>I11+F11+C11</f>
        <v>0</v>
      </c>
    </row>
    <row r="12" spans="2:10" s="74" customFormat="1" ht="25.5" x14ac:dyDescent="0.2">
      <c r="B12" s="15" t="s">
        <v>24</v>
      </c>
      <c r="C12" s="73">
        <v>-4280</v>
      </c>
      <c r="D12" s="71">
        <v>2350</v>
      </c>
      <c r="E12" s="71">
        <v>2450</v>
      </c>
      <c r="F12" s="71">
        <f>D12-E12</f>
        <v>-100</v>
      </c>
      <c r="G12" s="71">
        <v>2350</v>
      </c>
      <c r="H12" s="71">
        <v>2450</v>
      </c>
      <c r="I12" s="71">
        <f>G12-H12</f>
        <v>-100</v>
      </c>
      <c r="J12" s="71">
        <f>I12+F12+C12</f>
        <v>-4480</v>
      </c>
    </row>
    <row r="13" spans="2:10" s="74" customFormat="1" x14ac:dyDescent="0.2">
      <c r="B13" s="72" t="s">
        <v>25</v>
      </c>
      <c r="C13" s="73">
        <v>369</v>
      </c>
      <c r="D13" s="71">
        <v>325</v>
      </c>
      <c r="E13" s="71">
        <v>150</v>
      </c>
      <c r="F13" s="71">
        <f>D13-E13</f>
        <v>175</v>
      </c>
      <c r="G13" s="71">
        <v>325</v>
      </c>
      <c r="H13" s="71">
        <v>150</v>
      </c>
      <c r="I13" s="71">
        <f>G13-H13</f>
        <v>175</v>
      </c>
      <c r="J13" s="71">
        <f>I13+F13+C13</f>
        <v>719</v>
      </c>
    </row>
    <row r="14" spans="2:10" s="74" customFormat="1" ht="25.5" x14ac:dyDescent="0.2">
      <c r="B14" s="72" t="s">
        <v>26</v>
      </c>
      <c r="C14" s="73">
        <v>-576</v>
      </c>
      <c r="D14" s="71">
        <v>1620</v>
      </c>
      <c r="E14" s="71">
        <v>1430</v>
      </c>
      <c r="F14" s="71">
        <f>D14-E14</f>
        <v>190</v>
      </c>
      <c r="G14" s="71">
        <v>1620</v>
      </c>
      <c r="H14" s="71">
        <v>1370</v>
      </c>
      <c r="I14" s="71">
        <f>G14-H14</f>
        <v>250</v>
      </c>
      <c r="J14" s="71">
        <f>I14+F14+C14</f>
        <v>-136</v>
      </c>
    </row>
    <row r="15" spans="2:10" s="74" customFormat="1" x14ac:dyDescent="0.2">
      <c r="B15" s="72"/>
      <c r="C15" s="73"/>
      <c r="D15" s="71"/>
      <c r="E15" s="71"/>
      <c r="F15" s="71"/>
      <c r="G15" s="71"/>
      <c r="H15" s="71"/>
      <c r="I15" s="71"/>
      <c r="J15" s="71"/>
    </row>
    <row r="16" spans="2:10" s="74" customFormat="1" x14ac:dyDescent="0.2">
      <c r="B16" s="72"/>
      <c r="C16" s="73"/>
      <c r="D16" s="71"/>
      <c r="E16" s="71"/>
      <c r="F16" s="71"/>
      <c r="G16" s="71"/>
      <c r="H16" s="71"/>
      <c r="I16" s="71"/>
      <c r="J16" s="71"/>
    </row>
    <row r="17" spans="2:10" s="74" customFormat="1" x14ac:dyDescent="0.2">
      <c r="B17" s="72"/>
      <c r="C17" s="73"/>
      <c r="D17" s="71"/>
      <c r="E17" s="71"/>
      <c r="F17" s="71"/>
      <c r="G17" s="71"/>
      <c r="H17" s="71"/>
      <c r="I17" s="71"/>
      <c r="J17" s="71"/>
    </row>
    <row r="18" spans="2:10" s="74" customFormat="1" x14ac:dyDescent="0.2">
      <c r="B18" s="68" t="s">
        <v>27</v>
      </c>
      <c r="C18" s="73"/>
      <c r="D18" s="71"/>
      <c r="E18" s="71"/>
      <c r="F18" s="71"/>
      <c r="G18" s="71"/>
      <c r="H18" s="71"/>
      <c r="I18" s="71"/>
      <c r="J18" s="71"/>
    </row>
    <row r="19" spans="2:10" s="74" customFormat="1" x14ac:dyDescent="0.2">
      <c r="B19" s="75" t="s">
        <v>28</v>
      </c>
      <c r="C19" s="73">
        <v>2460</v>
      </c>
      <c r="D19" s="71">
        <v>239840</v>
      </c>
      <c r="E19" s="71">
        <v>242300</v>
      </c>
      <c r="F19" s="71">
        <f>D19-E19</f>
        <v>-2460</v>
      </c>
      <c r="G19" s="71">
        <v>260000</v>
      </c>
      <c r="H19" s="71">
        <v>260000</v>
      </c>
      <c r="I19" s="71">
        <f>G19-H19</f>
        <v>0</v>
      </c>
      <c r="J19" s="71">
        <f>I19+F19+C19</f>
        <v>0</v>
      </c>
    </row>
    <row r="20" spans="2:10" s="74" customFormat="1" x14ac:dyDescent="0.2">
      <c r="B20" s="72" t="s">
        <v>29</v>
      </c>
      <c r="C20" s="73">
        <v>-1255</v>
      </c>
      <c r="D20" s="71">
        <v>30000</v>
      </c>
      <c r="E20" s="71">
        <v>30500</v>
      </c>
      <c r="F20" s="76">
        <f>D20-E20</f>
        <v>-500</v>
      </c>
      <c r="G20" s="71">
        <v>17000</v>
      </c>
      <c r="H20" s="71">
        <v>21500</v>
      </c>
      <c r="I20" s="76">
        <f>G20-H20</f>
        <v>-4500</v>
      </c>
      <c r="J20" s="71">
        <f>I20+F20+C20</f>
        <v>-6255</v>
      </c>
    </row>
    <row r="21" spans="2:10" s="74" customFormat="1" x14ac:dyDescent="0.2">
      <c r="B21" s="72" t="s">
        <v>30</v>
      </c>
      <c r="C21" s="73"/>
      <c r="D21" s="71"/>
      <c r="E21" s="71"/>
      <c r="F21" s="71"/>
      <c r="G21" s="71"/>
      <c r="H21" s="71"/>
      <c r="I21" s="71"/>
      <c r="J21" s="71"/>
    </row>
    <row r="22" spans="2:10" x14ac:dyDescent="0.2">
      <c r="B22" s="72"/>
      <c r="C22" s="77"/>
      <c r="D22" s="78"/>
      <c r="E22" s="78"/>
      <c r="F22" s="71">
        <f>D22-E22</f>
        <v>0</v>
      </c>
      <c r="G22" s="78"/>
      <c r="H22" s="78"/>
      <c r="I22" s="71">
        <f>G22-H22</f>
        <v>0</v>
      </c>
      <c r="J22" s="71">
        <f>I22+F22+C22</f>
        <v>0</v>
      </c>
    </row>
    <row r="23" spans="2:10" x14ac:dyDescent="0.2">
      <c r="B23" s="79" t="s">
        <v>31</v>
      </c>
      <c r="C23" s="80">
        <f t="shared" ref="C23:J23" si="0">SUM(C10:C22)</f>
        <v>-3282</v>
      </c>
      <c r="D23" s="81">
        <f t="shared" si="0"/>
        <v>275085</v>
      </c>
      <c r="E23" s="81">
        <f t="shared" si="0"/>
        <v>277780</v>
      </c>
      <c r="F23" s="81">
        <f t="shared" si="0"/>
        <v>-2695</v>
      </c>
      <c r="G23" s="81">
        <f t="shared" si="0"/>
        <v>282245</v>
      </c>
      <c r="H23" s="81">
        <f t="shared" si="0"/>
        <v>286420</v>
      </c>
      <c r="I23" s="81">
        <f t="shared" si="0"/>
        <v>-4175</v>
      </c>
      <c r="J23" s="81">
        <f t="shared" si="0"/>
        <v>-10152</v>
      </c>
    </row>
    <row r="24" spans="2:10" x14ac:dyDescent="0.2">
      <c r="C24" s="82"/>
      <c r="D24" s="82"/>
      <c r="E24" s="82"/>
      <c r="F24" s="82"/>
      <c r="G24" s="82"/>
      <c r="H24" s="82"/>
      <c r="I24" s="82"/>
      <c r="J24" s="82"/>
    </row>
    <row r="25" spans="2:10" x14ac:dyDescent="0.2">
      <c r="B25" s="83" t="s">
        <v>32</v>
      </c>
      <c r="C25" s="84">
        <f t="shared" ref="C25:J25" si="1">SUM(C12:C16)</f>
        <v>-4487</v>
      </c>
      <c r="D25" s="84">
        <f t="shared" si="1"/>
        <v>4295</v>
      </c>
      <c r="E25" s="84">
        <f t="shared" si="1"/>
        <v>4030</v>
      </c>
      <c r="F25" s="84">
        <f t="shared" si="1"/>
        <v>265</v>
      </c>
      <c r="G25" s="84">
        <f t="shared" si="1"/>
        <v>4295</v>
      </c>
      <c r="H25" s="84">
        <f t="shared" si="1"/>
        <v>3970</v>
      </c>
      <c r="I25" s="84">
        <f t="shared" si="1"/>
        <v>325</v>
      </c>
      <c r="J25" s="84">
        <f t="shared" si="1"/>
        <v>-3897</v>
      </c>
    </row>
    <row r="26" spans="2:10" x14ac:dyDescent="0.2">
      <c r="B26" s="83" t="s">
        <v>33</v>
      </c>
      <c r="C26" s="84">
        <f t="shared" ref="C26:J26" si="2">SUM(C18:C22)</f>
        <v>1205</v>
      </c>
      <c r="D26" s="84">
        <f t="shared" si="2"/>
        <v>269840</v>
      </c>
      <c r="E26" s="84">
        <f t="shared" si="2"/>
        <v>272800</v>
      </c>
      <c r="F26" s="84">
        <f t="shared" si="2"/>
        <v>-2960</v>
      </c>
      <c r="G26" s="84">
        <f t="shared" si="2"/>
        <v>277000</v>
      </c>
      <c r="H26" s="84">
        <f t="shared" si="2"/>
        <v>281500</v>
      </c>
      <c r="I26" s="84">
        <f t="shared" si="2"/>
        <v>-4500</v>
      </c>
      <c r="J26" s="84">
        <f t="shared" si="2"/>
        <v>-6255</v>
      </c>
    </row>
    <row r="27" spans="2:10" x14ac:dyDescent="0.2">
      <c r="C27" s="82"/>
      <c r="D27" s="82"/>
      <c r="E27" s="82"/>
      <c r="F27" s="82"/>
      <c r="G27" s="82"/>
      <c r="H27" s="82"/>
      <c r="I27" s="82"/>
      <c r="J27" s="82"/>
    </row>
    <row r="28" spans="2:10" x14ac:dyDescent="0.2">
      <c r="B28" s="85"/>
    </row>
    <row r="30" spans="2:10" x14ac:dyDescent="0.2">
      <c r="B30" s="85" t="s">
        <v>34</v>
      </c>
    </row>
  </sheetData>
  <mergeCells count="1">
    <mergeCell ref="B2:J2"/>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J31"/>
  <sheetViews>
    <sheetView view="pageLayout" zoomScaleNormal="100" workbookViewId="0">
      <selection activeCell="B4" sqref="B4"/>
    </sheetView>
  </sheetViews>
  <sheetFormatPr defaultRowHeight="12.75" x14ac:dyDescent="0.2"/>
  <cols>
    <col min="1" max="1" width="2" style="59" customWidth="1"/>
    <col min="2" max="2" width="27" style="59" customWidth="1"/>
    <col min="3" max="3" width="10.7109375" style="59" customWidth="1"/>
    <col min="4" max="4" width="6.85546875" style="59" bestFit="1" customWidth="1"/>
    <col min="5" max="5" width="7.28515625" style="59" bestFit="1" customWidth="1"/>
    <col min="6" max="8" width="10.7109375" style="59" customWidth="1"/>
    <col min="9" max="9" width="8" style="59" bestFit="1" customWidth="1"/>
    <col min="10" max="10" width="11.42578125" style="59" bestFit="1" customWidth="1"/>
    <col min="11" max="11" width="2.42578125" style="59" customWidth="1"/>
    <col min="12" max="16384" width="9.140625" style="59"/>
  </cols>
  <sheetData>
    <row r="1" spans="2:10" x14ac:dyDescent="0.2">
      <c r="B1" s="59" t="s">
        <v>0</v>
      </c>
    </row>
    <row r="2" spans="2:10" ht="25.5" hidden="1" customHeight="1" x14ac:dyDescent="0.2">
      <c r="B2" s="126" t="s">
        <v>1</v>
      </c>
      <c r="C2" s="127"/>
      <c r="D2" s="127"/>
      <c r="E2" s="127"/>
      <c r="F2" s="127"/>
      <c r="G2" s="127"/>
      <c r="H2" s="127"/>
      <c r="I2" s="127"/>
      <c r="J2" s="127"/>
    </row>
    <row r="3" spans="2:10" hidden="1" x14ac:dyDescent="0.2">
      <c r="B3" s="58" t="s">
        <v>2</v>
      </c>
    </row>
    <row r="4" spans="2:10" x14ac:dyDescent="0.2">
      <c r="B4" s="58" t="s">
        <v>66</v>
      </c>
    </row>
    <row r="5" spans="2:10" x14ac:dyDescent="0.2">
      <c r="B5" s="58"/>
    </row>
    <row r="6" spans="2:10" x14ac:dyDescent="0.2">
      <c r="B6" s="58"/>
    </row>
    <row r="7" spans="2:10" x14ac:dyDescent="0.2">
      <c r="B7" s="58"/>
    </row>
    <row r="8" spans="2:10" ht="22.5" x14ac:dyDescent="0.2">
      <c r="B8" s="60" t="s">
        <v>3</v>
      </c>
      <c r="C8" s="61" t="s">
        <v>4</v>
      </c>
      <c r="D8" s="61" t="s">
        <v>5</v>
      </c>
      <c r="E8" s="61" t="s">
        <v>6</v>
      </c>
      <c r="F8" s="61" t="s">
        <v>7</v>
      </c>
      <c r="G8" s="61" t="s">
        <v>8</v>
      </c>
      <c r="H8" s="61" t="s">
        <v>9</v>
      </c>
      <c r="I8" s="61" t="s">
        <v>10</v>
      </c>
      <c r="J8" s="61" t="s">
        <v>11</v>
      </c>
    </row>
    <row r="9" spans="2:10" x14ac:dyDescent="0.2">
      <c r="B9" s="62"/>
      <c r="C9" s="63" t="s">
        <v>12</v>
      </c>
      <c r="D9" s="64">
        <v>2018</v>
      </c>
      <c r="E9" s="64">
        <v>2018</v>
      </c>
      <c r="F9" s="64">
        <v>2018</v>
      </c>
      <c r="G9" s="64">
        <v>2019</v>
      </c>
      <c r="H9" s="64">
        <v>2019</v>
      </c>
      <c r="I9" s="64">
        <v>2019</v>
      </c>
      <c r="J9" s="64" t="s">
        <v>13</v>
      </c>
    </row>
    <row r="10" spans="2:10" x14ac:dyDescent="0.2">
      <c r="B10" s="65" t="s">
        <v>14</v>
      </c>
      <c r="C10" s="66" t="s">
        <v>15</v>
      </c>
      <c r="D10" s="67" t="s">
        <v>16</v>
      </c>
      <c r="E10" s="67" t="s">
        <v>17</v>
      </c>
      <c r="F10" s="67" t="s">
        <v>18</v>
      </c>
      <c r="G10" s="67" t="s">
        <v>19</v>
      </c>
      <c r="H10" s="67" t="s">
        <v>20</v>
      </c>
      <c r="I10" s="67" t="s">
        <v>18</v>
      </c>
      <c r="J10" s="67" t="s">
        <v>21</v>
      </c>
    </row>
    <row r="11" spans="2:10" x14ac:dyDescent="0.2">
      <c r="B11" s="68" t="s">
        <v>22</v>
      </c>
      <c r="D11" s="62"/>
      <c r="E11" s="69"/>
      <c r="F11" s="70"/>
      <c r="G11" s="62"/>
      <c r="H11" s="62"/>
      <c r="I11" s="70"/>
      <c r="J11" s="71"/>
    </row>
    <row r="12" spans="2:10" x14ac:dyDescent="0.2">
      <c r="B12" s="72" t="s">
        <v>23</v>
      </c>
      <c r="C12" s="73">
        <v>-91</v>
      </c>
      <c r="D12" s="71">
        <v>250</v>
      </c>
      <c r="E12" s="71">
        <v>250</v>
      </c>
      <c r="F12" s="71">
        <f>D12-E12</f>
        <v>0</v>
      </c>
      <c r="G12" s="71">
        <v>275</v>
      </c>
      <c r="H12" s="71">
        <v>275</v>
      </c>
      <c r="I12" s="71">
        <f>G12-H12</f>
        <v>0</v>
      </c>
      <c r="J12" s="71">
        <f>I12+F12+C12</f>
        <v>-91</v>
      </c>
    </row>
    <row r="13" spans="2:10" s="74" customFormat="1" ht="25.5" x14ac:dyDescent="0.2">
      <c r="B13" s="72" t="s">
        <v>24</v>
      </c>
      <c r="C13" s="73">
        <v>-815</v>
      </c>
      <c r="D13" s="71">
        <v>250</v>
      </c>
      <c r="E13" s="71">
        <v>190</v>
      </c>
      <c r="F13" s="71">
        <f>D13-E13</f>
        <v>60</v>
      </c>
      <c r="G13" s="71">
        <v>250</v>
      </c>
      <c r="H13" s="71">
        <v>200</v>
      </c>
      <c r="I13" s="71">
        <f>G13-H13</f>
        <v>50</v>
      </c>
      <c r="J13" s="71">
        <f>I13+F13+C13</f>
        <v>-705</v>
      </c>
    </row>
    <row r="14" spans="2:10" s="74" customFormat="1" x14ac:dyDescent="0.2">
      <c r="B14" s="72" t="s">
        <v>25</v>
      </c>
      <c r="C14" s="73">
        <v>19</v>
      </c>
      <c r="D14" s="71">
        <v>17</v>
      </c>
      <c r="E14" s="71">
        <v>15</v>
      </c>
      <c r="F14" s="71">
        <f>D14-E14</f>
        <v>2</v>
      </c>
      <c r="G14" s="71">
        <v>17</v>
      </c>
      <c r="H14" s="71">
        <v>16</v>
      </c>
      <c r="I14" s="71">
        <f>G14-H14</f>
        <v>1</v>
      </c>
      <c r="J14" s="71">
        <f>I14+F14+C14</f>
        <v>22</v>
      </c>
    </row>
    <row r="15" spans="2:10" s="74" customFormat="1" ht="25.5" x14ac:dyDescent="0.2">
      <c r="B15" s="72" t="s">
        <v>26</v>
      </c>
      <c r="C15" s="73">
        <v>-621</v>
      </c>
      <c r="D15" s="71">
        <v>40</v>
      </c>
      <c r="E15" s="71">
        <v>15</v>
      </c>
      <c r="F15" s="71">
        <f>D15-E15</f>
        <v>25</v>
      </c>
      <c r="G15" s="71">
        <v>40</v>
      </c>
      <c r="H15" s="71">
        <v>18</v>
      </c>
      <c r="I15" s="71">
        <f>G15-H15</f>
        <v>22</v>
      </c>
      <c r="J15" s="71">
        <f>I15+F15+C15</f>
        <v>-574</v>
      </c>
    </row>
    <row r="16" spans="2:10" s="74" customFormat="1" x14ac:dyDescent="0.2">
      <c r="B16" s="72"/>
      <c r="C16" s="73"/>
      <c r="D16" s="71"/>
      <c r="E16" s="71"/>
      <c r="F16" s="71"/>
      <c r="G16" s="71"/>
      <c r="H16" s="71"/>
      <c r="I16" s="71"/>
      <c r="J16" s="71"/>
    </row>
    <row r="17" spans="2:10" s="74" customFormat="1" x14ac:dyDescent="0.2">
      <c r="B17" s="72"/>
      <c r="C17" s="73"/>
      <c r="D17" s="71"/>
      <c r="E17" s="71"/>
      <c r="F17" s="71"/>
      <c r="G17" s="71"/>
      <c r="H17" s="71"/>
      <c r="I17" s="71"/>
      <c r="J17" s="71"/>
    </row>
    <row r="18" spans="2:10" s="74" customFormat="1" x14ac:dyDescent="0.2">
      <c r="B18" s="72"/>
      <c r="C18" s="73"/>
      <c r="D18" s="71"/>
      <c r="E18" s="71"/>
      <c r="F18" s="71"/>
      <c r="G18" s="71"/>
      <c r="H18" s="71"/>
      <c r="I18" s="71"/>
      <c r="J18" s="71"/>
    </row>
    <row r="19" spans="2:10" s="74" customFormat="1" x14ac:dyDescent="0.2">
      <c r="B19" s="68" t="s">
        <v>27</v>
      </c>
      <c r="C19" s="73"/>
      <c r="D19" s="71"/>
      <c r="E19" s="71"/>
      <c r="F19" s="71"/>
      <c r="G19" s="71"/>
      <c r="H19" s="71"/>
      <c r="I19" s="71"/>
      <c r="J19" s="71"/>
    </row>
    <row r="20" spans="2:10" s="74" customFormat="1" x14ac:dyDescent="0.2">
      <c r="B20" s="75" t="s">
        <v>28</v>
      </c>
      <c r="C20" s="73">
        <v>4424</v>
      </c>
      <c r="D20" s="71">
        <v>16500</v>
      </c>
      <c r="E20" s="71">
        <v>19200</v>
      </c>
      <c r="F20" s="71">
        <f>D20-E20</f>
        <v>-2700</v>
      </c>
      <c r="G20" s="71">
        <v>19500</v>
      </c>
      <c r="H20" s="71">
        <v>19300</v>
      </c>
      <c r="I20" s="71">
        <f>G20-H20</f>
        <v>200</v>
      </c>
      <c r="J20" s="71">
        <f>I20+F20+C20</f>
        <v>1924</v>
      </c>
    </row>
    <row r="21" spans="2:10" s="74" customFormat="1" x14ac:dyDescent="0.2">
      <c r="B21" s="72" t="s">
        <v>29</v>
      </c>
      <c r="C21" s="73">
        <v>296</v>
      </c>
      <c r="D21" s="71">
        <v>800</v>
      </c>
      <c r="E21" s="71">
        <v>550</v>
      </c>
      <c r="F21" s="71">
        <f>D21-E21</f>
        <v>250</v>
      </c>
      <c r="G21" s="71">
        <v>800</v>
      </c>
      <c r="H21" s="71">
        <v>560</v>
      </c>
      <c r="I21" s="71">
        <f>G21-H21</f>
        <v>240</v>
      </c>
      <c r="J21" s="71">
        <f>I21+F21+C21</f>
        <v>786</v>
      </c>
    </row>
    <row r="22" spans="2:10" s="74" customFormat="1" x14ac:dyDescent="0.2">
      <c r="B22" s="72" t="s">
        <v>30</v>
      </c>
      <c r="C22" s="73">
        <v>0</v>
      </c>
      <c r="D22" s="71">
        <v>0</v>
      </c>
      <c r="E22" s="71">
        <v>0</v>
      </c>
      <c r="F22" s="71">
        <v>0</v>
      </c>
      <c r="G22" s="71">
        <v>0</v>
      </c>
      <c r="H22" s="71">
        <v>0</v>
      </c>
      <c r="I22" s="71"/>
      <c r="J22" s="71"/>
    </row>
    <row r="23" spans="2:10" x14ac:dyDescent="0.2">
      <c r="B23" s="72"/>
      <c r="C23" s="77"/>
      <c r="D23" s="78"/>
      <c r="E23" s="78"/>
      <c r="F23" s="71"/>
      <c r="G23" s="78"/>
      <c r="H23" s="78"/>
      <c r="I23" s="71">
        <f>G23-H23</f>
        <v>0</v>
      </c>
      <c r="J23" s="71">
        <f>I23+F23+C23</f>
        <v>0</v>
      </c>
    </row>
    <row r="24" spans="2:10" x14ac:dyDescent="0.2">
      <c r="B24" s="79" t="s">
        <v>31</v>
      </c>
      <c r="C24" s="80">
        <f t="shared" ref="C24:J24" si="0">SUM(C11:C23)</f>
        <v>3212</v>
      </c>
      <c r="D24" s="81">
        <f t="shared" si="0"/>
        <v>17857</v>
      </c>
      <c r="E24" s="81">
        <f t="shared" si="0"/>
        <v>20220</v>
      </c>
      <c r="F24" s="81">
        <f t="shared" si="0"/>
        <v>-2363</v>
      </c>
      <c r="G24" s="81">
        <f t="shared" si="0"/>
        <v>20882</v>
      </c>
      <c r="H24" s="81">
        <f t="shared" si="0"/>
        <v>20369</v>
      </c>
      <c r="I24" s="81">
        <f t="shared" si="0"/>
        <v>513</v>
      </c>
      <c r="J24" s="81">
        <f t="shared" si="0"/>
        <v>1362</v>
      </c>
    </row>
    <row r="25" spans="2:10" x14ac:dyDescent="0.2">
      <c r="C25" s="82"/>
      <c r="D25" s="82"/>
      <c r="E25" s="82"/>
      <c r="F25" s="82"/>
      <c r="G25" s="82"/>
      <c r="H25" s="82"/>
      <c r="I25" s="82"/>
      <c r="J25" s="82"/>
    </row>
    <row r="26" spans="2:10" x14ac:dyDescent="0.2">
      <c r="B26" s="83" t="s">
        <v>32</v>
      </c>
      <c r="C26" s="84">
        <f>SUM(C13:C17)</f>
        <v>-1417</v>
      </c>
      <c r="D26" s="84">
        <f t="shared" ref="D26:J26" si="1">SUM(D13:D17)</f>
        <v>307</v>
      </c>
      <c r="E26" s="84">
        <f t="shared" si="1"/>
        <v>220</v>
      </c>
      <c r="F26" s="84">
        <f t="shared" si="1"/>
        <v>87</v>
      </c>
      <c r="G26" s="84">
        <f t="shared" si="1"/>
        <v>307</v>
      </c>
      <c r="H26" s="84">
        <f t="shared" si="1"/>
        <v>234</v>
      </c>
      <c r="I26" s="84">
        <f t="shared" si="1"/>
        <v>73</v>
      </c>
      <c r="J26" s="84">
        <f t="shared" si="1"/>
        <v>-1257</v>
      </c>
    </row>
    <row r="27" spans="2:10" x14ac:dyDescent="0.2">
      <c r="B27" s="83" t="s">
        <v>33</v>
      </c>
      <c r="C27" s="84">
        <f>SUM(C19:C23)</f>
        <v>4720</v>
      </c>
      <c r="D27" s="84">
        <f t="shared" ref="D27:J27" si="2">SUM(D19:D23)</f>
        <v>17300</v>
      </c>
      <c r="E27" s="84">
        <f t="shared" si="2"/>
        <v>19750</v>
      </c>
      <c r="F27" s="84">
        <f t="shared" si="2"/>
        <v>-2450</v>
      </c>
      <c r="G27" s="84">
        <f t="shared" si="2"/>
        <v>20300</v>
      </c>
      <c r="H27" s="84">
        <f t="shared" si="2"/>
        <v>19860</v>
      </c>
      <c r="I27" s="84">
        <f t="shared" si="2"/>
        <v>440</v>
      </c>
      <c r="J27" s="84">
        <f t="shared" si="2"/>
        <v>2710</v>
      </c>
    </row>
    <row r="28" spans="2:10" x14ac:dyDescent="0.2">
      <c r="C28" s="82"/>
      <c r="D28" s="82"/>
      <c r="E28" s="82"/>
      <c r="F28" s="82"/>
      <c r="G28" s="82"/>
      <c r="H28" s="82"/>
      <c r="I28" s="82"/>
      <c r="J28" s="82"/>
    </row>
    <row r="29" spans="2:10" x14ac:dyDescent="0.2">
      <c r="B29" s="85"/>
    </row>
    <row r="31" spans="2:10" x14ac:dyDescent="0.2">
      <c r="B31" s="85" t="s">
        <v>34</v>
      </c>
    </row>
  </sheetData>
  <mergeCells count="1">
    <mergeCell ref="B2:J2"/>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J31"/>
  <sheetViews>
    <sheetView view="pageLayout" zoomScaleNormal="100" workbookViewId="0">
      <selection activeCell="B4" sqref="B4"/>
    </sheetView>
  </sheetViews>
  <sheetFormatPr defaultRowHeight="12.75" x14ac:dyDescent="0.2"/>
  <cols>
    <col min="1" max="1" width="2" style="59" customWidth="1"/>
    <col min="2" max="2" width="27" style="59" customWidth="1"/>
    <col min="3" max="3" width="10.7109375" style="59" customWidth="1"/>
    <col min="4" max="4" width="6.85546875" style="59" bestFit="1" customWidth="1"/>
    <col min="5" max="5" width="7.28515625" style="59" bestFit="1" customWidth="1"/>
    <col min="6" max="8" width="10.7109375" style="59" customWidth="1"/>
    <col min="9" max="9" width="8" style="59" bestFit="1" customWidth="1"/>
    <col min="10" max="10" width="11.42578125" style="59" bestFit="1" customWidth="1"/>
    <col min="11" max="11" width="2.42578125" style="59" customWidth="1"/>
    <col min="12" max="16384" width="9.140625" style="59"/>
  </cols>
  <sheetData>
    <row r="1" spans="2:10" x14ac:dyDescent="0.2">
      <c r="B1" s="59" t="s">
        <v>0</v>
      </c>
    </row>
    <row r="2" spans="2:10" ht="25.5" hidden="1" customHeight="1" x14ac:dyDescent="0.2">
      <c r="B2" s="126" t="s">
        <v>1</v>
      </c>
      <c r="C2" s="127"/>
      <c r="D2" s="127"/>
      <c r="E2" s="127"/>
      <c r="F2" s="127"/>
      <c r="G2" s="127"/>
      <c r="H2" s="127"/>
      <c r="I2" s="127"/>
      <c r="J2" s="127"/>
    </row>
    <row r="3" spans="2:10" hidden="1" x14ac:dyDescent="0.2">
      <c r="B3" s="58" t="s">
        <v>2</v>
      </c>
    </row>
    <row r="4" spans="2:10" x14ac:dyDescent="0.2">
      <c r="B4" s="58" t="s">
        <v>67</v>
      </c>
    </row>
    <row r="5" spans="2:10" x14ac:dyDescent="0.2">
      <c r="B5" s="58"/>
    </row>
    <row r="6" spans="2:10" x14ac:dyDescent="0.2">
      <c r="B6" s="58"/>
    </row>
    <row r="7" spans="2:10" x14ac:dyDescent="0.2">
      <c r="B7" s="58"/>
    </row>
    <row r="8" spans="2:10" ht="22.5" x14ac:dyDescent="0.2">
      <c r="B8" s="60" t="s">
        <v>3</v>
      </c>
      <c r="C8" s="61" t="s">
        <v>4</v>
      </c>
      <c r="D8" s="61" t="s">
        <v>5</v>
      </c>
      <c r="E8" s="61" t="s">
        <v>6</v>
      </c>
      <c r="F8" s="61" t="s">
        <v>7</v>
      </c>
      <c r="G8" s="61" t="s">
        <v>8</v>
      </c>
      <c r="H8" s="61" t="s">
        <v>9</v>
      </c>
      <c r="I8" s="61" t="s">
        <v>10</v>
      </c>
      <c r="J8" s="61" t="s">
        <v>11</v>
      </c>
    </row>
    <row r="9" spans="2:10" x14ac:dyDescent="0.2">
      <c r="B9" s="62"/>
      <c r="C9" s="63" t="s">
        <v>12</v>
      </c>
      <c r="D9" s="64">
        <v>2018</v>
      </c>
      <c r="E9" s="64">
        <v>2018</v>
      </c>
      <c r="F9" s="64">
        <v>2018</v>
      </c>
      <c r="G9" s="64">
        <v>2019</v>
      </c>
      <c r="H9" s="64">
        <v>2019</v>
      </c>
      <c r="I9" s="64">
        <v>2019</v>
      </c>
      <c r="J9" s="64" t="s">
        <v>13</v>
      </c>
    </row>
    <row r="10" spans="2:10" x14ac:dyDescent="0.2">
      <c r="B10" s="65" t="s">
        <v>14</v>
      </c>
      <c r="C10" s="66" t="s">
        <v>15</v>
      </c>
      <c r="D10" s="67" t="s">
        <v>16</v>
      </c>
      <c r="E10" s="67" t="s">
        <v>17</v>
      </c>
      <c r="F10" s="67" t="s">
        <v>18</v>
      </c>
      <c r="G10" s="67" t="s">
        <v>19</v>
      </c>
      <c r="H10" s="67" t="s">
        <v>20</v>
      </c>
      <c r="I10" s="67" t="s">
        <v>18</v>
      </c>
      <c r="J10" s="67" t="s">
        <v>21</v>
      </c>
    </row>
    <row r="11" spans="2:10" x14ac:dyDescent="0.2">
      <c r="B11" s="68" t="s">
        <v>22</v>
      </c>
      <c r="D11" s="62"/>
      <c r="E11" s="69"/>
      <c r="F11" s="70"/>
      <c r="G11" s="62"/>
      <c r="H11" s="62"/>
      <c r="I11" s="70"/>
      <c r="J11" s="71"/>
    </row>
    <row r="12" spans="2:10" x14ac:dyDescent="0.2">
      <c r="B12" s="72" t="s">
        <v>23</v>
      </c>
      <c r="C12" s="86">
        <v>0</v>
      </c>
      <c r="D12" s="87">
        <v>100</v>
      </c>
      <c r="E12" s="87">
        <v>100</v>
      </c>
      <c r="F12" s="71">
        <f>D12-E12</f>
        <v>0</v>
      </c>
      <c r="G12" s="87">
        <v>100</v>
      </c>
      <c r="H12" s="87">
        <v>100</v>
      </c>
      <c r="I12" s="71">
        <f>G12-H12</f>
        <v>0</v>
      </c>
      <c r="J12" s="71">
        <f>I12+F12+C12</f>
        <v>0</v>
      </c>
    </row>
    <row r="13" spans="2:10" s="74" customFormat="1" ht="25.5" x14ac:dyDescent="0.2">
      <c r="B13" s="72" t="s">
        <v>24</v>
      </c>
      <c r="C13" s="86">
        <v>0</v>
      </c>
      <c r="D13" s="87">
        <v>400</v>
      </c>
      <c r="E13" s="87">
        <v>400</v>
      </c>
      <c r="F13" s="71">
        <f>D13-E13</f>
        <v>0</v>
      </c>
      <c r="G13" s="87">
        <v>400</v>
      </c>
      <c r="H13" s="87">
        <v>400</v>
      </c>
      <c r="I13" s="71">
        <f>G13-H13</f>
        <v>0</v>
      </c>
      <c r="J13" s="71">
        <f>I13+F13+C13</f>
        <v>0</v>
      </c>
    </row>
    <row r="14" spans="2:10" s="74" customFormat="1" x14ac:dyDescent="0.2">
      <c r="B14" s="72" t="s">
        <v>25</v>
      </c>
      <c r="C14" s="86">
        <v>0</v>
      </c>
      <c r="D14" s="87">
        <v>15</v>
      </c>
      <c r="E14" s="87">
        <v>15</v>
      </c>
      <c r="F14" s="71">
        <f>D14-E14</f>
        <v>0</v>
      </c>
      <c r="G14" s="87">
        <v>15</v>
      </c>
      <c r="H14" s="87">
        <v>15</v>
      </c>
      <c r="I14" s="71">
        <f>G14-H14</f>
        <v>0</v>
      </c>
      <c r="J14" s="71">
        <f>I14+F14+C14</f>
        <v>0</v>
      </c>
    </row>
    <row r="15" spans="2:10" s="74" customFormat="1" ht="25.5" x14ac:dyDescent="0.2">
      <c r="B15" s="72" t="s">
        <v>26</v>
      </c>
      <c r="C15" s="86">
        <v>0</v>
      </c>
      <c r="D15" s="87">
        <v>15</v>
      </c>
      <c r="E15" s="87">
        <v>15</v>
      </c>
      <c r="F15" s="71">
        <f>D15-E15</f>
        <v>0</v>
      </c>
      <c r="G15" s="87">
        <v>15</v>
      </c>
      <c r="H15" s="87">
        <v>15</v>
      </c>
      <c r="I15" s="71">
        <f>G15-H15</f>
        <v>0</v>
      </c>
      <c r="J15" s="71">
        <f>I15+F15+C15</f>
        <v>0</v>
      </c>
    </row>
    <row r="16" spans="2:10" s="74" customFormat="1" x14ac:dyDescent="0.2">
      <c r="B16" s="72"/>
      <c r="C16" s="86"/>
      <c r="D16" s="87"/>
      <c r="E16" s="87"/>
      <c r="F16" s="71"/>
      <c r="G16" s="87"/>
      <c r="H16" s="87"/>
      <c r="I16" s="71"/>
      <c r="J16" s="71"/>
    </row>
    <row r="17" spans="2:10" s="74" customFormat="1" x14ac:dyDescent="0.2">
      <c r="B17" s="72"/>
      <c r="C17" s="86"/>
      <c r="D17" s="87"/>
      <c r="E17" s="87"/>
      <c r="F17" s="71"/>
      <c r="G17" s="87"/>
      <c r="H17" s="87"/>
      <c r="I17" s="71"/>
      <c r="J17" s="71"/>
    </row>
    <row r="18" spans="2:10" s="74" customFormat="1" x14ac:dyDescent="0.2">
      <c r="B18" s="72"/>
      <c r="C18" s="86"/>
      <c r="D18" s="87"/>
      <c r="E18" s="87"/>
      <c r="F18" s="71"/>
      <c r="G18" s="87"/>
      <c r="H18" s="87"/>
      <c r="I18" s="71"/>
      <c r="J18" s="71"/>
    </row>
    <row r="19" spans="2:10" s="74" customFormat="1" x14ac:dyDescent="0.2">
      <c r="B19" s="68" t="s">
        <v>27</v>
      </c>
      <c r="C19" s="86"/>
      <c r="D19" s="87"/>
      <c r="E19" s="87"/>
      <c r="F19" s="71"/>
      <c r="G19" s="87"/>
      <c r="H19" s="87"/>
      <c r="I19" s="71"/>
      <c r="J19" s="71"/>
    </row>
    <row r="20" spans="2:10" s="74" customFormat="1" x14ac:dyDescent="0.2">
      <c r="B20" s="75" t="s">
        <v>28</v>
      </c>
      <c r="C20" s="86">
        <v>-259</v>
      </c>
      <c r="D20" s="87">
        <v>500</v>
      </c>
      <c r="E20" s="87">
        <v>241</v>
      </c>
      <c r="F20" s="71">
        <f>D20-E20</f>
        <v>259</v>
      </c>
      <c r="G20" s="87">
        <v>250</v>
      </c>
      <c r="H20" s="87">
        <v>250</v>
      </c>
      <c r="I20" s="71">
        <f>G20-H20</f>
        <v>0</v>
      </c>
      <c r="J20" s="71">
        <f>I20+F20+C20</f>
        <v>0</v>
      </c>
    </row>
    <row r="21" spans="2:10" s="74" customFormat="1" x14ac:dyDescent="0.2">
      <c r="B21" s="72" t="s">
        <v>29</v>
      </c>
      <c r="C21" s="86">
        <v>0</v>
      </c>
      <c r="D21" s="87">
        <v>0</v>
      </c>
      <c r="E21" s="87">
        <v>0</v>
      </c>
      <c r="F21" s="71">
        <v>0</v>
      </c>
      <c r="G21" s="87">
        <v>0</v>
      </c>
      <c r="H21" s="87">
        <v>0</v>
      </c>
      <c r="I21" s="71">
        <v>0</v>
      </c>
      <c r="J21" s="71">
        <v>0</v>
      </c>
    </row>
    <row r="22" spans="2:10" s="74" customFormat="1" x14ac:dyDescent="0.2">
      <c r="B22" s="72" t="s">
        <v>30</v>
      </c>
      <c r="C22" s="86"/>
      <c r="D22" s="87"/>
      <c r="E22" s="87"/>
      <c r="F22" s="71"/>
      <c r="G22" s="87"/>
      <c r="H22" s="87"/>
      <c r="I22" s="71"/>
      <c r="J22" s="71"/>
    </row>
    <row r="23" spans="2:10" x14ac:dyDescent="0.2">
      <c r="B23" s="72"/>
      <c r="C23" s="77"/>
      <c r="D23" s="78"/>
      <c r="E23" s="78"/>
      <c r="F23" s="71"/>
      <c r="G23" s="78"/>
      <c r="H23" s="78"/>
      <c r="I23" s="71"/>
      <c r="J23" s="71"/>
    </row>
    <row r="24" spans="2:10" x14ac:dyDescent="0.2">
      <c r="B24" s="79" t="s">
        <v>31</v>
      </c>
      <c r="C24" s="80">
        <f t="shared" ref="C24:J24" si="0">SUM(C11:C23)</f>
        <v>-259</v>
      </c>
      <c r="D24" s="81">
        <f>SUM(D11:D23)</f>
        <v>1030</v>
      </c>
      <c r="E24" s="81">
        <f t="shared" si="0"/>
        <v>771</v>
      </c>
      <c r="F24" s="81">
        <f t="shared" si="0"/>
        <v>259</v>
      </c>
      <c r="G24" s="81">
        <f t="shared" si="0"/>
        <v>780</v>
      </c>
      <c r="H24" s="81">
        <f t="shared" si="0"/>
        <v>780</v>
      </c>
      <c r="I24" s="81">
        <f t="shared" si="0"/>
        <v>0</v>
      </c>
      <c r="J24" s="81">
        <f t="shared" si="0"/>
        <v>0</v>
      </c>
    </row>
    <row r="25" spans="2:10" x14ac:dyDescent="0.2">
      <c r="C25" s="82"/>
      <c r="D25" s="82"/>
      <c r="E25" s="82"/>
      <c r="F25" s="82"/>
      <c r="G25" s="82"/>
      <c r="H25" s="82"/>
      <c r="I25" s="82"/>
      <c r="J25" s="82"/>
    </row>
    <row r="26" spans="2:10" x14ac:dyDescent="0.2">
      <c r="B26" s="83" t="s">
        <v>32</v>
      </c>
      <c r="C26" s="84">
        <f>SUM(C12:C17)</f>
        <v>0</v>
      </c>
      <c r="D26" s="84">
        <f t="shared" ref="D26:J26" si="1">SUM(D12:D17)</f>
        <v>530</v>
      </c>
      <c r="E26" s="84">
        <f t="shared" si="1"/>
        <v>530</v>
      </c>
      <c r="F26" s="84">
        <f t="shared" si="1"/>
        <v>0</v>
      </c>
      <c r="G26" s="84">
        <f t="shared" si="1"/>
        <v>530</v>
      </c>
      <c r="H26" s="84">
        <f t="shared" si="1"/>
        <v>530</v>
      </c>
      <c r="I26" s="84">
        <f t="shared" si="1"/>
        <v>0</v>
      </c>
      <c r="J26" s="84">
        <f t="shared" si="1"/>
        <v>0</v>
      </c>
    </row>
    <row r="27" spans="2:10" x14ac:dyDescent="0.2">
      <c r="B27" s="83" t="s">
        <v>33</v>
      </c>
      <c r="C27" s="84">
        <f t="shared" ref="C27:J27" si="2">SUM(C19:C23)</f>
        <v>-259</v>
      </c>
      <c r="D27" s="84">
        <f t="shared" si="2"/>
        <v>500</v>
      </c>
      <c r="E27" s="84">
        <f t="shared" si="2"/>
        <v>241</v>
      </c>
      <c r="F27" s="84">
        <f t="shared" si="2"/>
        <v>259</v>
      </c>
      <c r="G27" s="84">
        <f t="shared" si="2"/>
        <v>250</v>
      </c>
      <c r="H27" s="84">
        <f t="shared" si="2"/>
        <v>250</v>
      </c>
      <c r="I27" s="84">
        <f t="shared" si="2"/>
        <v>0</v>
      </c>
      <c r="J27" s="84">
        <f t="shared" si="2"/>
        <v>0</v>
      </c>
    </row>
    <row r="28" spans="2:10" x14ac:dyDescent="0.2">
      <c r="C28" s="82"/>
      <c r="D28" s="82"/>
      <c r="E28" s="82"/>
      <c r="F28" s="82"/>
      <c r="G28" s="82"/>
      <c r="H28" s="82"/>
      <c r="I28" s="82"/>
      <c r="J28" s="82"/>
    </row>
    <row r="29" spans="2:10" x14ac:dyDescent="0.2">
      <c r="B29" s="85"/>
    </row>
    <row r="31" spans="2:10" x14ac:dyDescent="0.2">
      <c r="B31" s="85" t="s">
        <v>34</v>
      </c>
    </row>
  </sheetData>
  <mergeCells count="1">
    <mergeCell ref="B2:J2"/>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3"/>
  <dimension ref="B1:J31"/>
  <sheetViews>
    <sheetView view="pageLayout" zoomScaleNormal="100" workbookViewId="0">
      <selection activeCell="B4" sqref="B4"/>
    </sheetView>
  </sheetViews>
  <sheetFormatPr defaultRowHeight="12.75" x14ac:dyDescent="0.2"/>
  <cols>
    <col min="1" max="1" width="2" style="1" customWidth="1"/>
    <col min="2" max="2" width="27" style="1" customWidth="1"/>
    <col min="3" max="3" width="10.7109375" style="1" customWidth="1"/>
    <col min="4" max="4" width="6.85546875" style="1" bestFit="1" customWidth="1"/>
    <col min="5" max="5" width="7.28515625" style="1" bestFit="1" customWidth="1"/>
    <col min="6" max="8" width="10.7109375" style="1" customWidth="1"/>
    <col min="9" max="9" width="8" style="1" bestFit="1" customWidth="1"/>
    <col min="10" max="10" width="11.42578125" style="1" bestFit="1" customWidth="1"/>
    <col min="11" max="11" width="2.42578125" style="1" customWidth="1"/>
    <col min="12" max="16384" width="9.140625" style="1"/>
  </cols>
  <sheetData>
    <row r="1" spans="2:10" x14ac:dyDescent="0.2">
      <c r="B1" s="1" t="s">
        <v>0</v>
      </c>
    </row>
    <row r="2" spans="2:10" ht="25.5" hidden="1" customHeight="1" x14ac:dyDescent="0.2">
      <c r="B2" s="120" t="s">
        <v>1</v>
      </c>
      <c r="C2" s="121"/>
      <c r="D2" s="121"/>
      <c r="E2" s="121"/>
      <c r="F2" s="121"/>
      <c r="G2" s="121"/>
      <c r="H2" s="121"/>
      <c r="I2" s="121"/>
      <c r="J2" s="121"/>
    </row>
    <row r="3" spans="2:10" hidden="1" x14ac:dyDescent="0.2">
      <c r="B3" s="2" t="s">
        <v>2</v>
      </c>
    </row>
    <row r="4" spans="2:10" x14ac:dyDescent="0.2">
      <c r="B4" s="2" t="s">
        <v>48</v>
      </c>
    </row>
    <row r="5" spans="2:10" x14ac:dyDescent="0.2">
      <c r="B5" s="2"/>
    </row>
    <row r="6" spans="2:10" x14ac:dyDescent="0.2">
      <c r="B6" s="2"/>
    </row>
    <row r="7" spans="2:10" x14ac:dyDescent="0.2">
      <c r="B7" s="2"/>
    </row>
    <row r="8" spans="2:10" ht="22.5" x14ac:dyDescent="0.2">
      <c r="B8" s="3" t="s">
        <v>3</v>
      </c>
      <c r="C8" s="4" t="s">
        <v>4</v>
      </c>
      <c r="D8" s="4" t="s">
        <v>5</v>
      </c>
      <c r="E8" s="4" t="s">
        <v>6</v>
      </c>
      <c r="F8" s="4" t="s">
        <v>7</v>
      </c>
      <c r="G8" s="4" t="s">
        <v>8</v>
      </c>
      <c r="H8" s="4" t="s">
        <v>9</v>
      </c>
      <c r="I8" s="4" t="s">
        <v>10</v>
      </c>
      <c r="J8" s="4" t="s">
        <v>11</v>
      </c>
    </row>
    <row r="9" spans="2:10" x14ac:dyDescent="0.2">
      <c r="B9" s="5"/>
      <c r="C9" s="6" t="s">
        <v>12</v>
      </c>
      <c r="D9" s="7">
        <v>2018</v>
      </c>
      <c r="E9" s="7">
        <v>2018</v>
      </c>
      <c r="F9" s="7">
        <v>2018</v>
      </c>
      <c r="G9" s="7">
        <v>2019</v>
      </c>
      <c r="H9" s="7">
        <v>2019</v>
      </c>
      <c r="I9" s="7">
        <v>2019</v>
      </c>
      <c r="J9" s="7" t="s">
        <v>13</v>
      </c>
    </row>
    <row r="10" spans="2:10" x14ac:dyDescent="0.2">
      <c r="B10" s="8" t="s">
        <v>14</v>
      </c>
      <c r="C10" s="9" t="s">
        <v>15</v>
      </c>
      <c r="D10" s="10" t="s">
        <v>16</v>
      </c>
      <c r="E10" s="10" t="s">
        <v>17</v>
      </c>
      <c r="F10" s="10" t="s">
        <v>18</v>
      </c>
      <c r="G10" s="10" t="s">
        <v>19</v>
      </c>
      <c r="H10" s="10" t="s">
        <v>20</v>
      </c>
      <c r="I10" s="10" t="s">
        <v>18</v>
      </c>
      <c r="J10" s="10" t="s">
        <v>21</v>
      </c>
    </row>
    <row r="11" spans="2:10" x14ac:dyDescent="0.2">
      <c r="B11" s="11" t="s">
        <v>22</v>
      </c>
      <c r="D11" s="5"/>
      <c r="E11" s="12"/>
      <c r="F11" s="13"/>
      <c r="G11" s="5"/>
      <c r="H11" s="5"/>
      <c r="I11" s="13"/>
      <c r="J11" s="14"/>
    </row>
    <row r="12" spans="2:10" x14ac:dyDescent="0.2">
      <c r="B12" s="15" t="s">
        <v>23</v>
      </c>
      <c r="C12" s="30">
        <v>-5</v>
      </c>
      <c r="D12" s="14">
        <v>10</v>
      </c>
      <c r="E12" s="14">
        <v>10</v>
      </c>
      <c r="F12" s="14">
        <f>D12-E12</f>
        <v>0</v>
      </c>
      <c r="G12" s="14">
        <v>10</v>
      </c>
      <c r="H12" s="14">
        <v>10</v>
      </c>
      <c r="I12" s="14">
        <f>G12-H12</f>
        <v>0</v>
      </c>
      <c r="J12" s="14">
        <f>I12+F12+C12</f>
        <v>-5</v>
      </c>
    </row>
    <row r="13" spans="2:10" s="18" customFormat="1" ht="25.5" x14ac:dyDescent="0.2">
      <c r="B13" s="15" t="s">
        <v>24</v>
      </c>
      <c r="C13" s="30">
        <v>-165</v>
      </c>
      <c r="D13" s="14">
        <v>150</v>
      </c>
      <c r="E13" s="14">
        <v>200</v>
      </c>
      <c r="F13" s="14">
        <f>D13-E13</f>
        <v>-50</v>
      </c>
      <c r="G13" s="14">
        <v>150</v>
      </c>
      <c r="H13" s="14">
        <v>200</v>
      </c>
      <c r="I13" s="14">
        <f>G13-H13</f>
        <v>-50</v>
      </c>
      <c r="J13" s="14">
        <f>I13+F13+C13</f>
        <v>-265</v>
      </c>
    </row>
    <row r="14" spans="2:10" s="18" customFormat="1" x14ac:dyDescent="0.2">
      <c r="B14" s="15" t="s">
        <v>25</v>
      </c>
      <c r="C14" s="30">
        <v>40</v>
      </c>
      <c r="D14" s="14">
        <v>20</v>
      </c>
      <c r="E14" s="14">
        <v>10</v>
      </c>
      <c r="F14" s="14">
        <f>D14-E14</f>
        <v>10</v>
      </c>
      <c r="G14" s="14">
        <v>20</v>
      </c>
      <c r="H14" s="14">
        <v>10</v>
      </c>
      <c r="I14" s="14">
        <f>G14-H14</f>
        <v>10</v>
      </c>
      <c r="J14" s="14">
        <f>I14+F14+C14</f>
        <v>60</v>
      </c>
    </row>
    <row r="15" spans="2:10" s="18" customFormat="1" ht="25.5" x14ac:dyDescent="0.2">
      <c r="B15" s="15" t="s">
        <v>26</v>
      </c>
      <c r="C15" s="30">
        <v>461</v>
      </c>
      <c r="D15" s="14">
        <v>500</v>
      </c>
      <c r="E15" s="14">
        <v>150</v>
      </c>
      <c r="F15" s="14">
        <f>D15-E15</f>
        <v>350</v>
      </c>
      <c r="G15" s="14">
        <v>500</v>
      </c>
      <c r="H15" s="14">
        <v>150</v>
      </c>
      <c r="I15" s="14">
        <f>G15-H15</f>
        <v>350</v>
      </c>
      <c r="J15" s="14">
        <f>I15+F15+C15</f>
        <v>1161</v>
      </c>
    </row>
    <row r="16" spans="2:10" s="18" customFormat="1" x14ac:dyDescent="0.2">
      <c r="B16" s="15"/>
      <c r="C16" s="30"/>
      <c r="D16" s="14"/>
      <c r="E16" s="14"/>
      <c r="F16" s="14"/>
      <c r="G16" s="14"/>
      <c r="H16" s="14"/>
      <c r="I16" s="14"/>
      <c r="J16" s="14"/>
    </row>
    <row r="17" spans="2:10" s="18" customFormat="1" x14ac:dyDescent="0.2">
      <c r="B17" s="15"/>
      <c r="C17" s="30"/>
      <c r="D17" s="14"/>
      <c r="E17" s="14"/>
      <c r="F17" s="14"/>
      <c r="G17" s="14"/>
      <c r="H17" s="14"/>
      <c r="I17" s="14"/>
      <c r="J17" s="14"/>
    </row>
    <row r="18" spans="2:10" s="18" customFormat="1" x14ac:dyDescent="0.2">
      <c r="B18" s="15"/>
      <c r="C18" s="30"/>
      <c r="D18" s="14"/>
      <c r="E18" s="14"/>
      <c r="F18" s="14"/>
      <c r="G18" s="14"/>
      <c r="H18" s="14"/>
      <c r="I18" s="14"/>
      <c r="J18" s="14"/>
    </row>
    <row r="19" spans="2:10" s="18" customFormat="1" x14ac:dyDescent="0.2">
      <c r="B19" s="11" t="s">
        <v>27</v>
      </c>
      <c r="C19" s="30"/>
      <c r="D19" s="14"/>
      <c r="E19" s="14"/>
      <c r="F19" s="14"/>
      <c r="G19" s="14"/>
      <c r="H19" s="14"/>
      <c r="I19" s="14"/>
      <c r="J19" s="14"/>
    </row>
    <row r="20" spans="2:10" s="18" customFormat="1" x14ac:dyDescent="0.2">
      <c r="B20" s="19" t="s">
        <v>28</v>
      </c>
      <c r="C20" s="30">
        <v>-43</v>
      </c>
      <c r="D20" s="14">
        <v>250</v>
      </c>
      <c r="E20" s="14">
        <v>250</v>
      </c>
      <c r="F20" s="14">
        <f>D20-E20</f>
        <v>0</v>
      </c>
      <c r="G20" s="14">
        <v>250</v>
      </c>
      <c r="H20" s="14">
        <v>250</v>
      </c>
      <c r="I20" s="14">
        <f>G20-H20</f>
        <v>0</v>
      </c>
      <c r="J20" s="14">
        <f>I20+F20+C20</f>
        <v>-43</v>
      </c>
    </row>
    <row r="21" spans="2:10" s="18" customFormat="1" x14ac:dyDescent="0.2">
      <c r="B21" s="15" t="s">
        <v>29</v>
      </c>
      <c r="C21" s="30">
        <v>281</v>
      </c>
      <c r="D21" s="14">
        <v>50</v>
      </c>
      <c r="E21" s="14">
        <v>50</v>
      </c>
      <c r="F21" s="14">
        <f>D21-E21</f>
        <v>0</v>
      </c>
      <c r="G21" s="14">
        <v>50</v>
      </c>
      <c r="H21" s="14">
        <v>50</v>
      </c>
      <c r="I21" s="14">
        <f>G21-H21</f>
        <v>0</v>
      </c>
      <c r="J21" s="14">
        <f>I21+F21+C21</f>
        <v>281</v>
      </c>
    </row>
    <row r="22" spans="2:10" s="18" customFormat="1" x14ac:dyDescent="0.2">
      <c r="B22" s="15"/>
      <c r="C22" s="30"/>
      <c r="D22" s="14"/>
      <c r="E22" s="14"/>
      <c r="F22" s="14"/>
      <c r="G22" s="14"/>
      <c r="H22" s="14"/>
      <c r="I22" s="14"/>
      <c r="J22" s="14"/>
    </row>
    <row r="23" spans="2:10" x14ac:dyDescent="0.2">
      <c r="B23" s="15"/>
      <c r="C23" s="31"/>
      <c r="D23" s="32"/>
      <c r="E23" s="32"/>
      <c r="F23" s="14">
        <f>D23-E23</f>
        <v>0</v>
      </c>
      <c r="G23" s="32"/>
      <c r="H23" s="32"/>
      <c r="I23" s="14">
        <f>G23-H23</f>
        <v>0</v>
      </c>
      <c r="J23" s="14">
        <f>I23+F23+C23</f>
        <v>0</v>
      </c>
    </row>
    <row r="24" spans="2:10" x14ac:dyDescent="0.2">
      <c r="B24" s="22" t="s">
        <v>31</v>
      </c>
      <c r="C24" s="23">
        <f t="shared" ref="C24:J24" si="0">SUM(C11:C23)</f>
        <v>569</v>
      </c>
      <c r="D24" s="24">
        <f t="shared" si="0"/>
        <v>980</v>
      </c>
      <c r="E24" s="24">
        <f t="shared" si="0"/>
        <v>670</v>
      </c>
      <c r="F24" s="24">
        <f t="shared" si="0"/>
        <v>310</v>
      </c>
      <c r="G24" s="24">
        <f t="shared" si="0"/>
        <v>980</v>
      </c>
      <c r="H24" s="24">
        <f t="shared" si="0"/>
        <v>670</v>
      </c>
      <c r="I24" s="24">
        <f t="shared" si="0"/>
        <v>310</v>
      </c>
      <c r="J24" s="24">
        <f t="shared" si="0"/>
        <v>1189</v>
      </c>
    </row>
    <row r="25" spans="2:10" x14ac:dyDescent="0.2">
      <c r="C25" s="25"/>
      <c r="D25" s="25"/>
      <c r="E25" s="25"/>
      <c r="F25" s="25"/>
      <c r="G25" s="25"/>
      <c r="H25" s="25"/>
      <c r="I25" s="25"/>
      <c r="J25" s="25"/>
    </row>
    <row r="26" spans="2:10" x14ac:dyDescent="0.2">
      <c r="B26" s="26" t="s">
        <v>32</v>
      </c>
      <c r="C26" s="27">
        <f>SUM(C12:C17)</f>
        <v>331</v>
      </c>
      <c r="D26" s="27">
        <f t="shared" ref="D26:J26" si="1">SUM(D12:D17)</f>
        <v>680</v>
      </c>
      <c r="E26" s="27">
        <f t="shared" si="1"/>
        <v>370</v>
      </c>
      <c r="F26" s="27">
        <f t="shared" si="1"/>
        <v>310</v>
      </c>
      <c r="G26" s="27">
        <f t="shared" si="1"/>
        <v>680</v>
      </c>
      <c r="H26" s="27">
        <f t="shared" si="1"/>
        <v>370</v>
      </c>
      <c r="I26" s="27">
        <f t="shared" si="1"/>
        <v>310</v>
      </c>
      <c r="J26" s="27">
        <f t="shared" si="1"/>
        <v>951</v>
      </c>
    </row>
    <row r="27" spans="2:10" x14ac:dyDescent="0.2">
      <c r="B27" s="26" t="s">
        <v>33</v>
      </c>
      <c r="C27" s="27">
        <f>SUM(C19:C23)</f>
        <v>238</v>
      </c>
      <c r="D27" s="27">
        <f t="shared" ref="D27:J27" si="2">SUM(D19:D23)</f>
        <v>300</v>
      </c>
      <c r="E27" s="27">
        <f t="shared" si="2"/>
        <v>300</v>
      </c>
      <c r="F27" s="27">
        <f t="shared" si="2"/>
        <v>0</v>
      </c>
      <c r="G27" s="27">
        <f t="shared" si="2"/>
        <v>300</v>
      </c>
      <c r="H27" s="27">
        <f t="shared" si="2"/>
        <v>300</v>
      </c>
      <c r="I27" s="27">
        <f t="shared" si="2"/>
        <v>0</v>
      </c>
      <c r="J27" s="27">
        <f t="shared" si="2"/>
        <v>238</v>
      </c>
    </row>
    <row r="28" spans="2:10" x14ac:dyDescent="0.2">
      <c r="C28" s="25"/>
      <c r="D28" s="25"/>
      <c r="E28" s="25"/>
      <c r="F28" s="25"/>
      <c r="G28" s="25"/>
      <c r="H28" s="25"/>
      <c r="I28" s="25"/>
      <c r="J28" s="25"/>
    </row>
    <row r="29" spans="2:10" x14ac:dyDescent="0.2">
      <c r="B29" s="28"/>
    </row>
    <row r="31" spans="2:10" x14ac:dyDescent="0.2">
      <c r="B31" s="28" t="s">
        <v>34</v>
      </c>
    </row>
  </sheetData>
  <mergeCells count="1">
    <mergeCell ref="B2:J2"/>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4"/>
  <dimension ref="B1:J31"/>
  <sheetViews>
    <sheetView view="pageLayout" zoomScaleNormal="100" workbookViewId="0">
      <selection activeCell="B7" sqref="B7"/>
    </sheetView>
  </sheetViews>
  <sheetFormatPr defaultRowHeight="12.75" x14ac:dyDescent="0.2"/>
  <cols>
    <col min="1" max="1" width="2" style="1" customWidth="1"/>
    <col min="2" max="2" width="27" style="1" customWidth="1"/>
    <col min="3" max="3" width="10.7109375" style="1" customWidth="1"/>
    <col min="4" max="4" width="6.85546875" style="1" bestFit="1" customWidth="1"/>
    <col min="5" max="5" width="7.28515625" style="1" bestFit="1" customWidth="1"/>
    <col min="6" max="8" width="10.7109375" style="1" customWidth="1"/>
    <col min="9" max="9" width="8" style="1" bestFit="1" customWidth="1"/>
    <col min="10" max="10" width="11.42578125" style="1" bestFit="1" customWidth="1"/>
    <col min="11" max="11" width="2.42578125" style="1" customWidth="1"/>
    <col min="12" max="16384" width="9.140625" style="1"/>
  </cols>
  <sheetData>
    <row r="1" spans="2:10" x14ac:dyDescent="0.2">
      <c r="B1" s="1" t="s">
        <v>0</v>
      </c>
    </row>
    <row r="2" spans="2:10" ht="25.5" hidden="1" customHeight="1" x14ac:dyDescent="0.2">
      <c r="B2" s="120" t="s">
        <v>1</v>
      </c>
      <c r="C2" s="121"/>
      <c r="D2" s="121"/>
      <c r="E2" s="121"/>
      <c r="F2" s="121"/>
      <c r="G2" s="121"/>
      <c r="H2" s="121"/>
      <c r="I2" s="121"/>
      <c r="J2" s="121"/>
    </row>
    <row r="3" spans="2:10" hidden="1" x14ac:dyDescent="0.2">
      <c r="B3" s="2" t="s">
        <v>2</v>
      </c>
    </row>
    <row r="4" spans="2:10" hidden="1" x14ac:dyDescent="0.2">
      <c r="B4" s="2"/>
    </row>
    <row r="5" spans="2:10" hidden="1" x14ac:dyDescent="0.2">
      <c r="B5" s="2"/>
    </row>
    <row r="6" spans="2:10" hidden="1" x14ac:dyDescent="0.2">
      <c r="B6" s="2"/>
    </row>
    <row r="7" spans="2:10" x14ac:dyDescent="0.2">
      <c r="B7" s="2" t="s">
        <v>49</v>
      </c>
    </row>
    <row r="8" spans="2:10" ht="22.5" x14ac:dyDescent="0.2">
      <c r="B8" s="3" t="s">
        <v>3</v>
      </c>
      <c r="C8" s="4" t="s">
        <v>4</v>
      </c>
      <c r="D8" s="4" t="s">
        <v>5</v>
      </c>
      <c r="E8" s="4" t="s">
        <v>6</v>
      </c>
      <c r="F8" s="4" t="s">
        <v>7</v>
      </c>
      <c r="G8" s="4" t="s">
        <v>8</v>
      </c>
      <c r="H8" s="4" t="s">
        <v>9</v>
      </c>
      <c r="I8" s="4" t="s">
        <v>10</v>
      </c>
      <c r="J8" s="4" t="s">
        <v>11</v>
      </c>
    </row>
    <row r="9" spans="2:10" x14ac:dyDescent="0.2">
      <c r="B9" s="5"/>
      <c r="C9" s="6" t="s">
        <v>12</v>
      </c>
      <c r="D9" s="7">
        <v>2018</v>
      </c>
      <c r="E9" s="7">
        <v>2018</v>
      </c>
      <c r="F9" s="7">
        <v>2018</v>
      </c>
      <c r="G9" s="7">
        <v>2019</v>
      </c>
      <c r="H9" s="7">
        <v>2019</v>
      </c>
      <c r="I9" s="7">
        <v>2019</v>
      </c>
      <c r="J9" s="7" t="s">
        <v>13</v>
      </c>
    </row>
    <row r="10" spans="2:10" x14ac:dyDescent="0.2">
      <c r="B10" s="8" t="s">
        <v>14</v>
      </c>
      <c r="C10" s="9" t="s">
        <v>15</v>
      </c>
      <c r="D10" s="10" t="s">
        <v>16</v>
      </c>
      <c r="E10" s="10" t="s">
        <v>17</v>
      </c>
      <c r="F10" s="10" t="s">
        <v>18</v>
      </c>
      <c r="G10" s="10" t="s">
        <v>19</v>
      </c>
      <c r="H10" s="10" t="s">
        <v>20</v>
      </c>
      <c r="I10" s="10" t="s">
        <v>18</v>
      </c>
      <c r="J10" s="10" t="s">
        <v>21</v>
      </c>
    </row>
    <row r="11" spans="2:10" x14ac:dyDescent="0.2">
      <c r="B11" s="11" t="s">
        <v>22</v>
      </c>
      <c r="D11" s="5"/>
      <c r="E11" s="12"/>
      <c r="F11" s="13"/>
      <c r="G11" s="5"/>
      <c r="H11" s="5"/>
      <c r="I11" s="13"/>
      <c r="J11" s="14"/>
    </row>
    <row r="12" spans="2:10" x14ac:dyDescent="0.2">
      <c r="B12" s="15" t="s">
        <v>23</v>
      </c>
      <c r="C12" s="30"/>
      <c r="D12" s="14"/>
      <c r="E12" s="14"/>
      <c r="F12" s="14">
        <f>D12-E12</f>
        <v>0</v>
      </c>
      <c r="G12" s="14"/>
      <c r="H12" s="14"/>
      <c r="I12" s="14">
        <f>G12-H12</f>
        <v>0</v>
      </c>
      <c r="J12" s="14">
        <f>I12+F12+C12</f>
        <v>0</v>
      </c>
    </row>
    <row r="13" spans="2:10" s="18" customFormat="1" ht="25.5" x14ac:dyDescent="0.2">
      <c r="B13" s="15" t="s">
        <v>24</v>
      </c>
      <c r="C13" s="30">
        <v>-598</v>
      </c>
      <c r="D13" s="14">
        <v>100</v>
      </c>
      <c r="E13" s="14">
        <v>95</v>
      </c>
      <c r="F13" s="14">
        <f>D13-E13</f>
        <v>5</v>
      </c>
      <c r="G13" s="14">
        <v>100</v>
      </c>
      <c r="H13" s="14">
        <v>95</v>
      </c>
      <c r="I13" s="14">
        <f>G13-H13</f>
        <v>5</v>
      </c>
      <c r="J13" s="14">
        <f>I13+F13+C13</f>
        <v>-588</v>
      </c>
    </row>
    <row r="14" spans="2:10" s="18" customFormat="1" x14ac:dyDescent="0.2">
      <c r="B14" s="15" t="s">
        <v>25</v>
      </c>
      <c r="C14" s="30"/>
      <c r="D14" s="14"/>
      <c r="E14" s="14"/>
      <c r="F14" s="14">
        <f>D14-E14</f>
        <v>0</v>
      </c>
      <c r="G14" s="14"/>
      <c r="H14" s="14"/>
      <c r="I14" s="14">
        <f>G14-H14</f>
        <v>0</v>
      </c>
      <c r="J14" s="14">
        <f>I14+F14+C14</f>
        <v>0</v>
      </c>
    </row>
    <row r="15" spans="2:10" s="18" customFormat="1" ht="25.5" x14ac:dyDescent="0.2">
      <c r="B15" s="15" t="s">
        <v>26</v>
      </c>
      <c r="C15" s="30"/>
      <c r="D15" s="14"/>
      <c r="E15" s="14"/>
      <c r="F15" s="14">
        <f>D15-E15</f>
        <v>0</v>
      </c>
      <c r="G15" s="14"/>
      <c r="H15" s="14"/>
      <c r="I15" s="14">
        <f>G15-H15</f>
        <v>0</v>
      </c>
      <c r="J15" s="14">
        <f>I15+F15+C15</f>
        <v>0</v>
      </c>
    </row>
    <row r="16" spans="2:10" s="18" customFormat="1" x14ac:dyDescent="0.2">
      <c r="B16" s="15"/>
      <c r="C16" s="30"/>
      <c r="D16" s="14"/>
      <c r="E16" s="14"/>
      <c r="F16" s="14"/>
      <c r="G16" s="14"/>
      <c r="H16" s="14"/>
      <c r="I16" s="14"/>
      <c r="J16" s="14"/>
    </row>
    <row r="17" spans="2:10" s="18" customFormat="1" x14ac:dyDescent="0.2">
      <c r="B17" s="15"/>
      <c r="C17" s="30"/>
      <c r="D17" s="14"/>
      <c r="E17" s="14"/>
      <c r="F17" s="14"/>
      <c r="G17" s="14"/>
      <c r="H17" s="14"/>
      <c r="I17" s="14"/>
      <c r="J17" s="14"/>
    </row>
    <row r="18" spans="2:10" s="18" customFormat="1" x14ac:dyDescent="0.2">
      <c r="B18" s="15"/>
      <c r="C18" s="30"/>
      <c r="D18" s="14"/>
      <c r="E18" s="14"/>
      <c r="F18" s="14"/>
      <c r="G18" s="14"/>
      <c r="H18" s="14"/>
      <c r="I18" s="14"/>
      <c r="J18" s="14"/>
    </row>
    <row r="19" spans="2:10" s="18" customFormat="1" x14ac:dyDescent="0.2">
      <c r="B19" s="11" t="s">
        <v>27</v>
      </c>
      <c r="C19" s="30"/>
      <c r="D19" s="14"/>
      <c r="E19" s="14"/>
      <c r="F19" s="14"/>
      <c r="G19" s="14"/>
      <c r="H19" s="14"/>
      <c r="I19" s="14"/>
      <c r="J19" s="14"/>
    </row>
    <row r="20" spans="2:10" s="18" customFormat="1" x14ac:dyDescent="0.2">
      <c r="B20" s="19" t="s">
        <v>28</v>
      </c>
      <c r="C20" s="30">
        <v>0</v>
      </c>
      <c r="D20" s="14">
        <v>120</v>
      </c>
      <c r="E20" s="14">
        <v>120</v>
      </c>
      <c r="F20" s="14">
        <f>D20-E20</f>
        <v>0</v>
      </c>
      <c r="G20" s="14">
        <v>120</v>
      </c>
      <c r="H20" s="14">
        <v>120</v>
      </c>
      <c r="I20" s="14">
        <f>G20-H20</f>
        <v>0</v>
      </c>
      <c r="J20" s="14">
        <f>I20+F20+C20</f>
        <v>0</v>
      </c>
    </row>
    <row r="21" spans="2:10" s="18" customFormat="1" x14ac:dyDescent="0.2">
      <c r="B21" s="15" t="s">
        <v>29</v>
      </c>
      <c r="C21" s="30"/>
      <c r="D21" s="14"/>
      <c r="E21" s="14"/>
      <c r="F21" s="14">
        <f>D21-E21</f>
        <v>0</v>
      </c>
      <c r="G21" s="14"/>
      <c r="H21" s="14"/>
      <c r="I21" s="14">
        <f>G21-H21</f>
        <v>0</v>
      </c>
      <c r="J21" s="14">
        <f>I21+F21+C21</f>
        <v>0</v>
      </c>
    </row>
    <row r="22" spans="2:10" s="18" customFormat="1" x14ac:dyDescent="0.2">
      <c r="B22" s="15" t="s">
        <v>30</v>
      </c>
      <c r="C22" s="30"/>
      <c r="D22" s="14"/>
      <c r="E22" s="14"/>
      <c r="F22" s="14"/>
      <c r="G22" s="14"/>
      <c r="H22" s="14"/>
      <c r="I22" s="14"/>
      <c r="J22" s="14"/>
    </row>
    <row r="23" spans="2:10" x14ac:dyDescent="0.2">
      <c r="B23" s="15"/>
      <c r="C23" s="31"/>
      <c r="D23" s="32"/>
      <c r="E23" s="32"/>
      <c r="F23" s="14">
        <f>D23-E23</f>
        <v>0</v>
      </c>
      <c r="G23" s="32"/>
      <c r="H23" s="32"/>
      <c r="I23" s="14">
        <f>G23-H23</f>
        <v>0</v>
      </c>
      <c r="J23" s="14">
        <f>I23+F23+C23</f>
        <v>0</v>
      </c>
    </row>
    <row r="24" spans="2:10" x14ac:dyDescent="0.2">
      <c r="B24" s="22" t="s">
        <v>31</v>
      </c>
      <c r="C24" s="23">
        <f t="shared" ref="C24:J24" si="0">SUM(C11:C23)</f>
        <v>-598</v>
      </c>
      <c r="D24" s="24">
        <f t="shared" si="0"/>
        <v>220</v>
      </c>
      <c r="E24" s="24">
        <f t="shared" si="0"/>
        <v>215</v>
      </c>
      <c r="F24" s="24">
        <f t="shared" si="0"/>
        <v>5</v>
      </c>
      <c r="G24" s="24">
        <f t="shared" si="0"/>
        <v>220</v>
      </c>
      <c r="H24" s="24">
        <f t="shared" si="0"/>
        <v>215</v>
      </c>
      <c r="I24" s="24">
        <f t="shared" si="0"/>
        <v>5</v>
      </c>
      <c r="J24" s="24">
        <f t="shared" si="0"/>
        <v>-588</v>
      </c>
    </row>
    <row r="25" spans="2:10" x14ac:dyDescent="0.2">
      <c r="C25" s="25"/>
      <c r="D25" s="25"/>
      <c r="E25" s="25"/>
      <c r="F25" s="25"/>
      <c r="G25" s="25"/>
      <c r="H25" s="25"/>
      <c r="I25" s="25"/>
      <c r="J25" s="25"/>
    </row>
    <row r="26" spans="2:10" x14ac:dyDescent="0.2">
      <c r="B26" s="26" t="s">
        <v>32</v>
      </c>
      <c r="C26" s="27">
        <f t="shared" ref="C26:J26" si="1">SUM(C13:C17)</f>
        <v>-598</v>
      </c>
      <c r="D26" s="27">
        <f t="shared" si="1"/>
        <v>100</v>
      </c>
      <c r="E26" s="27">
        <f t="shared" si="1"/>
        <v>95</v>
      </c>
      <c r="F26" s="27">
        <f t="shared" si="1"/>
        <v>5</v>
      </c>
      <c r="G26" s="27">
        <f t="shared" si="1"/>
        <v>100</v>
      </c>
      <c r="H26" s="27">
        <f t="shared" si="1"/>
        <v>95</v>
      </c>
      <c r="I26" s="27">
        <f t="shared" si="1"/>
        <v>5</v>
      </c>
      <c r="J26" s="27">
        <f t="shared" si="1"/>
        <v>-588</v>
      </c>
    </row>
    <row r="27" spans="2:10" x14ac:dyDescent="0.2">
      <c r="B27" s="26" t="s">
        <v>33</v>
      </c>
      <c r="C27" s="27">
        <f t="shared" ref="C27:J27" si="2">SUM(C19:C23)</f>
        <v>0</v>
      </c>
      <c r="D27" s="27">
        <f t="shared" si="2"/>
        <v>120</v>
      </c>
      <c r="E27" s="27">
        <f t="shared" si="2"/>
        <v>120</v>
      </c>
      <c r="F27" s="27">
        <f t="shared" si="2"/>
        <v>0</v>
      </c>
      <c r="G27" s="27">
        <f t="shared" si="2"/>
        <v>120</v>
      </c>
      <c r="H27" s="27">
        <f t="shared" si="2"/>
        <v>120</v>
      </c>
      <c r="I27" s="27">
        <f t="shared" si="2"/>
        <v>0</v>
      </c>
      <c r="J27" s="27">
        <f t="shared" si="2"/>
        <v>0</v>
      </c>
    </row>
    <row r="28" spans="2:10" x14ac:dyDescent="0.2">
      <c r="C28" s="25"/>
      <c r="D28" s="25"/>
      <c r="E28" s="25"/>
      <c r="F28" s="25"/>
      <c r="G28" s="25"/>
      <c r="H28" s="25"/>
      <c r="I28" s="25"/>
      <c r="J28" s="25"/>
    </row>
    <row r="29" spans="2:10" x14ac:dyDescent="0.2">
      <c r="B29" s="28"/>
    </row>
    <row r="31" spans="2:10" x14ac:dyDescent="0.2">
      <c r="B31" s="28" t="s">
        <v>36</v>
      </c>
    </row>
  </sheetData>
  <mergeCells count="1">
    <mergeCell ref="B2:J2"/>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5"/>
  <dimension ref="B1:J31"/>
  <sheetViews>
    <sheetView view="pageLayout" topLeftCell="B1" zoomScaleNormal="100" workbookViewId="0">
      <selection activeCell="B2" sqref="B2:J2"/>
    </sheetView>
  </sheetViews>
  <sheetFormatPr defaultRowHeight="12.75" x14ac:dyDescent="0.2"/>
  <cols>
    <col min="1" max="1" width="2" style="1" customWidth="1"/>
    <col min="2" max="2" width="27" style="1" customWidth="1"/>
    <col min="3" max="3" width="10.7109375" style="1" customWidth="1"/>
    <col min="4" max="4" width="6.85546875" style="1" bestFit="1" customWidth="1"/>
    <col min="5" max="5" width="7.28515625" style="1" bestFit="1" customWidth="1"/>
    <col min="6" max="8" width="10.7109375" style="1" customWidth="1"/>
    <col min="9" max="9" width="8" style="1" bestFit="1" customWidth="1"/>
    <col min="10" max="10" width="11.42578125" style="1" bestFit="1" customWidth="1"/>
    <col min="11" max="11" width="2.42578125" style="1" customWidth="1"/>
    <col min="12" max="16384" width="9.140625" style="1"/>
  </cols>
  <sheetData>
    <row r="1" spans="2:10" x14ac:dyDescent="0.2">
      <c r="B1" s="1" t="s">
        <v>0</v>
      </c>
    </row>
    <row r="2" spans="2:10" ht="25.5" customHeight="1" x14ac:dyDescent="0.2">
      <c r="B2" s="120" t="s">
        <v>50</v>
      </c>
      <c r="C2" s="121"/>
      <c r="D2" s="121"/>
      <c r="E2" s="121"/>
      <c r="F2" s="121"/>
      <c r="G2" s="121"/>
      <c r="H2" s="121"/>
      <c r="I2" s="121"/>
      <c r="J2" s="121"/>
    </row>
    <row r="3" spans="2:10" x14ac:dyDescent="0.2">
      <c r="B3" s="2"/>
    </row>
    <row r="4" spans="2:10" x14ac:dyDescent="0.2">
      <c r="B4" s="2"/>
    </row>
    <row r="5" spans="2:10" x14ac:dyDescent="0.2">
      <c r="B5" s="2"/>
    </row>
    <row r="6" spans="2:10" x14ac:dyDescent="0.2">
      <c r="B6" s="2"/>
    </row>
    <row r="7" spans="2:10" x14ac:dyDescent="0.2">
      <c r="B7" s="2"/>
    </row>
    <row r="8" spans="2:10" ht="22.5" x14ac:dyDescent="0.2">
      <c r="B8" s="3" t="s">
        <v>3</v>
      </c>
      <c r="C8" s="4" t="s">
        <v>4</v>
      </c>
      <c r="D8" s="4" t="s">
        <v>5</v>
      </c>
      <c r="E8" s="4" t="s">
        <v>6</v>
      </c>
      <c r="F8" s="4" t="s">
        <v>7</v>
      </c>
      <c r="G8" s="4" t="s">
        <v>8</v>
      </c>
      <c r="H8" s="4" t="s">
        <v>9</v>
      </c>
      <c r="I8" s="4" t="s">
        <v>10</v>
      </c>
      <c r="J8" s="4" t="s">
        <v>11</v>
      </c>
    </row>
    <row r="9" spans="2:10" x14ac:dyDescent="0.2">
      <c r="B9" s="5"/>
      <c r="C9" s="6" t="s">
        <v>12</v>
      </c>
      <c r="D9" s="7">
        <v>2018</v>
      </c>
      <c r="E9" s="7">
        <v>2018</v>
      </c>
      <c r="F9" s="7">
        <v>2018</v>
      </c>
      <c r="G9" s="7">
        <v>2019</v>
      </c>
      <c r="H9" s="7">
        <v>2019</v>
      </c>
      <c r="I9" s="7">
        <v>2019</v>
      </c>
      <c r="J9" s="7" t="s">
        <v>13</v>
      </c>
    </row>
    <row r="10" spans="2:10" x14ac:dyDescent="0.2">
      <c r="B10" s="8" t="s">
        <v>14</v>
      </c>
      <c r="C10" s="9" t="s">
        <v>15</v>
      </c>
      <c r="D10" s="10" t="s">
        <v>16</v>
      </c>
      <c r="E10" s="10" t="s">
        <v>17</v>
      </c>
      <c r="F10" s="10" t="s">
        <v>18</v>
      </c>
      <c r="G10" s="10" t="s">
        <v>19</v>
      </c>
      <c r="H10" s="10" t="s">
        <v>20</v>
      </c>
      <c r="I10" s="10" t="s">
        <v>18</v>
      </c>
      <c r="J10" s="10" t="s">
        <v>21</v>
      </c>
    </row>
    <row r="11" spans="2:10" x14ac:dyDescent="0.2">
      <c r="B11" s="11" t="s">
        <v>22</v>
      </c>
      <c r="D11" s="5"/>
      <c r="E11" s="12"/>
      <c r="F11" s="13"/>
      <c r="G11" s="5"/>
      <c r="H11" s="5"/>
      <c r="I11" s="13"/>
      <c r="J11" s="14"/>
    </row>
    <row r="12" spans="2:10" x14ac:dyDescent="0.2">
      <c r="B12" s="15" t="s">
        <v>23</v>
      </c>
      <c r="C12" s="30">
        <v>0</v>
      </c>
      <c r="D12" s="14">
        <v>25</v>
      </c>
      <c r="E12" s="14">
        <v>25</v>
      </c>
      <c r="F12" s="14">
        <f>D12-E12</f>
        <v>0</v>
      </c>
      <c r="G12" s="14">
        <v>25</v>
      </c>
      <c r="H12" s="14">
        <v>25</v>
      </c>
      <c r="I12" s="14">
        <f>G12-H12</f>
        <v>0</v>
      </c>
      <c r="J12" s="14">
        <f>I12+F12+C12</f>
        <v>0</v>
      </c>
    </row>
    <row r="13" spans="2:10" s="18" customFormat="1" ht="25.5" x14ac:dyDescent="0.2">
      <c r="B13" s="15" t="s">
        <v>24</v>
      </c>
      <c r="C13" s="30">
        <v>-485</v>
      </c>
      <c r="D13" s="14">
        <v>320</v>
      </c>
      <c r="E13" s="14">
        <v>370</v>
      </c>
      <c r="F13" s="14">
        <f>D13-E13</f>
        <v>-50</v>
      </c>
      <c r="G13" s="14">
        <v>320</v>
      </c>
      <c r="H13" s="14">
        <v>370</v>
      </c>
      <c r="I13" s="14">
        <f>G13-H13</f>
        <v>-50</v>
      </c>
      <c r="J13" s="14">
        <f>I13+F13+C13</f>
        <v>-585</v>
      </c>
    </row>
    <row r="14" spans="2:10" s="18" customFormat="1" x14ac:dyDescent="0.2">
      <c r="B14" s="15" t="s">
        <v>25</v>
      </c>
      <c r="C14" s="30">
        <v>0</v>
      </c>
      <c r="D14" s="14">
        <v>30</v>
      </c>
      <c r="E14" s="14">
        <v>30</v>
      </c>
      <c r="F14" s="14">
        <f>D14-E14</f>
        <v>0</v>
      </c>
      <c r="G14" s="14">
        <v>30</v>
      </c>
      <c r="H14" s="14">
        <v>30</v>
      </c>
      <c r="I14" s="14">
        <f>G14-H14</f>
        <v>0</v>
      </c>
      <c r="J14" s="14">
        <f>I14+F14+C14</f>
        <v>0</v>
      </c>
    </row>
    <row r="15" spans="2:10" s="18" customFormat="1" ht="25.5" x14ac:dyDescent="0.2">
      <c r="B15" s="15" t="s">
        <v>26</v>
      </c>
      <c r="C15" s="30">
        <v>29</v>
      </c>
      <c r="D15" s="14">
        <f>4+100</f>
        <v>104</v>
      </c>
      <c r="E15" s="14">
        <f>4+100+29</f>
        <v>133</v>
      </c>
      <c r="F15" s="14">
        <f>D15-E15</f>
        <v>-29</v>
      </c>
      <c r="G15" s="14">
        <f>4+100</f>
        <v>104</v>
      </c>
      <c r="H15" s="14">
        <f>4+100</f>
        <v>104</v>
      </c>
      <c r="I15" s="14">
        <f>G15-H15</f>
        <v>0</v>
      </c>
      <c r="J15" s="14">
        <f>I15+F15+C15</f>
        <v>0</v>
      </c>
    </row>
    <row r="16" spans="2:10" s="18" customFormat="1" x14ac:dyDescent="0.2">
      <c r="B16" s="15"/>
      <c r="C16" s="30"/>
      <c r="D16" s="14"/>
      <c r="E16" s="14"/>
      <c r="F16" s="14"/>
      <c r="G16" s="14"/>
      <c r="H16" s="14"/>
      <c r="I16" s="14"/>
      <c r="J16" s="14"/>
    </row>
    <row r="17" spans="2:10" s="18" customFormat="1" x14ac:dyDescent="0.2">
      <c r="B17" s="15"/>
      <c r="C17" s="30"/>
      <c r="D17" s="14"/>
      <c r="E17" s="14"/>
      <c r="F17" s="14"/>
      <c r="G17" s="14"/>
      <c r="H17" s="14"/>
      <c r="I17" s="14"/>
      <c r="J17" s="14"/>
    </row>
    <row r="18" spans="2:10" s="18" customFormat="1" x14ac:dyDescent="0.2">
      <c r="B18" s="15"/>
      <c r="C18" s="30"/>
      <c r="D18" s="14"/>
      <c r="E18" s="14"/>
      <c r="F18" s="14"/>
      <c r="G18" s="14"/>
      <c r="H18" s="14"/>
      <c r="I18" s="14"/>
      <c r="J18" s="14"/>
    </row>
    <row r="19" spans="2:10" s="18" customFormat="1" x14ac:dyDescent="0.2">
      <c r="B19" s="11" t="s">
        <v>27</v>
      </c>
      <c r="C19" s="30"/>
      <c r="D19" s="14"/>
      <c r="E19" s="14"/>
      <c r="F19" s="14"/>
      <c r="G19" s="14"/>
      <c r="H19" s="14"/>
      <c r="I19" s="14"/>
      <c r="J19" s="14"/>
    </row>
    <row r="20" spans="2:10" s="18" customFormat="1" x14ac:dyDescent="0.2">
      <c r="B20" s="19" t="s">
        <v>28</v>
      </c>
      <c r="C20" s="30">
        <v>125</v>
      </c>
      <c r="D20" s="14">
        <f>1645</f>
        <v>1645</v>
      </c>
      <c r="E20" s="14">
        <f>1645+125</f>
        <v>1770</v>
      </c>
      <c r="F20" s="14">
        <f>D20-E20</f>
        <v>-125</v>
      </c>
      <c r="G20" s="14">
        <v>1575</v>
      </c>
      <c r="H20" s="14">
        <v>1575</v>
      </c>
      <c r="I20" s="14">
        <f>G20-H20</f>
        <v>0</v>
      </c>
      <c r="J20" s="14">
        <f>I20+F20+C20</f>
        <v>0</v>
      </c>
    </row>
    <row r="21" spans="2:10" s="18" customFormat="1" x14ac:dyDescent="0.2">
      <c r="B21" s="15" t="s">
        <v>29</v>
      </c>
      <c r="C21" s="30"/>
      <c r="D21" s="14"/>
      <c r="E21" s="14"/>
      <c r="F21" s="14">
        <f>D21-E21</f>
        <v>0</v>
      </c>
      <c r="G21" s="14"/>
      <c r="H21" s="14"/>
      <c r="I21" s="14">
        <f>G21-H21</f>
        <v>0</v>
      </c>
      <c r="J21" s="14">
        <f>I21+F21+C21</f>
        <v>0</v>
      </c>
    </row>
    <row r="22" spans="2:10" s="18" customFormat="1" x14ac:dyDescent="0.2">
      <c r="B22" s="15" t="s">
        <v>30</v>
      </c>
      <c r="C22" s="30"/>
      <c r="D22" s="14"/>
      <c r="E22" s="14"/>
      <c r="F22" s="14"/>
      <c r="G22" s="14"/>
      <c r="H22" s="14"/>
      <c r="I22" s="14"/>
      <c r="J22" s="14"/>
    </row>
    <row r="23" spans="2:10" x14ac:dyDescent="0.2">
      <c r="B23" s="15"/>
      <c r="C23" s="31"/>
      <c r="D23" s="32"/>
      <c r="E23" s="32"/>
      <c r="F23" s="14">
        <f>D23-E23</f>
        <v>0</v>
      </c>
      <c r="G23" s="32"/>
      <c r="H23" s="32"/>
      <c r="I23" s="14">
        <f>G23-H23</f>
        <v>0</v>
      </c>
      <c r="J23" s="14">
        <f>I23+F23+C23</f>
        <v>0</v>
      </c>
    </row>
    <row r="24" spans="2:10" x14ac:dyDescent="0.2">
      <c r="B24" s="22" t="s">
        <v>31</v>
      </c>
      <c r="C24" s="23">
        <f t="shared" ref="C24:J24" si="0">SUM(C11:C23)</f>
        <v>-331</v>
      </c>
      <c r="D24" s="24">
        <f t="shared" si="0"/>
        <v>2124</v>
      </c>
      <c r="E24" s="24">
        <f t="shared" si="0"/>
        <v>2328</v>
      </c>
      <c r="F24" s="24">
        <f t="shared" si="0"/>
        <v>-204</v>
      </c>
      <c r="G24" s="24">
        <f t="shared" si="0"/>
        <v>2054</v>
      </c>
      <c r="H24" s="24">
        <f t="shared" si="0"/>
        <v>2104</v>
      </c>
      <c r="I24" s="24">
        <f t="shared" si="0"/>
        <v>-50</v>
      </c>
      <c r="J24" s="24">
        <f t="shared" si="0"/>
        <v>-585</v>
      </c>
    </row>
    <row r="25" spans="2:10" x14ac:dyDescent="0.2">
      <c r="C25" s="25"/>
      <c r="D25" s="25"/>
      <c r="E25" s="25"/>
      <c r="F25" s="25"/>
      <c r="G25" s="25"/>
      <c r="H25" s="25"/>
      <c r="I25" s="25"/>
      <c r="J25" s="25"/>
    </row>
    <row r="26" spans="2:10" x14ac:dyDescent="0.2">
      <c r="B26" s="26" t="s">
        <v>32</v>
      </c>
      <c r="C26" s="27">
        <f t="shared" ref="C26:J26" si="1">SUM(C12:C17)</f>
        <v>-456</v>
      </c>
      <c r="D26" s="27">
        <f t="shared" si="1"/>
        <v>479</v>
      </c>
      <c r="E26" s="27">
        <f t="shared" si="1"/>
        <v>558</v>
      </c>
      <c r="F26" s="27">
        <f t="shared" si="1"/>
        <v>-79</v>
      </c>
      <c r="G26" s="27">
        <f t="shared" si="1"/>
        <v>479</v>
      </c>
      <c r="H26" s="27">
        <f t="shared" si="1"/>
        <v>529</v>
      </c>
      <c r="I26" s="27">
        <f t="shared" si="1"/>
        <v>-50</v>
      </c>
      <c r="J26" s="27">
        <f t="shared" si="1"/>
        <v>-585</v>
      </c>
    </row>
    <row r="27" spans="2:10" x14ac:dyDescent="0.2">
      <c r="B27" s="26" t="s">
        <v>33</v>
      </c>
      <c r="C27" s="27">
        <f t="shared" ref="C27:J27" si="2">SUM(C19:C23)</f>
        <v>125</v>
      </c>
      <c r="D27" s="27">
        <f t="shared" si="2"/>
        <v>1645</v>
      </c>
      <c r="E27" s="27">
        <f t="shared" si="2"/>
        <v>1770</v>
      </c>
      <c r="F27" s="27">
        <f t="shared" si="2"/>
        <v>-125</v>
      </c>
      <c r="G27" s="27">
        <f t="shared" si="2"/>
        <v>1575</v>
      </c>
      <c r="H27" s="27">
        <f t="shared" si="2"/>
        <v>1575</v>
      </c>
      <c r="I27" s="27">
        <f t="shared" si="2"/>
        <v>0</v>
      </c>
      <c r="J27" s="27">
        <f t="shared" si="2"/>
        <v>0</v>
      </c>
    </row>
    <row r="28" spans="2:10" x14ac:dyDescent="0.2">
      <c r="C28" s="25"/>
      <c r="D28" s="25"/>
      <c r="E28" s="25"/>
      <c r="F28" s="25"/>
      <c r="G28" s="25"/>
      <c r="H28" s="25"/>
      <c r="I28" s="25"/>
      <c r="J28" s="25"/>
    </row>
    <row r="29" spans="2:10" x14ac:dyDescent="0.2">
      <c r="B29" s="28"/>
    </row>
    <row r="31" spans="2:10" x14ac:dyDescent="0.2">
      <c r="B31" s="28" t="s">
        <v>34</v>
      </c>
    </row>
  </sheetData>
  <mergeCells count="1">
    <mergeCell ref="B2:J2"/>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6"/>
  <dimension ref="B1:J31"/>
  <sheetViews>
    <sheetView view="pageLayout" zoomScaleNormal="100" workbookViewId="0">
      <selection activeCell="B4" sqref="B4"/>
    </sheetView>
  </sheetViews>
  <sheetFormatPr defaultRowHeight="12.75" x14ac:dyDescent="0.2"/>
  <cols>
    <col min="1" max="1" width="2" style="1" customWidth="1"/>
    <col min="2" max="2" width="27" style="1" customWidth="1"/>
    <col min="3" max="3" width="10.7109375" style="1" customWidth="1"/>
    <col min="4" max="4" width="6.85546875" style="1" bestFit="1" customWidth="1"/>
    <col min="5" max="5" width="7.28515625" style="1" bestFit="1" customWidth="1"/>
    <col min="6" max="8" width="10.7109375" style="1" customWidth="1"/>
    <col min="9" max="9" width="8" style="1" bestFit="1" customWidth="1"/>
    <col min="10" max="10" width="11.42578125" style="1" bestFit="1" customWidth="1"/>
    <col min="11" max="11" width="2.42578125" style="1" customWidth="1"/>
    <col min="12" max="16384" width="9.140625" style="1"/>
  </cols>
  <sheetData>
    <row r="1" spans="2:10" x14ac:dyDescent="0.2">
      <c r="B1" s="1" t="s">
        <v>0</v>
      </c>
    </row>
    <row r="2" spans="2:10" ht="25.5" hidden="1" customHeight="1" x14ac:dyDescent="0.2">
      <c r="B2" s="120" t="s">
        <v>1</v>
      </c>
      <c r="C2" s="121"/>
      <c r="D2" s="121"/>
      <c r="E2" s="121"/>
      <c r="F2" s="121"/>
      <c r="G2" s="121"/>
      <c r="H2" s="121"/>
      <c r="I2" s="121"/>
      <c r="J2" s="121"/>
    </row>
    <row r="3" spans="2:10" hidden="1" x14ac:dyDescent="0.2">
      <c r="B3" s="2" t="s">
        <v>2</v>
      </c>
    </row>
    <row r="4" spans="2:10" x14ac:dyDescent="0.2">
      <c r="B4" s="2" t="s">
        <v>51</v>
      </c>
    </row>
    <row r="5" spans="2:10" x14ac:dyDescent="0.2">
      <c r="B5" s="2"/>
    </row>
    <row r="6" spans="2:10" x14ac:dyDescent="0.2">
      <c r="B6" s="2"/>
    </row>
    <row r="7" spans="2:10" x14ac:dyDescent="0.2">
      <c r="B7" s="2"/>
    </row>
    <row r="8" spans="2:10" ht="22.5" x14ac:dyDescent="0.2">
      <c r="B8" s="3" t="s">
        <v>3</v>
      </c>
      <c r="C8" s="4" t="s">
        <v>4</v>
      </c>
      <c r="D8" s="4" t="s">
        <v>5</v>
      </c>
      <c r="E8" s="4" t="s">
        <v>6</v>
      </c>
      <c r="F8" s="4" t="s">
        <v>7</v>
      </c>
      <c r="G8" s="4" t="s">
        <v>8</v>
      </c>
      <c r="H8" s="4" t="s">
        <v>9</v>
      </c>
      <c r="I8" s="4" t="s">
        <v>10</v>
      </c>
      <c r="J8" s="4" t="s">
        <v>11</v>
      </c>
    </row>
    <row r="9" spans="2:10" x14ac:dyDescent="0.2">
      <c r="B9" s="5"/>
      <c r="C9" s="6" t="s">
        <v>12</v>
      </c>
      <c r="D9" s="7">
        <v>2018</v>
      </c>
      <c r="E9" s="7">
        <v>2018</v>
      </c>
      <c r="F9" s="7">
        <v>2018</v>
      </c>
      <c r="G9" s="7">
        <v>2019</v>
      </c>
      <c r="H9" s="7">
        <v>2019</v>
      </c>
      <c r="I9" s="7">
        <v>2019</v>
      </c>
      <c r="J9" s="7" t="s">
        <v>13</v>
      </c>
    </row>
    <row r="10" spans="2:10" x14ac:dyDescent="0.2">
      <c r="B10" s="8" t="s">
        <v>14</v>
      </c>
      <c r="C10" s="9" t="s">
        <v>15</v>
      </c>
      <c r="D10" s="10" t="s">
        <v>16</v>
      </c>
      <c r="E10" s="10" t="s">
        <v>17</v>
      </c>
      <c r="F10" s="10" t="s">
        <v>18</v>
      </c>
      <c r="G10" s="10" t="s">
        <v>19</v>
      </c>
      <c r="H10" s="10" t="s">
        <v>20</v>
      </c>
      <c r="I10" s="10" t="s">
        <v>18</v>
      </c>
      <c r="J10" s="10" t="s">
        <v>21</v>
      </c>
    </row>
    <row r="11" spans="2:10" x14ac:dyDescent="0.2">
      <c r="B11" s="11" t="s">
        <v>22</v>
      </c>
      <c r="D11" s="5"/>
      <c r="E11" s="12"/>
      <c r="F11" s="13"/>
      <c r="G11" s="5"/>
      <c r="H11" s="5"/>
      <c r="I11" s="13"/>
      <c r="J11" s="14"/>
    </row>
    <row r="12" spans="2:10" x14ac:dyDescent="0.2">
      <c r="B12" s="15" t="s">
        <v>23</v>
      </c>
      <c r="C12" s="30">
        <v>0</v>
      </c>
      <c r="D12" s="14">
        <v>500</v>
      </c>
      <c r="E12" s="14">
        <v>500</v>
      </c>
      <c r="F12" s="14">
        <f>D12-E12</f>
        <v>0</v>
      </c>
      <c r="G12" s="14">
        <v>500</v>
      </c>
      <c r="H12" s="14">
        <v>500</v>
      </c>
      <c r="I12" s="14">
        <f>G12-H12</f>
        <v>0</v>
      </c>
      <c r="J12" s="14">
        <f>I12+F12+C12</f>
        <v>0</v>
      </c>
    </row>
    <row r="13" spans="2:10" s="18" customFormat="1" ht="25.5" x14ac:dyDescent="0.2">
      <c r="B13" s="15" t="s">
        <v>24</v>
      </c>
      <c r="C13" s="30">
        <v>-5750</v>
      </c>
      <c r="D13" s="14">
        <v>1500</v>
      </c>
      <c r="E13" s="14">
        <v>1450</v>
      </c>
      <c r="F13" s="14">
        <f>D13-E13</f>
        <v>50</v>
      </c>
      <c r="G13" s="14">
        <v>1500</v>
      </c>
      <c r="H13" s="14">
        <v>1500</v>
      </c>
      <c r="I13" s="14">
        <f>G13-H13</f>
        <v>0</v>
      </c>
      <c r="J13" s="14">
        <f>I13+F13+C13</f>
        <v>-5700</v>
      </c>
    </row>
    <row r="14" spans="2:10" s="18" customFormat="1" x14ac:dyDescent="0.2">
      <c r="B14" s="15" t="s">
        <v>25</v>
      </c>
      <c r="C14" s="30">
        <v>-26</v>
      </c>
      <c r="D14" s="14">
        <v>15</v>
      </c>
      <c r="E14" s="14">
        <v>15</v>
      </c>
      <c r="F14" s="14">
        <f>D14-E14</f>
        <v>0</v>
      </c>
      <c r="G14" s="14">
        <v>15</v>
      </c>
      <c r="H14" s="14">
        <v>15</v>
      </c>
      <c r="I14" s="14">
        <f>G14-H14</f>
        <v>0</v>
      </c>
      <c r="J14" s="14">
        <f>I14+F14+C14</f>
        <v>-26</v>
      </c>
    </row>
    <row r="15" spans="2:10" s="18" customFormat="1" ht="25.5" x14ac:dyDescent="0.2">
      <c r="B15" s="15" t="s">
        <v>26</v>
      </c>
      <c r="C15" s="30">
        <v>208</v>
      </c>
      <c r="D15" s="14">
        <v>200</v>
      </c>
      <c r="E15" s="14">
        <v>200</v>
      </c>
      <c r="F15" s="14">
        <f>D15-E15</f>
        <v>0</v>
      </c>
      <c r="G15" s="14">
        <v>200</v>
      </c>
      <c r="H15" s="14">
        <v>200</v>
      </c>
      <c r="I15" s="14">
        <f>G15-H15</f>
        <v>0</v>
      </c>
      <c r="J15" s="14">
        <f>I15+F15+C15</f>
        <v>208</v>
      </c>
    </row>
    <row r="16" spans="2:10" s="18" customFormat="1" x14ac:dyDescent="0.2">
      <c r="B16" s="15"/>
      <c r="C16" s="30"/>
      <c r="D16" s="14"/>
      <c r="E16" s="14"/>
      <c r="F16" s="14"/>
      <c r="G16" s="14"/>
      <c r="H16" s="14"/>
      <c r="I16" s="14"/>
      <c r="J16" s="14"/>
    </row>
    <row r="17" spans="2:10" s="18" customFormat="1" x14ac:dyDescent="0.2">
      <c r="B17" s="15"/>
      <c r="C17" s="30"/>
      <c r="D17" s="14"/>
      <c r="E17" s="14"/>
      <c r="F17" s="14"/>
      <c r="G17" s="14"/>
      <c r="H17" s="14"/>
      <c r="I17" s="14"/>
      <c r="J17" s="14"/>
    </row>
    <row r="18" spans="2:10" s="18" customFormat="1" x14ac:dyDescent="0.2">
      <c r="B18" s="15"/>
      <c r="C18" s="30"/>
      <c r="D18" s="14"/>
      <c r="E18" s="14"/>
      <c r="F18" s="14"/>
      <c r="G18" s="14"/>
      <c r="H18" s="14"/>
      <c r="I18" s="14"/>
      <c r="J18" s="14"/>
    </row>
    <row r="19" spans="2:10" s="18" customFormat="1" x14ac:dyDescent="0.2">
      <c r="B19" s="11" t="s">
        <v>27</v>
      </c>
      <c r="C19" s="30"/>
      <c r="D19" s="14"/>
      <c r="E19" s="14"/>
      <c r="F19" s="14"/>
      <c r="G19" s="14"/>
      <c r="H19" s="14"/>
      <c r="I19" s="14"/>
      <c r="J19" s="14"/>
    </row>
    <row r="20" spans="2:10" s="18" customFormat="1" x14ac:dyDescent="0.2">
      <c r="B20" s="19" t="s">
        <v>28</v>
      </c>
      <c r="C20" s="30">
        <v>0</v>
      </c>
      <c r="D20" s="14">
        <v>625</v>
      </c>
      <c r="E20" s="14">
        <v>625</v>
      </c>
      <c r="F20" s="14">
        <f>D20-E20</f>
        <v>0</v>
      </c>
      <c r="G20" s="14">
        <v>650</v>
      </c>
      <c r="H20" s="14">
        <v>650</v>
      </c>
      <c r="I20" s="14">
        <f>G20-H20</f>
        <v>0</v>
      </c>
      <c r="J20" s="14">
        <f>I20+F20+C20</f>
        <v>0</v>
      </c>
    </row>
    <row r="21" spans="2:10" s="18" customFormat="1" x14ac:dyDescent="0.2">
      <c r="B21" s="15" t="s">
        <v>29</v>
      </c>
      <c r="C21" s="30">
        <v>-329</v>
      </c>
      <c r="D21" s="14">
        <v>400</v>
      </c>
      <c r="E21" s="14">
        <v>400</v>
      </c>
      <c r="F21" s="14">
        <f>D21-E21</f>
        <v>0</v>
      </c>
      <c r="G21" s="14">
        <v>400</v>
      </c>
      <c r="H21" s="14">
        <v>400</v>
      </c>
      <c r="I21" s="14">
        <f>G21-H21</f>
        <v>0</v>
      </c>
      <c r="J21" s="14">
        <f>I21+F21+C21</f>
        <v>-329</v>
      </c>
    </row>
    <row r="22" spans="2:10" s="18" customFormat="1" x14ac:dyDescent="0.2">
      <c r="B22" s="15" t="s">
        <v>30</v>
      </c>
      <c r="C22" s="30">
        <v>0</v>
      </c>
      <c r="D22" s="14"/>
      <c r="E22" s="14"/>
      <c r="F22" s="14"/>
      <c r="G22" s="14"/>
      <c r="H22" s="14"/>
      <c r="I22" s="14"/>
      <c r="J22" s="14"/>
    </row>
    <row r="23" spans="2:10" x14ac:dyDescent="0.2">
      <c r="B23" s="15"/>
      <c r="C23" s="31"/>
      <c r="D23" s="32"/>
      <c r="E23" s="32"/>
      <c r="F23" s="14">
        <f>D23-E23</f>
        <v>0</v>
      </c>
      <c r="G23" s="32"/>
      <c r="H23" s="32"/>
      <c r="I23" s="14">
        <f>G23-H23</f>
        <v>0</v>
      </c>
      <c r="J23" s="14">
        <f>I23+F23+C23</f>
        <v>0</v>
      </c>
    </row>
    <row r="24" spans="2:10" x14ac:dyDescent="0.2">
      <c r="B24" s="22" t="s">
        <v>31</v>
      </c>
      <c r="C24" s="23">
        <f t="shared" ref="C24:J24" si="0">SUM(C11:C23)</f>
        <v>-5897</v>
      </c>
      <c r="D24" s="24">
        <f t="shared" si="0"/>
        <v>3240</v>
      </c>
      <c r="E24" s="24">
        <f t="shared" si="0"/>
        <v>3190</v>
      </c>
      <c r="F24" s="24">
        <f t="shared" si="0"/>
        <v>50</v>
      </c>
      <c r="G24" s="24">
        <f t="shared" si="0"/>
        <v>3265</v>
      </c>
      <c r="H24" s="24">
        <f t="shared" si="0"/>
        <v>3265</v>
      </c>
      <c r="I24" s="24">
        <f t="shared" si="0"/>
        <v>0</v>
      </c>
      <c r="J24" s="24">
        <f t="shared" si="0"/>
        <v>-5847</v>
      </c>
    </row>
    <row r="25" spans="2:10" x14ac:dyDescent="0.2">
      <c r="C25" s="25"/>
      <c r="D25" s="25"/>
      <c r="E25" s="25"/>
      <c r="F25" s="25"/>
      <c r="G25" s="25"/>
      <c r="H25" s="25"/>
      <c r="I25" s="25"/>
      <c r="J25" s="25"/>
    </row>
    <row r="26" spans="2:10" x14ac:dyDescent="0.2">
      <c r="B26" s="26" t="s">
        <v>32</v>
      </c>
      <c r="C26" s="27">
        <f t="shared" ref="C26:J26" si="1">SUM(C13:C17)</f>
        <v>-5568</v>
      </c>
      <c r="D26" s="27">
        <f t="shared" si="1"/>
        <v>1715</v>
      </c>
      <c r="E26" s="27">
        <f t="shared" si="1"/>
        <v>1665</v>
      </c>
      <c r="F26" s="27">
        <f t="shared" si="1"/>
        <v>50</v>
      </c>
      <c r="G26" s="27">
        <f t="shared" si="1"/>
        <v>1715</v>
      </c>
      <c r="H26" s="27">
        <f t="shared" si="1"/>
        <v>1715</v>
      </c>
      <c r="I26" s="27">
        <f t="shared" si="1"/>
        <v>0</v>
      </c>
      <c r="J26" s="27">
        <f t="shared" si="1"/>
        <v>-5518</v>
      </c>
    </row>
    <row r="27" spans="2:10" x14ac:dyDescent="0.2">
      <c r="B27" s="26" t="s">
        <v>33</v>
      </c>
      <c r="C27" s="27">
        <f t="shared" ref="C27:J27" si="2">SUM(C19:C23)</f>
        <v>-329</v>
      </c>
      <c r="D27" s="27">
        <f t="shared" si="2"/>
        <v>1025</v>
      </c>
      <c r="E27" s="27">
        <f t="shared" si="2"/>
        <v>1025</v>
      </c>
      <c r="F27" s="27">
        <f t="shared" si="2"/>
        <v>0</v>
      </c>
      <c r="G27" s="27">
        <f t="shared" si="2"/>
        <v>1050</v>
      </c>
      <c r="H27" s="27">
        <f t="shared" si="2"/>
        <v>1050</v>
      </c>
      <c r="I27" s="27">
        <f t="shared" si="2"/>
        <v>0</v>
      </c>
      <c r="J27" s="27">
        <f t="shared" si="2"/>
        <v>-329</v>
      </c>
    </row>
    <row r="28" spans="2:10" x14ac:dyDescent="0.2">
      <c r="C28" s="25"/>
      <c r="D28" s="25"/>
      <c r="E28" s="25"/>
      <c r="F28" s="25"/>
      <c r="G28" s="25"/>
      <c r="H28" s="25"/>
      <c r="I28" s="25"/>
      <c r="J28" s="25"/>
    </row>
    <row r="29" spans="2:10" x14ac:dyDescent="0.2">
      <c r="B29" s="28"/>
    </row>
    <row r="31" spans="2:10" x14ac:dyDescent="0.2">
      <c r="B31" s="28" t="s">
        <v>34</v>
      </c>
    </row>
  </sheetData>
  <mergeCells count="1">
    <mergeCell ref="B2:J2"/>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7"/>
  <dimension ref="B1:J31"/>
  <sheetViews>
    <sheetView view="pageLayout" zoomScaleNormal="100" workbookViewId="0">
      <selection activeCell="B4" sqref="B4"/>
    </sheetView>
  </sheetViews>
  <sheetFormatPr defaultRowHeight="12.75" x14ac:dyDescent="0.2"/>
  <cols>
    <col min="1" max="1" width="2" style="1" customWidth="1"/>
    <col min="2" max="2" width="27" style="1" customWidth="1"/>
    <col min="3" max="3" width="10.7109375" style="1" customWidth="1"/>
    <col min="4" max="4" width="6.85546875" style="1" bestFit="1" customWidth="1"/>
    <col min="5" max="5" width="7.28515625" style="1" bestFit="1" customWidth="1"/>
    <col min="6" max="8" width="10.7109375" style="1" customWidth="1"/>
    <col min="9" max="9" width="8" style="1" bestFit="1" customWidth="1"/>
    <col min="10" max="10" width="11.42578125" style="1" bestFit="1" customWidth="1"/>
    <col min="11" max="11" width="2.42578125" style="1" customWidth="1"/>
    <col min="12" max="16384" width="9.140625" style="1"/>
  </cols>
  <sheetData>
    <row r="1" spans="2:10" x14ac:dyDescent="0.2">
      <c r="B1" s="1" t="s">
        <v>0</v>
      </c>
    </row>
    <row r="2" spans="2:10" ht="25.5" hidden="1" customHeight="1" x14ac:dyDescent="0.2">
      <c r="B2" s="120" t="s">
        <v>1</v>
      </c>
      <c r="C2" s="121"/>
      <c r="D2" s="121"/>
      <c r="E2" s="121"/>
      <c r="F2" s="121"/>
      <c r="G2" s="121"/>
      <c r="H2" s="121"/>
      <c r="I2" s="121"/>
      <c r="J2" s="121"/>
    </row>
    <row r="3" spans="2:10" hidden="1" x14ac:dyDescent="0.2">
      <c r="B3" s="2" t="s">
        <v>2</v>
      </c>
    </row>
    <row r="4" spans="2:10" x14ac:dyDescent="0.2">
      <c r="B4" s="2" t="s">
        <v>52</v>
      </c>
    </row>
    <row r="5" spans="2:10" x14ac:dyDescent="0.2">
      <c r="B5" s="2"/>
    </row>
    <row r="6" spans="2:10" x14ac:dyDescent="0.2">
      <c r="B6" s="2"/>
    </row>
    <row r="7" spans="2:10" x14ac:dyDescent="0.2">
      <c r="B7" s="2"/>
    </row>
    <row r="8" spans="2:10" ht="22.5" x14ac:dyDescent="0.2">
      <c r="B8" s="3" t="s">
        <v>3</v>
      </c>
      <c r="C8" s="4" t="s">
        <v>4</v>
      </c>
      <c r="D8" s="4" t="s">
        <v>5</v>
      </c>
      <c r="E8" s="4" t="s">
        <v>6</v>
      </c>
      <c r="F8" s="4" t="s">
        <v>7</v>
      </c>
      <c r="G8" s="4" t="s">
        <v>8</v>
      </c>
      <c r="H8" s="4" t="s">
        <v>9</v>
      </c>
      <c r="I8" s="4" t="s">
        <v>10</v>
      </c>
      <c r="J8" s="4" t="s">
        <v>11</v>
      </c>
    </row>
    <row r="9" spans="2:10" x14ac:dyDescent="0.2">
      <c r="B9" s="5"/>
      <c r="C9" s="6" t="s">
        <v>12</v>
      </c>
      <c r="D9" s="7">
        <v>2018</v>
      </c>
      <c r="E9" s="7">
        <v>2018</v>
      </c>
      <c r="F9" s="7">
        <v>2018</v>
      </c>
      <c r="G9" s="7">
        <v>2019</v>
      </c>
      <c r="H9" s="7">
        <v>2019</v>
      </c>
      <c r="I9" s="7">
        <v>2019</v>
      </c>
      <c r="J9" s="7" t="s">
        <v>13</v>
      </c>
    </row>
    <row r="10" spans="2:10" x14ac:dyDescent="0.2">
      <c r="B10" s="8" t="s">
        <v>14</v>
      </c>
      <c r="C10" s="9" t="s">
        <v>15</v>
      </c>
      <c r="D10" s="10" t="s">
        <v>16</v>
      </c>
      <c r="E10" s="10" t="s">
        <v>17</v>
      </c>
      <c r="F10" s="10" t="s">
        <v>18</v>
      </c>
      <c r="G10" s="10" t="s">
        <v>19</v>
      </c>
      <c r="H10" s="10" t="s">
        <v>20</v>
      </c>
      <c r="I10" s="10" t="s">
        <v>18</v>
      </c>
      <c r="J10" s="10" t="s">
        <v>21</v>
      </c>
    </row>
    <row r="11" spans="2:10" x14ac:dyDescent="0.2">
      <c r="B11" s="11" t="s">
        <v>22</v>
      </c>
      <c r="D11" s="5"/>
      <c r="E11" s="12"/>
      <c r="F11" s="13"/>
      <c r="G11" s="5"/>
      <c r="H11" s="5"/>
      <c r="I11" s="13"/>
      <c r="J11" s="14"/>
    </row>
    <row r="12" spans="2:10" x14ac:dyDescent="0.2">
      <c r="B12" s="15" t="s">
        <v>23</v>
      </c>
      <c r="C12" s="30">
        <v>25</v>
      </c>
      <c r="D12" s="14">
        <v>20</v>
      </c>
      <c r="E12" s="14">
        <v>10</v>
      </c>
      <c r="F12" s="14">
        <f>D12-E12</f>
        <v>10</v>
      </c>
      <c r="G12" s="14">
        <v>20</v>
      </c>
      <c r="H12" s="14">
        <v>10</v>
      </c>
      <c r="I12" s="14">
        <f>G12-H12</f>
        <v>10</v>
      </c>
      <c r="J12" s="14">
        <f>I12+F12+C12</f>
        <v>45</v>
      </c>
    </row>
    <row r="13" spans="2:10" s="18" customFormat="1" ht="25.5" x14ac:dyDescent="0.2">
      <c r="B13" s="15" t="s">
        <v>24</v>
      </c>
      <c r="C13" s="30">
        <v>-453</v>
      </c>
      <c r="D13" s="14">
        <v>200</v>
      </c>
      <c r="E13" s="14">
        <v>200</v>
      </c>
      <c r="F13" s="14">
        <f>D13-E13</f>
        <v>0</v>
      </c>
      <c r="G13" s="14">
        <v>200</v>
      </c>
      <c r="H13" s="14">
        <v>200</v>
      </c>
      <c r="I13" s="14">
        <f>G13-H13</f>
        <v>0</v>
      </c>
      <c r="J13" s="14">
        <f>I13+F13+C13</f>
        <v>-453</v>
      </c>
    </row>
    <row r="14" spans="2:10" s="18" customFormat="1" x14ac:dyDescent="0.2">
      <c r="B14" s="15" t="s">
        <v>25</v>
      </c>
      <c r="C14" s="30">
        <v>49</v>
      </c>
      <c r="D14" s="14">
        <v>10</v>
      </c>
      <c r="E14" s="14">
        <v>10</v>
      </c>
      <c r="F14" s="14">
        <f>D14-E14</f>
        <v>0</v>
      </c>
      <c r="G14" s="14">
        <v>10</v>
      </c>
      <c r="H14" s="14">
        <v>10</v>
      </c>
      <c r="I14" s="14">
        <f>G14-H14</f>
        <v>0</v>
      </c>
      <c r="J14" s="14">
        <f>I14+F14+C14</f>
        <v>49</v>
      </c>
    </row>
    <row r="15" spans="2:10" s="18" customFormat="1" ht="25.5" x14ac:dyDescent="0.2">
      <c r="B15" s="15" t="s">
        <v>26</v>
      </c>
      <c r="C15" s="30">
        <v>34</v>
      </c>
      <c r="D15" s="14">
        <v>0</v>
      </c>
      <c r="E15" s="14">
        <v>0</v>
      </c>
      <c r="F15" s="14">
        <f>D15-E15</f>
        <v>0</v>
      </c>
      <c r="G15" s="14">
        <v>0</v>
      </c>
      <c r="H15" s="14">
        <v>0</v>
      </c>
      <c r="I15" s="14">
        <f>G15-H15</f>
        <v>0</v>
      </c>
      <c r="J15" s="14">
        <f>I15+F15+C15</f>
        <v>34</v>
      </c>
    </row>
    <row r="16" spans="2:10" s="18" customFormat="1" x14ac:dyDescent="0.2">
      <c r="B16" s="15"/>
      <c r="C16" s="30"/>
      <c r="D16" s="14"/>
      <c r="E16" s="14"/>
      <c r="F16" s="14"/>
      <c r="G16" s="14"/>
      <c r="H16" s="14"/>
      <c r="I16" s="14"/>
      <c r="J16" s="14"/>
    </row>
    <row r="17" spans="2:10" s="18" customFormat="1" x14ac:dyDescent="0.2">
      <c r="B17" s="15"/>
      <c r="C17" s="30"/>
      <c r="D17" s="14"/>
      <c r="E17" s="14"/>
      <c r="F17" s="14"/>
      <c r="G17" s="14"/>
      <c r="H17" s="14"/>
      <c r="I17" s="14"/>
      <c r="J17" s="14"/>
    </row>
    <row r="18" spans="2:10" s="18" customFormat="1" x14ac:dyDescent="0.2">
      <c r="B18" s="15"/>
      <c r="C18" s="30"/>
      <c r="D18" s="14"/>
      <c r="E18" s="14"/>
      <c r="F18" s="14"/>
      <c r="G18" s="14"/>
      <c r="H18" s="14"/>
      <c r="I18" s="14"/>
      <c r="J18" s="14"/>
    </row>
    <row r="19" spans="2:10" s="18" customFormat="1" x14ac:dyDescent="0.2">
      <c r="B19" s="11" t="s">
        <v>27</v>
      </c>
      <c r="C19" s="30"/>
      <c r="D19" s="14"/>
      <c r="E19" s="14"/>
      <c r="F19" s="14"/>
      <c r="G19" s="14"/>
      <c r="H19" s="14"/>
      <c r="I19" s="14"/>
      <c r="J19" s="14"/>
    </row>
    <row r="20" spans="2:10" s="18" customFormat="1" x14ac:dyDescent="0.2">
      <c r="B20" s="19" t="s">
        <v>28</v>
      </c>
      <c r="C20" s="30">
        <v>100</v>
      </c>
      <c r="D20" s="14">
        <v>3300</v>
      </c>
      <c r="E20" s="14">
        <v>3300</v>
      </c>
      <c r="F20" s="14">
        <f>D20-E20</f>
        <v>0</v>
      </c>
      <c r="G20" s="14">
        <v>3300</v>
      </c>
      <c r="H20" s="14">
        <v>3300</v>
      </c>
      <c r="I20" s="14">
        <f>G20-H20</f>
        <v>0</v>
      </c>
      <c r="J20" s="14">
        <f>I20+F20+C20</f>
        <v>100</v>
      </c>
    </row>
    <row r="21" spans="2:10" s="18" customFormat="1" x14ac:dyDescent="0.2">
      <c r="B21" s="15" t="s">
        <v>29</v>
      </c>
      <c r="C21" s="30">
        <v>3050</v>
      </c>
      <c r="D21" s="14">
        <v>750</v>
      </c>
      <c r="E21" s="14">
        <v>50</v>
      </c>
      <c r="F21" s="14">
        <f>D21-E21</f>
        <v>700</v>
      </c>
      <c r="G21" s="14">
        <v>750</v>
      </c>
      <c r="H21" s="14">
        <v>50</v>
      </c>
      <c r="I21" s="14">
        <f>G21-H21</f>
        <v>700</v>
      </c>
      <c r="J21" s="14">
        <f>I21+F21+C21</f>
        <v>4450</v>
      </c>
    </row>
    <row r="22" spans="2:10" s="18" customFormat="1" x14ac:dyDescent="0.2">
      <c r="B22" s="15" t="s">
        <v>30</v>
      </c>
      <c r="C22" s="30">
        <v>1854</v>
      </c>
      <c r="D22" s="14">
        <v>2500</v>
      </c>
      <c r="E22" s="14">
        <v>2200</v>
      </c>
      <c r="F22" s="14">
        <f>D22-E22</f>
        <v>300</v>
      </c>
      <c r="G22" s="14">
        <v>2500</v>
      </c>
      <c r="H22" s="14">
        <v>2200</v>
      </c>
      <c r="I22" s="14">
        <f>G22-H22</f>
        <v>300</v>
      </c>
      <c r="J22" s="14">
        <f>I22+F22+C22</f>
        <v>2454</v>
      </c>
    </row>
    <row r="23" spans="2:10" x14ac:dyDescent="0.2">
      <c r="B23" s="15"/>
      <c r="C23" s="31"/>
      <c r="D23" s="32"/>
      <c r="E23" s="32"/>
      <c r="F23" s="14">
        <f>D23-E23</f>
        <v>0</v>
      </c>
      <c r="G23" s="32"/>
      <c r="H23" s="32"/>
      <c r="I23" s="14">
        <f>G23-H23</f>
        <v>0</v>
      </c>
      <c r="J23" s="14">
        <f>I23+F23+C23</f>
        <v>0</v>
      </c>
    </row>
    <row r="24" spans="2:10" x14ac:dyDescent="0.2">
      <c r="B24" s="22" t="s">
        <v>31</v>
      </c>
      <c r="C24" s="23">
        <f t="shared" ref="C24:J24" si="0">SUM(C11:C23)</f>
        <v>4659</v>
      </c>
      <c r="D24" s="24">
        <f t="shared" si="0"/>
        <v>6780</v>
      </c>
      <c r="E24" s="24">
        <f t="shared" si="0"/>
        <v>5770</v>
      </c>
      <c r="F24" s="24">
        <f t="shared" si="0"/>
        <v>1010</v>
      </c>
      <c r="G24" s="24">
        <f t="shared" si="0"/>
        <v>6780</v>
      </c>
      <c r="H24" s="24">
        <f t="shared" si="0"/>
        <v>5770</v>
      </c>
      <c r="I24" s="24">
        <f t="shared" si="0"/>
        <v>1010</v>
      </c>
      <c r="J24" s="24">
        <f t="shared" si="0"/>
        <v>6679</v>
      </c>
    </row>
    <row r="25" spans="2:10" x14ac:dyDescent="0.2">
      <c r="C25" s="25"/>
      <c r="D25" s="25"/>
      <c r="E25" s="25"/>
      <c r="F25" s="25"/>
      <c r="G25" s="25"/>
      <c r="H25" s="25"/>
      <c r="I25" s="25"/>
      <c r="J25" s="25"/>
    </row>
    <row r="26" spans="2:10" x14ac:dyDescent="0.2">
      <c r="B26" s="26" t="s">
        <v>32</v>
      </c>
      <c r="C26" s="27">
        <f>SUM(C12:C17)</f>
        <v>-345</v>
      </c>
      <c r="D26" s="27">
        <f t="shared" ref="D26:J26" si="1">SUM(D13:D17)</f>
        <v>210</v>
      </c>
      <c r="E26" s="27">
        <f t="shared" si="1"/>
        <v>210</v>
      </c>
      <c r="F26" s="27">
        <f t="shared" si="1"/>
        <v>0</v>
      </c>
      <c r="G26" s="27">
        <f t="shared" si="1"/>
        <v>210</v>
      </c>
      <c r="H26" s="27">
        <f t="shared" si="1"/>
        <v>210</v>
      </c>
      <c r="I26" s="27">
        <f t="shared" si="1"/>
        <v>0</v>
      </c>
      <c r="J26" s="27">
        <f t="shared" si="1"/>
        <v>-370</v>
      </c>
    </row>
    <row r="27" spans="2:10" x14ac:dyDescent="0.2">
      <c r="B27" s="26" t="s">
        <v>33</v>
      </c>
      <c r="C27" s="27">
        <f t="shared" ref="C27:J27" si="2">SUM(C19:C23)</f>
        <v>5004</v>
      </c>
      <c r="D27" s="27">
        <f t="shared" si="2"/>
        <v>6550</v>
      </c>
      <c r="E27" s="27">
        <f t="shared" si="2"/>
        <v>5550</v>
      </c>
      <c r="F27" s="27">
        <f t="shared" si="2"/>
        <v>1000</v>
      </c>
      <c r="G27" s="27">
        <f t="shared" si="2"/>
        <v>6550</v>
      </c>
      <c r="H27" s="27">
        <f t="shared" si="2"/>
        <v>5550</v>
      </c>
      <c r="I27" s="27">
        <f t="shared" si="2"/>
        <v>1000</v>
      </c>
      <c r="J27" s="27">
        <f t="shared" si="2"/>
        <v>7004</v>
      </c>
    </row>
    <row r="28" spans="2:10" x14ac:dyDescent="0.2">
      <c r="C28" s="25"/>
      <c r="D28" s="25"/>
      <c r="E28" s="25"/>
      <c r="F28" s="25"/>
      <c r="G28" s="25"/>
      <c r="H28" s="25"/>
      <c r="I28" s="25"/>
      <c r="J28" s="25"/>
    </row>
    <row r="29" spans="2:10" x14ac:dyDescent="0.2">
      <c r="B29" s="28"/>
    </row>
    <row r="31" spans="2:10" x14ac:dyDescent="0.2">
      <c r="B31" s="28" t="s">
        <v>34</v>
      </c>
    </row>
  </sheetData>
  <mergeCells count="1">
    <mergeCell ref="B2:J2"/>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B1:J31"/>
  <sheetViews>
    <sheetView view="pageLayout" zoomScaleNormal="100" workbookViewId="0">
      <selection activeCell="B4" sqref="B4"/>
    </sheetView>
  </sheetViews>
  <sheetFormatPr defaultRowHeight="12.75" x14ac:dyDescent="0.2"/>
  <cols>
    <col min="1" max="1" width="2" style="1" customWidth="1"/>
    <col min="2" max="2" width="23.7109375" style="1" customWidth="1"/>
    <col min="3" max="3" width="10.7109375" style="1" customWidth="1"/>
    <col min="4" max="4" width="6.85546875" style="1" bestFit="1" customWidth="1"/>
    <col min="5" max="5" width="7.28515625" style="1" bestFit="1" customWidth="1"/>
    <col min="6" max="6" width="7.85546875" style="1" customWidth="1"/>
    <col min="7" max="7" width="8" style="1" customWidth="1"/>
    <col min="8" max="8" width="6.7109375" style="1" customWidth="1"/>
    <col min="9" max="9" width="8" style="1" bestFit="1" customWidth="1"/>
    <col min="10" max="10" width="8.85546875" style="1" customWidth="1"/>
    <col min="11" max="11" width="2.42578125" style="1" customWidth="1"/>
    <col min="12" max="16384" width="9.140625" style="1"/>
  </cols>
  <sheetData>
    <row r="1" spans="2:10" x14ac:dyDescent="0.2">
      <c r="B1" s="1" t="s">
        <v>0</v>
      </c>
    </row>
    <row r="2" spans="2:10" ht="25.5" hidden="1" customHeight="1" x14ac:dyDescent="0.2">
      <c r="B2" s="120" t="s">
        <v>1</v>
      </c>
      <c r="C2" s="121"/>
      <c r="D2" s="121"/>
      <c r="E2" s="121"/>
      <c r="F2" s="121"/>
      <c r="G2" s="121"/>
      <c r="H2" s="121"/>
      <c r="I2" s="121"/>
      <c r="J2" s="121"/>
    </row>
    <row r="3" spans="2:10" hidden="1" x14ac:dyDescent="0.2">
      <c r="B3" s="2" t="s">
        <v>2</v>
      </c>
    </row>
    <row r="4" spans="2:10" x14ac:dyDescent="0.2">
      <c r="B4" s="2" t="s">
        <v>53</v>
      </c>
    </row>
    <row r="5" spans="2:10" x14ac:dyDescent="0.2">
      <c r="B5" s="2"/>
    </row>
    <row r="6" spans="2:10" x14ac:dyDescent="0.2">
      <c r="B6" s="2"/>
    </row>
    <row r="7" spans="2:10" x14ac:dyDescent="0.2">
      <c r="B7" s="2"/>
    </row>
    <row r="8" spans="2:10" ht="38.25" x14ac:dyDescent="0.2">
      <c r="B8" s="34" t="s">
        <v>3</v>
      </c>
      <c r="C8" s="35" t="s">
        <v>4</v>
      </c>
      <c r="D8" s="35" t="s">
        <v>5</v>
      </c>
      <c r="E8" s="35" t="s">
        <v>6</v>
      </c>
      <c r="F8" s="35" t="s">
        <v>7</v>
      </c>
      <c r="G8" s="35" t="s">
        <v>8</v>
      </c>
      <c r="H8" s="35" t="s">
        <v>9</v>
      </c>
      <c r="I8" s="35" t="s">
        <v>10</v>
      </c>
      <c r="J8" s="35" t="s">
        <v>11</v>
      </c>
    </row>
    <row r="9" spans="2:10" x14ac:dyDescent="0.2">
      <c r="B9" s="36"/>
      <c r="C9" s="122" t="s">
        <v>37</v>
      </c>
      <c r="D9" s="122" t="s">
        <v>38</v>
      </c>
      <c r="E9" s="122" t="s">
        <v>39</v>
      </c>
      <c r="F9" s="122" t="s">
        <v>40</v>
      </c>
      <c r="G9" s="122" t="s">
        <v>41</v>
      </c>
      <c r="H9" s="122" t="s">
        <v>42</v>
      </c>
      <c r="I9" s="122" t="s">
        <v>43</v>
      </c>
      <c r="J9" s="122" t="s">
        <v>44</v>
      </c>
    </row>
    <row r="10" spans="2:10" ht="29.25" customHeight="1" x14ac:dyDescent="0.2">
      <c r="B10" s="37" t="s">
        <v>14</v>
      </c>
      <c r="C10" s="123"/>
      <c r="D10" s="123"/>
      <c r="E10" s="123"/>
      <c r="F10" s="123"/>
      <c r="G10" s="123"/>
      <c r="H10" s="123"/>
      <c r="I10" s="123"/>
      <c r="J10" s="123"/>
    </row>
    <row r="11" spans="2:10" x14ac:dyDescent="0.2">
      <c r="B11" s="38" t="s">
        <v>22</v>
      </c>
      <c r="C11" s="39"/>
      <c r="D11" s="36"/>
      <c r="E11" s="40"/>
      <c r="F11" s="41"/>
      <c r="G11" s="36"/>
      <c r="H11" s="36"/>
      <c r="I11" s="41"/>
      <c r="J11" s="42"/>
    </row>
    <row r="12" spans="2:10" ht="25.5" x14ac:dyDescent="0.2">
      <c r="B12" s="43" t="s">
        <v>23</v>
      </c>
      <c r="C12" s="44">
        <v>0</v>
      </c>
      <c r="D12" s="42">
        <v>80</v>
      </c>
      <c r="E12" s="42">
        <v>80</v>
      </c>
      <c r="F12" s="42">
        <f>D12-E12</f>
        <v>0</v>
      </c>
      <c r="G12" s="42">
        <v>80</v>
      </c>
      <c r="H12" s="42">
        <v>80</v>
      </c>
      <c r="I12" s="42">
        <f>G12-H12</f>
        <v>0</v>
      </c>
      <c r="J12" s="42">
        <f>I12+F12+C12</f>
        <v>0</v>
      </c>
    </row>
    <row r="13" spans="2:10" s="18" customFormat="1" ht="25.5" x14ac:dyDescent="0.2">
      <c r="B13" s="43" t="s">
        <v>24</v>
      </c>
      <c r="C13" s="44">
        <v>133</v>
      </c>
      <c r="D13" s="42">
        <v>500</v>
      </c>
      <c r="E13" s="42">
        <v>700</v>
      </c>
      <c r="F13" s="42">
        <f>D13-E13</f>
        <v>-200</v>
      </c>
      <c r="G13" s="42">
        <v>500</v>
      </c>
      <c r="H13" s="42">
        <v>700</v>
      </c>
      <c r="I13" s="42">
        <f>G13-H13</f>
        <v>-200</v>
      </c>
      <c r="J13" s="42">
        <f>I13+F13+C13</f>
        <v>-267</v>
      </c>
    </row>
    <row r="14" spans="2:10" s="18" customFormat="1" x14ac:dyDescent="0.2">
      <c r="B14" s="43" t="s">
        <v>25</v>
      </c>
      <c r="C14" s="44">
        <v>-81</v>
      </c>
      <c r="D14" s="42">
        <v>25</v>
      </c>
      <c r="E14" s="42">
        <v>35</v>
      </c>
      <c r="F14" s="42">
        <f>D14-E14</f>
        <v>-10</v>
      </c>
      <c r="G14" s="42">
        <v>25</v>
      </c>
      <c r="H14" s="42">
        <v>35</v>
      </c>
      <c r="I14" s="42">
        <f>G14-H14</f>
        <v>-10</v>
      </c>
      <c r="J14" s="42">
        <f>I14+F14+C14</f>
        <v>-101</v>
      </c>
    </row>
    <row r="15" spans="2:10" s="18" customFormat="1" ht="25.5" x14ac:dyDescent="0.2">
      <c r="B15" s="43" t="s">
        <v>26</v>
      </c>
      <c r="C15" s="44">
        <v>84</v>
      </c>
      <c r="D15" s="42">
        <v>150</v>
      </c>
      <c r="E15" s="42">
        <v>80</v>
      </c>
      <c r="F15" s="42">
        <f>D15-E15</f>
        <v>70</v>
      </c>
      <c r="G15" s="42">
        <v>150</v>
      </c>
      <c r="H15" s="42">
        <v>80</v>
      </c>
      <c r="I15" s="42">
        <f>G15-H15</f>
        <v>70</v>
      </c>
      <c r="J15" s="42">
        <f>I15+F15+C15</f>
        <v>224</v>
      </c>
    </row>
    <row r="16" spans="2:10" s="18" customFormat="1" x14ac:dyDescent="0.2">
      <c r="B16" s="43"/>
      <c r="C16" s="44"/>
      <c r="D16" s="42"/>
      <c r="E16" s="42"/>
      <c r="F16" s="42"/>
      <c r="G16" s="42"/>
      <c r="H16" s="42"/>
      <c r="I16" s="42"/>
      <c r="J16" s="42"/>
    </row>
    <row r="17" spans="2:10" s="18" customFormat="1" x14ac:dyDescent="0.2">
      <c r="B17" s="43"/>
      <c r="C17" s="44"/>
      <c r="D17" s="42"/>
      <c r="E17" s="42"/>
      <c r="F17" s="42"/>
      <c r="G17" s="42"/>
      <c r="H17" s="42"/>
      <c r="I17" s="42"/>
      <c r="J17" s="42"/>
    </row>
    <row r="18" spans="2:10" s="18" customFormat="1" x14ac:dyDescent="0.2">
      <c r="B18" s="43"/>
      <c r="C18" s="44"/>
      <c r="D18" s="42"/>
      <c r="E18" s="42"/>
      <c r="F18" s="42"/>
      <c r="G18" s="42"/>
      <c r="H18" s="42"/>
      <c r="I18" s="42"/>
      <c r="J18" s="42"/>
    </row>
    <row r="19" spans="2:10" s="18" customFormat="1" x14ac:dyDescent="0.2">
      <c r="B19" s="38" t="s">
        <v>27</v>
      </c>
      <c r="C19" s="44"/>
      <c r="D19" s="42"/>
      <c r="E19" s="42"/>
      <c r="F19" s="42"/>
      <c r="G19" s="42"/>
      <c r="H19" s="42"/>
      <c r="I19" s="42"/>
      <c r="J19" s="42"/>
    </row>
    <row r="20" spans="2:10" s="18" customFormat="1" x14ac:dyDescent="0.2">
      <c r="B20" s="45" t="s">
        <v>28</v>
      </c>
      <c r="C20" s="44">
        <v>0</v>
      </c>
      <c r="D20" s="42">
        <v>15000</v>
      </c>
      <c r="E20" s="42">
        <v>15000</v>
      </c>
      <c r="F20" s="42">
        <f>D20-E20</f>
        <v>0</v>
      </c>
      <c r="G20" s="42">
        <v>15000</v>
      </c>
      <c r="H20" s="42">
        <v>15000</v>
      </c>
      <c r="I20" s="42">
        <f>G20-H20</f>
        <v>0</v>
      </c>
      <c r="J20" s="42">
        <f>I20+F20+C20</f>
        <v>0</v>
      </c>
    </row>
    <row r="21" spans="2:10" s="18" customFormat="1" x14ac:dyDescent="0.2">
      <c r="B21" s="43" t="s">
        <v>29</v>
      </c>
      <c r="C21" s="44">
        <v>0</v>
      </c>
      <c r="D21" s="42">
        <v>25000</v>
      </c>
      <c r="E21" s="42">
        <v>25000</v>
      </c>
      <c r="F21" s="42">
        <f>D21-E21</f>
        <v>0</v>
      </c>
      <c r="G21" s="42">
        <v>25000</v>
      </c>
      <c r="H21" s="42">
        <v>25000</v>
      </c>
      <c r="I21" s="42">
        <f>G21-H21</f>
        <v>0</v>
      </c>
      <c r="J21" s="42">
        <f>I21+F21+C21</f>
        <v>0</v>
      </c>
    </row>
    <row r="22" spans="2:10" s="18" customFormat="1" x14ac:dyDescent="0.2">
      <c r="B22" s="43" t="s">
        <v>30</v>
      </c>
      <c r="C22" s="44"/>
      <c r="D22" s="42"/>
      <c r="E22" s="42"/>
      <c r="F22" s="42"/>
      <c r="G22" s="42"/>
      <c r="H22" s="42"/>
      <c r="I22" s="42"/>
      <c r="J22" s="42"/>
    </row>
    <row r="23" spans="2:10" x14ac:dyDescent="0.2">
      <c r="B23" s="43"/>
      <c r="C23" s="44"/>
      <c r="D23" s="42"/>
      <c r="E23" s="42"/>
      <c r="F23" s="42">
        <f>D23-E23</f>
        <v>0</v>
      </c>
      <c r="G23" s="42"/>
      <c r="H23" s="42"/>
      <c r="I23" s="42">
        <f>G23-H23</f>
        <v>0</v>
      </c>
      <c r="J23" s="42">
        <f>I23+F23+C23</f>
        <v>0</v>
      </c>
    </row>
    <row r="24" spans="2:10" x14ac:dyDescent="0.2">
      <c r="B24" s="46" t="s">
        <v>31</v>
      </c>
      <c r="C24" s="47">
        <f t="shared" ref="C24:J24" si="0">SUM(C11:C23)</f>
        <v>136</v>
      </c>
      <c r="D24" s="48">
        <f t="shared" si="0"/>
        <v>40755</v>
      </c>
      <c r="E24" s="48">
        <f t="shared" si="0"/>
        <v>40895</v>
      </c>
      <c r="F24" s="48">
        <f t="shared" si="0"/>
        <v>-140</v>
      </c>
      <c r="G24" s="48">
        <f t="shared" si="0"/>
        <v>40755</v>
      </c>
      <c r="H24" s="48">
        <f t="shared" si="0"/>
        <v>40895</v>
      </c>
      <c r="I24" s="48">
        <f t="shared" si="0"/>
        <v>-140</v>
      </c>
      <c r="J24" s="48">
        <f t="shared" si="0"/>
        <v>-144</v>
      </c>
    </row>
    <row r="25" spans="2:10" x14ac:dyDescent="0.2">
      <c r="B25" s="39"/>
      <c r="C25" s="49"/>
      <c r="D25" s="49"/>
      <c r="E25" s="49"/>
      <c r="F25" s="49"/>
      <c r="G25" s="49"/>
      <c r="H25" s="49"/>
      <c r="I25" s="49"/>
      <c r="J25" s="49"/>
    </row>
    <row r="26" spans="2:10" x14ac:dyDescent="0.2">
      <c r="B26" s="50" t="s">
        <v>32</v>
      </c>
      <c r="C26" s="51">
        <f t="shared" ref="C26:J26" si="1">SUM(C13:C17)</f>
        <v>136</v>
      </c>
      <c r="D26" s="51">
        <f t="shared" si="1"/>
        <v>675</v>
      </c>
      <c r="E26" s="51">
        <f t="shared" si="1"/>
        <v>815</v>
      </c>
      <c r="F26" s="51">
        <f t="shared" si="1"/>
        <v>-140</v>
      </c>
      <c r="G26" s="51">
        <f t="shared" si="1"/>
        <v>675</v>
      </c>
      <c r="H26" s="51">
        <f t="shared" si="1"/>
        <v>815</v>
      </c>
      <c r="I26" s="51">
        <f t="shared" si="1"/>
        <v>-140</v>
      </c>
      <c r="J26" s="51">
        <f t="shared" si="1"/>
        <v>-144</v>
      </c>
    </row>
    <row r="27" spans="2:10" x14ac:dyDescent="0.2">
      <c r="B27" s="50" t="s">
        <v>33</v>
      </c>
      <c r="C27" s="51">
        <f t="shared" ref="C27:J27" si="2">SUM(C19:C23)</f>
        <v>0</v>
      </c>
      <c r="D27" s="51">
        <f t="shared" si="2"/>
        <v>40000</v>
      </c>
      <c r="E27" s="51">
        <f t="shared" si="2"/>
        <v>40000</v>
      </c>
      <c r="F27" s="51">
        <f t="shared" si="2"/>
        <v>0</v>
      </c>
      <c r="G27" s="51">
        <f t="shared" si="2"/>
        <v>40000</v>
      </c>
      <c r="H27" s="51">
        <f t="shared" si="2"/>
        <v>40000</v>
      </c>
      <c r="I27" s="51">
        <f t="shared" si="2"/>
        <v>0</v>
      </c>
      <c r="J27" s="51">
        <f t="shared" si="2"/>
        <v>0</v>
      </c>
    </row>
    <row r="28" spans="2:10" x14ac:dyDescent="0.2">
      <c r="C28" s="25"/>
      <c r="D28" s="25"/>
      <c r="E28" s="25"/>
      <c r="F28" s="25"/>
      <c r="G28" s="25"/>
      <c r="H28" s="25"/>
      <c r="I28" s="25"/>
      <c r="J28" s="25"/>
    </row>
    <row r="29" spans="2:10" x14ac:dyDescent="0.2">
      <c r="B29" s="28"/>
    </row>
    <row r="31" spans="2:10" x14ac:dyDescent="0.2">
      <c r="B31" s="28" t="s">
        <v>34</v>
      </c>
    </row>
  </sheetData>
  <mergeCells count="9">
    <mergeCell ref="B2:J2"/>
    <mergeCell ref="C9:C10"/>
    <mergeCell ref="D9:D10"/>
    <mergeCell ref="E9:E10"/>
    <mergeCell ref="F9:F10"/>
    <mergeCell ref="G9:G10"/>
    <mergeCell ref="H9:H10"/>
    <mergeCell ref="I9:I10"/>
    <mergeCell ref="J9:J10"/>
  </mergeCells>
  <pageMargins left="0.78740157480314965" right="0.78740157480314965" top="0.98425196850393704" bottom="0.98425196850393704" header="0.51181102362204722" footer="0.51181102362204722"/>
  <pageSetup paperSize="9" scale="8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9"/>
  <dimension ref="B1:J31"/>
  <sheetViews>
    <sheetView view="pageLayout" zoomScaleNormal="100" workbookViewId="0">
      <selection activeCell="B4" sqref="B4"/>
    </sheetView>
  </sheetViews>
  <sheetFormatPr defaultRowHeight="12.75" x14ac:dyDescent="0.2"/>
  <cols>
    <col min="1" max="1" width="2" style="1" customWidth="1"/>
    <col min="2" max="2" width="27" style="1" customWidth="1"/>
    <col min="3" max="3" width="10.7109375" style="1" customWidth="1"/>
    <col min="4" max="4" width="6.85546875" style="1" bestFit="1" customWidth="1"/>
    <col min="5" max="5" width="7.28515625" style="1" bestFit="1" customWidth="1"/>
    <col min="6" max="8" width="10.7109375" style="1" customWidth="1"/>
    <col min="9" max="9" width="8" style="1" bestFit="1" customWidth="1"/>
    <col min="10" max="10" width="11.42578125" style="1" bestFit="1" customWidth="1"/>
    <col min="11" max="11" width="2.42578125" style="1" customWidth="1"/>
    <col min="12" max="16384" width="9.140625" style="1"/>
  </cols>
  <sheetData>
    <row r="1" spans="2:10" x14ac:dyDescent="0.2">
      <c r="B1" s="1" t="s">
        <v>0</v>
      </c>
    </row>
    <row r="2" spans="2:10" ht="25.5" hidden="1" customHeight="1" x14ac:dyDescent="0.2">
      <c r="B2" s="120" t="s">
        <v>1</v>
      </c>
      <c r="C2" s="121"/>
      <c r="D2" s="121"/>
      <c r="E2" s="121"/>
      <c r="F2" s="121"/>
      <c r="G2" s="121"/>
      <c r="H2" s="121"/>
      <c r="I2" s="121"/>
      <c r="J2" s="121"/>
    </row>
    <row r="3" spans="2:10" hidden="1" x14ac:dyDescent="0.2">
      <c r="B3" s="2" t="s">
        <v>2</v>
      </c>
    </row>
    <row r="4" spans="2:10" x14ac:dyDescent="0.2">
      <c r="B4" s="2" t="s">
        <v>54</v>
      </c>
    </row>
    <row r="5" spans="2:10" x14ac:dyDescent="0.2">
      <c r="B5" s="2"/>
    </row>
    <row r="6" spans="2:10" x14ac:dyDescent="0.2">
      <c r="B6" s="2"/>
    </row>
    <row r="7" spans="2:10" x14ac:dyDescent="0.2">
      <c r="B7" s="2"/>
    </row>
    <row r="8" spans="2:10" ht="22.5" x14ac:dyDescent="0.2">
      <c r="B8" s="3" t="s">
        <v>3</v>
      </c>
      <c r="C8" s="4" t="s">
        <v>4</v>
      </c>
      <c r="D8" s="4" t="s">
        <v>5</v>
      </c>
      <c r="E8" s="4" t="s">
        <v>6</v>
      </c>
      <c r="F8" s="4" t="s">
        <v>7</v>
      </c>
      <c r="G8" s="4" t="s">
        <v>8</v>
      </c>
      <c r="H8" s="4" t="s">
        <v>9</v>
      </c>
      <c r="I8" s="4" t="s">
        <v>10</v>
      </c>
      <c r="J8" s="4" t="s">
        <v>11</v>
      </c>
    </row>
    <row r="9" spans="2:10" x14ac:dyDescent="0.2">
      <c r="B9" s="5"/>
      <c r="C9" s="6" t="s">
        <v>12</v>
      </c>
      <c r="D9" s="7">
        <v>2018</v>
      </c>
      <c r="E9" s="7">
        <v>2018</v>
      </c>
      <c r="F9" s="7">
        <v>2018</v>
      </c>
      <c r="G9" s="7">
        <v>2019</v>
      </c>
      <c r="H9" s="7">
        <v>2019</v>
      </c>
      <c r="I9" s="7">
        <v>2019</v>
      </c>
      <c r="J9" s="7" t="s">
        <v>13</v>
      </c>
    </row>
    <row r="10" spans="2:10" x14ac:dyDescent="0.2">
      <c r="B10" s="8" t="s">
        <v>14</v>
      </c>
      <c r="C10" s="9" t="s">
        <v>15</v>
      </c>
      <c r="D10" s="10" t="s">
        <v>16</v>
      </c>
      <c r="E10" s="10" t="s">
        <v>17</v>
      </c>
      <c r="F10" s="10" t="s">
        <v>18</v>
      </c>
      <c r="G10" s="10" t="s">
        <v>19</v>
      </c>
      <c r="H10" s="10" t="s">
        <v>20</v>
      </c>
      <c r="I10" s="10" t="s">
        <v>18</v>
      </c>
      <c r="J10" s="10" t="s">
        <v>21</v>
      </c>
    </row>
    <row r="11" spans="2:10" x14ac:dyDescent="0.2">
      <c r="B11" s="11" t="s">
        <v>22</v>
      </c>
      <c r="D11" s="5"/>
      <c r="E11" s="12"/>
      <c r="F11" s="13"/>
      <c r="G11" s="5"/>
      <c r="H11" s="5"/>
      <c r="I11" s="13"/>
      <c r="J11" s="14"/>
    </row>
    <row r="12" spans="2:10" x14ac:dyDescent="0.2">
      <c r="B12" s="15" t="s">
        <v>23</v>
      </c>
      <c r="C12" s="30">
        <v>0</v>
      </c>
      <c r="D12" s="14">
        <v>60</v>
      </c>
      <c r="E12" s="14">
        <v>60</v>
      </c>
      <c r="F12" s="14">
        <f>D12-E12</f>
        <v>0</v>
      </c>
      <c r="G12" s="14">
        <v>60</v>
      </c>
      <c r="H12" s="14">
        <v>60</v>
      </c>
      <c r="I12" s="14">
        <f>G12-H12</f>
        <v>0</v>
      </c>
      <c r="J12" s="14">
        <f>I12+F12+C12</f>
        <v>0</v>
      </c>
    </row>
    <row r="13" spans="2:10" s="18" customFormat="1" ht="25.5" x14ac:dyDescent="0.2">
      <c r="B13" s="15" t="s">
        <v>24</v>
      </c>
      <c r="C13" s="30">
        <v>1</v>
      </c>
      <c r="D13" s="14">
        <v>500</v>
      </c>
      <c r="E13" s="14">
        <v>500</v>
      </c>
      <c r="F13" s="14">
        <f>D13-E13</f>
        <v>0</v>
      </c>
      <c r="G13" s="14">
        <v>500</v>
      </c>
      <c r="H13" s="14">
        <v>500</v>
      </c>
      <c r="I13" s="14">
        <f>G13-H13</f>
        <v>0</v>
      </c>
      <c r="J13" s="14">
        <f>I13+F13+C13</f>
        <v>1</v>
      </c>
    </row>
    <row r="14" spans="2:10" s="18" customFormat="1" x14ac:dyDescent="0.2">
      <c r="B14" s="15" t="s">
        <v>25</v>
      </c>
      <c r="C14" s="30">
        <v>4</v>
      </c>
      <c r="D14" s="14">
        <v>23</v>
      </c>
      <c r="E14" s="14">
        <v>23</v>
      </c>
      <c r="F14" s="14">
        <f>D14-E14</f>
        <v>0</v>
      </c>
      <c r="G14" s="14">
        <v>23</v>
      </c>
      <c r="H14" s="14">
        <v>23</v>
      </c>
      <c r="I14" s="14">
        <f>G14-H14</f>
        <v>0</v>
      </c>
      <c r="J14" s="14">
        <f>I14+F14+C14</f>
        <v>4</v>
      </c>
    </row>
    <row r="15" spans="2:10" s="18" customFormat="1" ht="25.5" x14ac:dyDescent="0.2">
      <c r="B15" s="15" t="s">
        <v>26</v>
      </c>
      <c r="C15" s="30">
        <v>-2</v>
      </c>
      <c r="D15" s="14">
        <v>0</v>
      </c>
      <c r="E15" s="14">
        <v>0</v>
      </c>
      <c r="F15" s="14">
        <v>0</v>
      </c>
      <c r="G15" s="14">
        <v>0</v>
      </c>
      <c r="H15" s="14">
        <v>0</v>
      </c>
      <c r="I15" s="14">
        <f>G15-H15</f>
        <v>0</v>
      </c>
      <c r="J15" s="14">
        <f>I15+F15+C15</f>
        <v>-2</v>
      </c>
    </row>
    <row r="16" spans="2:10" s="18" customFormat="1" x14ac:dyDescent="0.2">
      <c r="B16" s="15"/>
      <c r="C16" s="30"/>
      <c r="D16" s="14"/>
      <c r="E16" s="14"/>
      <c r="F16" s="14"/>
      <c r="G16" s="14"/>
      <c r="H16" s="14"/>
      <c r="I16" s="14"/>
      <c r="J16" s="14"/>
    </row>
    <row r="17" spans="2:10" s="18" customFormat="1" x14ac:dyDescent="0.2">
      <c r="B17" s="15"/>
      <c r="C17" s="30"/>
      <c r="D17" s="14"/>
      <c r="E17" s="14"/>
      <c r="F17" s="14"/>
      <c r="G17" s="14"/>
      <c r="H17" s="14"/>
      <c r="I17" s="14"/>
      <c r="J17" s="14"/>
    </row>
    <row r="18" spans="2:10" s="18" customFormat="1" x14ac:dyDescent="0.2">
      <c r="B18" s="15"/>
      <c r="C18" s="30"/>
      <c r="D18" s="14"/>
      <c r="E18" s="14"/>
      <c r="F18" s="14"/>
      <c r="G18" s="14"/>
      <c r="H18" s="14"/>
      <c r="I18" s="14"/>
      <c r="J18" s="14"/>
    </row>
    <row r="19" spans="2:10" s="18" customFormat="1" x14ac:dyDescent="0.2">
      <c r="B19" s="11" t="s">
        <v>27</v>
      </c>
      <c r="C19" s="30"/>
      <c r="D19" s="14"/>
      <c r="E19" s="14"/>
      <c r="F19" s="14"/>
      <c r="G19" s="14"/>
      <c r="H19" s="14"/>
      <c r="I19" s="14"/>
      <c r="J19" s="14"/>
    </row>
    <row r="20" spans="2:10" s="18" customFormat="1" x14ac:dyDescent="0.2">
      <c r="B20" s="19" t="s">
        <v>28</v>
      </c>
      <c r="C20" s="30">
        <v>148</v>
      </c>
      <c r="D20" s="14">
        <v>200</v>
      </c>
      <c r="E20" s="14">
        <v>349</v>
      </c>
      <c r="F20" s="14">
        <f>D20-E20</f>
        <v>-149</v>
      </c>
      <c r="G20" s="14">
        <v>149</v>
      </c>
      <c r="H20" s="14">
        <v>148</v>
      </c>
      <c r="I20" s="14">
        <f>G20-H20</f>
        <v>1</v>
      </c>
      <c r="J20" s="14">
        <f>I20+F20+C20</f>
        <v>0</v>
      </c>
    </row>
    <row r="21" spans="2:10" s="18" customFormat="1" x14ac:dyDescent="0.2">
      <c r="B21" s="15" t="s">
        <v>29</v>
      </c>
      <c r="C21" s="30"/>
      <c r="D21" s="14"/>
      <c r="E21" s="14"/>
      <c r="F21" s="14">
        <f>D21-E21</f>
        <v>0</v>
      </c>
      <c r="G21" s="14"/>
      <c r="H21" s="14"/>
      <c r="I21" s="14">
        <f>G21-H21</f>
        <v>0</v>
      </c>
      <c r="J21" s="14">
        <f>I21+F21+C21</f>
        <v>0</v>
      </c>
    </row>
    <row r="22" spans="2:10" s="18" customFormat="1" x14ac:dyDescent="0.2">
      <c r="B22" s="15" t="s">
        <v>30</v>
      </c>
      <c r="C22" s="30"/>
      <c r="D22" s="14"/>
      <c r="E22" s="14"/>
      <c r="F22" s="14"/>
      <c r="G22" s="14"/>
      <c r="H22" s="14"/>
      <c r="I22" s="14"/>
      <c r="J22" s="14"/>
    </row>
    <row r="23" spans="2:10" x14ac:dyDescent="0.2">
      <c r="B23" s="15"/>
      <c r="C23" s="31"/>
      <c r="D23" s="32"/>
      <c r="E23" s="32"/>
      <c r="F23" s="14">
        <f>D23-E23</f>
        <v>0</v>
      </c>
      <c r="G23" s="32"/>
      <c r="H23" s="32"/>
      <c r="I23" s="14">
        <f>G23-H23</f>
        <v>0</v>
      </c>
      <c r="J23" s="14">
        <f>I23+F23+C23</f>
        <v>0</v>
      </c>
    </row>
    <row r="24" spans="2:10" x14ac:dyDescent="0.2">
      <c r="B24" s="22" t="s">
        <v>31</v>
      </c>
      <c r="C24" s="23">
        <f t="shared" ref="C24:J24" si="0">SUM(C11:C23)</f>
        <v>151</v>
      </c>
      <c r="D24" s="24">
        <f t="shared" si="0"/>
        <v>783</v>
      </c>
      <c r="E24" s="24">
        <f t="shared" si="0"/>
        <v>932</v>
      </c>
      <c r="F24" s="24">
        <f t="shared" si="0"/>
        <v>-149</v>
      </c>
      <c r="G24" s="24">
        <f t="shared" si="0"/>
        <v>732</v>
      </c>
      <c r="H24" s="24">
        <f t="shared" si="0"/>
        <v>731</v>
      </c>
      <c r="I24" s="24">
        <f t="shared" si="0"/>
        <v>1</v>
      </c>
      <c r="J24" s="24">
        <f t="shared" si="0"/>
        <v>3</v>
      </c>
    </row>
    <row r="25" spans="2:10" x14ac:dyDescent="0.2">
      <c r="C25" s="25"/>
      <c r="D25" s="25"/>
      <c r="E25" s="25"/>
      <c r="F25" s="25"/>
      <c r="G25" s="25"/>
      <c r="H25" s="25"/>
      <c r="I25" s="25"/>
      <c r="J25" s="25"/>
    </row>
    <row r="26" spans="2:10" x14ac:dyDescent="0.2">
      <c r="B26" s="26" t="s">
        <v>32</v>
      </c>
      <c r="C26" s="27">
        <f t="shared" ref="C26:J26" si="1">SUM(C13:C17)</f>
        <v>3</v>
      </c>
      <c r="D26" s="27">
        <f t="shared" si="1"/>
        <v>523</v>
      </c>
      <c r="E26" s="27">
        <f t="shared" si="1"/>
        <v>523</v>
      </c>
      <c r="F26" s="27">
        <f t="shared" si="1"/>
        <v>0</v>
      </c>
      <c r="G26" s="27">
        <f t="shared" si="1"/>
        <v>523</v>
      </c>
      <c r="H26" s="27">
        <f t="shared" si="1"/>
        <v>523</v>
      </c>
      <c r="I26" s="27">
        <f t="shared" si="1"/>
        <v>0</v>
      </c>
      <c r="J26" s="27">
        <f t="shared" si="1"/>
        <v>3</v>
      </c>
    </row>
    <row r="27" spans="2:10" x14ac:dyDescent="0.2">
      <c r="B27" s="26" t="s">
        <v>33</v>
      </c>
      <c r="C27" s="27">
        <f t="shared" ref="C27:J27" si="2">SUM(C19:C23)</f>
        <v>148</v>
      </c>
      <c r="D27" s="27">
        <f t="shared" si="2"/>
        <v>200</v>
      </c>
      <c r="E27" s="27">
        <f t="shared" si="2"/>
        <v>349</v>
      </c>
      <c r="F27" s="27">
        <f t="shared" si="2"/>
        <v>-149</v>
      </c>
      <c r="G27" s="27">
        <f t="shared" si="2"/>
        <v>149</v>
      </c>
      <c r="H27" s="27">
        <f t="shared" si="2"/>
        <v>148</v>
      </c>
      <c r="I27" s="27">
        <f t="shared" si="2"/>
        <v>1</v>
      </c>
      <c r="J27" s="27">
        <f t="shared" si="2"/>
        <v>0</v>
      </c>
    </row>
    <row r="28" spans="2:10" x14ac:dyDescent="0.2">
      <c r="C28" s="25"/>
      <c r="D28" s="25"/>
      <c r="E28" s="25"/>
      <c r="F28" s="25"/>
      <c r="G28" s="25"/>
      <c r="H28" s="25"/>
      <c r="I28" s="25"/>
      <c r="J28" s="25"/>
    </row>
    <row r="29" spans="2:10" x14ac:dyDescent="0.2">
      <c r="B29" s="28"/>
    </row>
    <row r="31" spans="2:10" x14ac:dyDescent="0.2">
      <c r="B31" s="28" t="s">
        <v>34</v>
      </c>
    </row>
  </sheetData>
  <mergeCells count="1">
    <mergeCell ref="B2:J2"/>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RK Word" ma:contentTypeID="0x010100BBA312BF02777149882D207184EC35C03200CF5593F4490C0D4196725A57CBAFD07F" ma:contentTypeVersion="4" ma:contentTypeDescription="Skapa nytt dokument med möjlighet att välja RK-mall" ma:contentTypeScope="" ma:versionID="aaa44345731256ae5d23f0993440e2c1">
  <xsd:schema xmlns:xsd="http://www.w3.org/2001/XMLSchema" xmlns:xs="http://www.w3.org/2001/XMLSchema" xmlns:p="http://schemas.microsoft.com/office/2006/metadata/properties" xmlns:ns2="4e9c2f0c-7bf8-49af-8356-cbf363fc78a7" xmlns:ns4="cc625d36-bb37-4650-91b9-0c96159295ba" xmlns:ns5="9c9941df-7074-4a92-bf99-225d24d78d61" targetNamespace="http://schemas.microsoft.com/office/2006/metadata/properties" ma:root="true" ma:fieldsID="2f7ad66c00b9d73d4005b86f9d66fe8f" ns2:_="" ns4:_="" ns5:_="">
    <xsd:import namespace="4e9c2f0c-7bf8-49af-8356-cbf363fc78a7"/>
    <xsd:import namespace="cc625d36-bb37-4650-91b9-0c96159295ba"/>
    <xsd:import namespace="9c9941df-7074-4a92-bf99-225d24d78d61"/>
    <xsd:element name="properties">
      <xsd:complexType>
        <xsd:sequence>
          <xsd:element name="documentManagement">
            <xsd:complexType>
              <xsd:all>
                <xsd:element ref="ns2:DirtyMigration" minOccurs="0"/>
                <xsd:element ref="ns4:TaxCatchAllLabel" minOccurs="0"/>
                <xsd:element ref="ns4:k46d94c0acf84ab9a79866a9d8b1905f" minOccurs="0"/>
                <xsd:element ref="ns4:TaxCatchAll" minOccurs="0"/>
                <xsd:element ref="ns4:edbe0b5c82304c8e847ab7b8c02a77c3"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9c2f0c-7bf8-49af-8356-cbf363fc78a7" elementFormDefault="qualified">
    <xsd:import namespace="http://schemas.microsoft.com/office/2006/documentManagement/types"/>
    <xsd:import namespace="http://schemas.microsoft.com/office/infopath/2007/PartnerControls"/>
    <xsd:element name="DirtyMigration" ma:index="4" nillable="true" ma:displayName="Migrerad inte uppdaterad" ma:default="0" ma:internalName="DirtyMigrat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c625d36-bb37-4650-91b9-0c96159295ba" elementFormDefault="qualified">
    <xsd:import namespace="http://schemas.microsoft.com/office/2006/documentManagement/types"/>
    <xsd:import namespace="http://schemas.microsoft.com/office/infopath/2007/PartnerControls"/>
    <xsd:element name="TaxCatchAllLabel" ma:index="5" nillable="true" ma:displayName="Global taxonomikolumn1" ma:description="" ma:hidden="true" ma:list="{e1938cba-2959-43c3-a77f-283ab2a63118}" ma:internalName="TaxCatchAllLabel" ma:readOnly="true" ma:showField="CatchAllDataLabel" ma:web="4b1ee199-d7fd-46f7-a307-e08bcedd68af">
      <xsd:complexType>
        <xsd:complexContent>
          <xsd:extension base="dms:MultiChoiceLookup">
            <xsd:sequence>
              <xsd:element name="Value" type="dms:Lookup" maxOccurs="unbounded" minOccurs="0" nillable="true"/>
            </xsd:sequence>
          </xsd:extension>
        </xsd:complexContent>
      </xsd:complexType>
    </xsd:element>
    <xsd:element name="k46d94c0acf84ab9a79866a9d8b1905f" ma:index="10" nillable="true" ma:taxonomy="true" ma:internalName="k46d94c0acf84ab9a79866a9d8b1905f" ma:taxonomyFieldName="Organisation" ma:displayName="Organisatorisk enhet" ma:default="" ma:fieldId="{446d94c0-acf8-4ab9-a798-66a9d8b1905f}" ma:sspId="d07acfae-4dfa-4949-99a8-259efd31a6ae" ma:termSetId="8c1436be-a8c9-4c8f-93bb-07dc2d5595bf" ma:anchorId="00000000-0000-0000-0000-000000000000" ma:open="false" ma:isKeyword="false">
      <xsd:complexType>
        <xsd:sequence>
          <xsd:element ref="pc:Terms" minOccurs="0" maxOccurs="1"/>
        </xsd:sequence>
      </xsd:complexType>
    </xsd:element>
    <xsd:element name="TaxCatchAll" ma:index="12" nillable="true" ma:displayName="Taxonomy Catch All Column" ma:description="" ma:hidden="true" ma:list="{e1938cba-2959-43c3-a77f-283ab2a63118}" ma:internalName="TaxCatchAll" ma:showField="CatchAllData" ma:web="4b1ee199-d7fd-46f7-a307-e08bcedd68af">
      <xsd:complexType>
        <xsd:complexContent>
          <xsd:extension base="dms:MultiChoiceLookup">
            <xsd:sequence>
              <xsd:element name="Value" type="dms:Lookup" maxOccurs="unbounded" minOccurs="0" nillable="true"/>
            </xsd:sequence>
          </xsd:extension>
        </xsd:complexContent>
      </xsd:complexType>
    </xsd:element>
    <xsd:element name="edbe0b5c82304c8e847ab7b8c02a77c3" ma:index="13" nillable="true" ma:taxonomy="true" ma:internalName="edbe0b5c82304c8e847ab7b8c02a77c3" ma:taxonomyFieldName="ActivityCategory" ma:displayName="Aktivitetskategori" ma:default="" ma:fieldId="{edbe0b5c-8230-4c8e-847a-b7b8c02a77c3}" ma:sspId="d07acfae-4dfa-4949-99a8-259efd31a6ae" ma:termSetId="8bf97125-e7b6-456b-9da4-c0e62cf3e5a7"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c9941df-7074-4a92-bf99-225d24d78d61" elementFormDefault="qualified">
    <xsd:import namespace="http://schemas.microsoft.com/office/2006/documentManagement/types"/>
    <xsd:import namespace="http://schemas.microsoft.com/office/infopath/2007/PartnerControls"/>
    <xsd:element name="SharedWithUsers" ma:index="15" nillable="true" ma:displayName="Delat med"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Innehållstyp"/>
        <xsd:element ref="dc:title" minOccurs="0" maxOccurs="1" ma:index="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d07acfae-4dfa-4949-99a8-259efd31a6ae" ContentTypeId="0x010100BBA312BF02777149882D207184EC35C032"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cc625d36-bb37-4650-91b9-0c96159295ba"/>
    <edbe0b5c82304c8e847ab7b8c02a77c3 xmlns="cc625d36-bb37-4650-91b9-0c96159295ba">
      <Terms xmlns="http://schemas.microsoft.com/office/infopath/2007/PartnerControls"/>
    </edbe0b5c82304c8e847ab7b8c02a77c3>
    <DirtyMigration xmlns="4e9c2f0c-7bf8-49af-8356-cbf363fc78a7">false</DirtyMigration>
    <k46d94c0acf84ab9a79866a9d8b1905f xmlns="cc625d36-bb37-4650-91b9-0c96159295ba">
      <Terms xmlns="http://schemas.microsoft.com/office/infopath/2007/PartnerControls"/>
    </k46d94c0acf84ab9a79866a9d8b1905f>
  </documentManagement>
</p:properties>
</file>

<file path=customXml/itemProps1.xml><?xml version="1.0" encoding="utf-8"?>
<ds:datastoreItem xmlns:ds="http://schemas.openxmlformats.org/officeDocument/2006/customXml" ds:itemID="{668E16B0-B96E-4FB1-9A5D-D7384DE584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9c2f0c-7bf8-49af-8356-cbf363fc78a7"/>
    <ds:schemaRef ds:uri="cc625d36-bb37-4650-91b9-0c96159295ba"/>
    <ds:schemaRef ds:uri="9c9941df-7074-4a92-bf99-225d24d78d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D330438-C312-4910-A1E2-1C40943D5E4D}">
  <ds:schemaRefs>
    <ds:schemaRef ds:uri="Microsoft.SharePoint.Taxonomy.ContentTypeSync"/>
  </ds:schemaRefs>
</ds:datastoreItem>
</file>

<file path=customXml/itemProps3.xml><?xml version="1.0" encoding="utf-8"?>
<ds:datastoreItem xmlns:ds="http://schemas.openxmlformats.org/officeDocument/2006/customXml" ds:itemID="{48634F25-8C0E-4972-85E2-B1A2A578C707}">
  <ds:schemaRefs>
    <ds:schemaRef ds:uri="http://schemas.microsoft.com/sharepoint/v3/contenttype/forms"/>
  </ds:schemaRefs>
</ds:datastoreItem>
</file>

<file path=customXml/itemProps4.xml><?xml version="1.0" encoding="utf-8"?>
<ds:datastoreItem xmlns:ds="http://schemas.openxmlformats.org/officeDocument/2006/customXml" ds:itemID="{EC04D173-771A-4F81-9BB5-F0155BDFA570}">
  <ds:schemaRefs>
    <ds:schemaRef ds:uri="4e9c2f0c-7bf8-49af-8356-cbf363fc78a7"/>
    <ds:schemaRef ds:uri="http://schemas.microsoft.com/office/2006/metadata/properties"/>
    <ds:schemaRef ds:uri="http://purl.org/dc/elements/1.1/"/>
    <ds:schemaRef ds:uri="cc625d36-bb37-4650-91b9-0c96159295ba"/>
    <ds:schemaRef ds:uri="http://purl.org/dc/terms/"/>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9c9941df-7074-4a92-bf99-225d24d78d6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Kalkylblad</vt:lpstr>
      </vt:variant>
      <vt:variant>
        <vt:i4>22</vt:i4>
      </vt:variant>
    </vt:vector>
  </HeadingPairs>
  <TitlesOfParts>
    <vt:vector size="22" baseType="lpstr">
      <vt:lpstr>Sammanställning</vt:lpstr>
      <vt:lpstr>K</vt:lpstr>
      <vt:lpstr>W</vt:lpstr>
      <vt:lpstr>I</vt:lpstr>
      <vt:lpstr>X</vt:lpstr>
      <vt:lpstr>N</vt:lpstr>
      <vt:lpstr>Z</vt:lpstr>
      <vt:lpstr>F</vt:lpstr>
      <vt:lpstr>H</vt:lpstr>
      <vt:lpstr>G</vt:lpstr>
      <vt:lpstr>BD</vt:lpstr>
      <vt:lpstr>M</vt:lpstr>
      <vt:lpstr>AB</vt:lpstr>
      <vt:lpstr>D</vt:lpstr>
      <vt:lpstr>C</vt:lpstr>
      <vt:lpstr>S</vt:lpstr>
      <vt:lpstr>AC</vt:lpstr>
      <vt:lpstr>Y</vt:lpstr>
      <vt:lpstr>U</vt:lpstr>
      <vt:lpstr>O</vt:lpstr>
      <vt:lpstr>T</vt:lpstr>
      <vt:lpst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Norén Ulrik</dc:creator>
  <cp:lastModifiedBy>Susanna Herrera</cp:lastModifiedBy>
  <cp:lastPrinted>2018-12-05T13:40:40Z</cp:lastPrinted>
  <dcterms:created xsi:type="dcterms:W3CDTF">2018-11-26T14:38:13Z</dcterms:created>
  <dcterms:modified xsi:type="dcterms:W3CDTF">2018-12-20T14:26:32Z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0x010100BBA312BF02777149882D207184EC35C03200CF5593F4490C0D4196725A57CBAFD07F</vt:lpwstr>
  </property>
  <property fmtid="{D5CDD505-2E9C-101B-9397-08002B2CF9AE}" pid="3" name="Organisation">
    <vt:lpwstr/>
  </property>
  <property fmtid="{D5CDD505-2E9C-101B-9397-08002B2CF9AE}" pid="4" name="ActivityCategory">
    <vt:lpwstr/>
  </property>
  <property fmtid="{D5CDD505-2E9C-101B-9397-08002B2CF9AE}" pid="5" name="_dlc_DocId">
    <vt:lpwstr>JMV6WU277ZYR-1834298216-30940</vt:lpwstr>
  </property>
  <property fmtid="{D5CDD505-2E9C-101B-9397-08002B2CF9AE}" pid="6" name="_dlc_DocIdUrl">
    <vt:lpwstr>https://dhs.sp.regeringskansliet.se/yta/fi-ofa/sfo/_layouts/15/DocIdRedir.aspx?ID=JMV6WU277ZYR-1834298216-30940, JMV6WU277ZYR-1834298216-30940</vt:lpwstr>
  </property>
  <property fmtid="{D5CDD505-2E9C-101B-9397-08002B2CF9AE}" pid="7" name="_dlc_DocIdItemGuid">
    <vt:lpwstr>784bba20-d770-4a12-9836-b5900ec84977</vt:lpwstr>
  </property>
</Properties>
</file>