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CNN0312A\Documents\TLV\"/>
    </mc:Choice>
  </mc:AlternateContent>
  <bookViews>
    <workbookView xWindow="0" yWindow="0" windowWidth="25200" windowHeight="11760"/>
  </bookViews>
  <sheets>
    <sheet name="utbetalning februari (avser dec" sheetId="3" r:id="rId1"/>
  </sheets>
  <calcPr calcId="171027"/>
</workbook>
</file>

<file path=xl/calcChain.xml><?xml version="1.0" encoding="utf-8"?>
<calcChain xmlns="http://schemas.openxmlformats.org/spreadsheetml/2006/main">
  <c r="D7" i="3" l="1"/>
  <c r="D11" i="3"/>
  <c r="D12" i="3"/>
  <c r="D15" i="3"/>
  <c r="D16" i="3"/>
  <c r="D17" i="3"/>
  <c r="D20" i="3"/>
  <c r="D24" i="3"/>
  <c r="B24" i="3"/>
  <c r="B23" i="3"/>
  <c r="D23" i="3" s="1"/>
  <c r="B22" i="3"/>
  <c r="D22" i="3" s="1"/>
  <c r="B21" i="3"/>
  <c r="D21" i="3" s="1"/>
  <c r="B20" i="3"/>
  <c r="B19" i="3"/>
  <c r="D19" i="3" s="1"/>
  <c r="B18" i="3"/>
  <c r="D18" i="3" s="1"/>
  <c r="B16" i="3"/>
  <c r="B15" i="3"/>
  <c r="B14" i="3"/>
  <c r="D14" i="3" s="1"/>
  <c r="B13" i="3"/>
  <c r="D13" i="3" s="1"/>
  <c r="B11" i="3"/>
  <c r="B10" i="3"/>
  <c r="D10" i="3" s="1"/>
  <c r="B9" i="3"/>
  <c r="D9" i="3" s="1"/>
  <c r="B8" i="3"/>
  <c r="D8" i="3" s="1"/>
  <c r="B7" i="3"/>
  <c r="B6" i="3"/>
  <c r="D6" i="3" s="1"/>
  <c r="B5" i="3"/>
  <c r="D5" i="3" s="1"/>
  <c r="B4" i="3"/>
  <c r="D4" i="3" s="1"/>
  <c r="C25" i="3" l="1"/>
  <c r="D25" i="3" l="1"/>
  <c r="B25" i="3"/>
</calcChain>
</file>

<file path=xl/sharedStrings.xml><?xml version="1.0" encoding="utf-8"?>
<sst xmlns="http://schemas.openxmlformats.org/spreadsheetml/2006/main" count="27" uniqueCount="27">
  <si>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</si>
  <si>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</si>
  <si>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</si>
  <si>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</si>
  <si>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</si>
  <si>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</si>
  <si>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</si>
  <si>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</si>
  <si>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</si>
  <si>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</si>
  <si>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</si>
  <si>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</si>
  <si>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</si>
  <si>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</si>
  <si>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</si>
  <si>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</si>
  <si>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</si>
  <si>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</si>
  <si>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</si>
  <si>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</si>
  <si>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</si>
  <si>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</si>
  <si>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</si>
  <si>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Fördelning av statsbidraget för läkemedelsförmånerna för utbetalning i februari 2019 avseende kostnader för december 2018.</t>
  </si>
  <si>
    <t>Statens del av återbäring (kr)*</t>
  </si>
  <si>
    <t>Utbetalning februari (kr)</t>
  </si>
  <si>
    <t>Statsbidrag februari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</si>
</sst>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#,##0_ ;\-#,##0\ "/>
    <numFmt numFmtId="167" formatCode="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6" fillId="0" borderId="0" xfId="0" applyFont="1" applyAlignment="1">
      <alignment vertical="top"/>
    </xf>
    <xf numFmtId="0" fontId="15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5" fillId="0" borderId="0" xfId="0" applyFont="1" applyAlignment="1">
      <alignment vertical="top"/>
    </xf>
    <xf numFmtId="166" fontId="1" fillId="0" borderId="1" xfId="22" applyNumberFormat="1" applyFont="1" applyBorder="1" applyAlignment="1">
      <alignment horizontal="right"/>
    </xf>
    <xf numFmtId="166" fontId="0" fillId="0" borderId="5" xfId="22" applyNumberFormat="1" applyFont="1" applyBorder="1" applyAlignment="1">
      <alignment horizontal="right"/>
    </xf>
    <xf numFmtId="166" fontId="0" fillId="0" borderId="3" xfId="22" applyNumberFormat="1" applyFont="1" applyBorder="1" applyAlignment="1">
      <alignment horizontal="right"/>
    </xf>
    <xf numFmtId="3" fontId="0" fillId="0" borderId="3" xfId="0" applyNumberFormat="1" applyBorder="1"/>
    <xf numFmtId="167" fontId="0" fillId="0" borderId="6" xfId="0" applyNumberFormat="1" applyBorder="1"/>
    <xf numFmtId="166" fontId="0" fillId="0" borderId="3" xfId="22" applyNumberFormat="1" applyFont="1" applyFill="1" applyBorder="1" applyAlignment="1">
      <alignment horizontal="right"/>
    </xf>
    <xf numFmtId="166" fontId="0" fillId="0" borderId="7" xfId="22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</cellXfs>
  <cellStyles count="23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" xfId="22" builtinId="3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381001</xdr:colOff>
      <xdr:row>11</xdr:row>
      <xdr:rowOff>123824</xdr:rowOff>
    </xdr:from>
    <xdr:to>
      <xdr:col>7</xdr:col>
      <xdr:colOff>152400</xdr:colOff>
      <xdr:row>23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9492E28-E856-47B3-8148-12B3AAC6179B}"/>
            </a:ext>
          </a:extLst>
        </xdr:cNvPr>
        <xdr:cNvSpPr txBox="1"/>
      </xdr:nvSpPr>
      <xdr:spPr>
        <a:xfrm>
          <a:off x="5153026" y="2733674"/>
          <a:ext cx="3495674" cy="2305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*</a:t>
          </a:r>
          <a:r>
            <a:rPr lang="sv-SE" sz="1100" i="1"/>
            <a:t>Enligt statens och och SKL:s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överenskommelse om statens bidrag till landstingen för kostnader för läkemedelsförmånerna m.m. för år 2018 (dnr </a:t>
          </a:r>
          <a:r>
            <a:rPr lang="sv-SE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S2018/00564/FS) </a:t>
          </a:r>
          <a:r>
            <a:rPr lang="sv-SE" sz="1100" i="1">
              <a:solidFill>
                <a:sysClr val="windowText" lastClr="000000"/>
              </a:solidFill>
            </a:rPr>
            <a:t>ska </a:t>
          </a:r>
          <a:r>
            <a:rPr lang="sv-SE" sz="1100" i="1"/>
            <a:t>staten och landstingen dela på återbäringen som genereras av de sidoöverenskommelser som läkemedelsföretag och landsting ingår inom ramen för TLV:s ärendehandläggning för vissa läkemedel. Utbetalningen av bidrag har därför justerats ner med</a:t>
          </a:r>
          <a:r>
            <a:rPr lang="sv-SE" sz="1100" i="1" baseline="0"/>
            <a:t> ca 1,1 mdkr, vilket</a:t>
          </a:r>
          <a:r>
            <a:rPr lang="sv-SE" sz="1100" i="1"/>
            <a:t> motsvarar</a:t>
          </a:r>
          <a:r>
            <a:rPr lang="sv-SE" sz="1100" i="1" baseline="0"/>
            <a:t> en prognos av</a:t>
          </a:r>
          <a:r>
            <a:rPr lang="sv-SE" sz="1100" i="1"/>
            <a:t> statens andel av besparingsbeloppet. En slutjustering</a:t>
          </a:r>
          <a:r>
            <a:rPr lang="sv-SE" sz="1100" i="1" baseline="0"/>
            <a:t> av </a:t>
          </a:r>
          <a:r>
            <a:rPr lang="sv-SE" sz="1100" i="1"/>
            <a:t> av statens andel</a:t>
          </a:r>
          <a:r>
            <a:rPr lang="sv-SE" sz="1100" i="1" baseline="0"/>
            <a:t> av beloppet kommer göras i en senare utbetalning.</a:t>
          </a:r>
          <a:endParaRPr lang="sv-SE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zoomScaleNormal="100" workbookViewId="0">
      <selection activeCell="E6" sqref="E6"/>
    </sheetView>
  </sheetViews>
  <sheetFormatPr defaultRowHeight="15" x14ac:dyDescent="0.25"/>
  <cols>
    <col min="1" max="2" width="16.85546875" customWidth="1"/>
    <col min="3" max="3" width="16.7109375" customWidth="1"/>
    <col min="4" max="4" width="16.5703125" customWidth="1"/>
    <col min="5" max="5" width="15.140625" customWidth="1"/>
    <col min="6" max="6" width="20" customWidth="1"/>
    <col min="7" max="7" width="17.140625" customWidth="1"/>
    <col min="9" max="9" width="18" customWidth="1"/>
    <col min="10" max="10" width="20" customWidth="1"/>
    <col min="11" max="11" width="19.42578125" customWidth="1"/>
    <col min="12" max="12" width="20.42578125" customWidth="1"/>
  </cols>
  <sheetData>
    <row r="1" spans="1:8" ht="39" customHeight="1" x14ac:dyDescent="0.3">
      <c r="A1" s="22" t="s">
        <v>23</v>
      </c>
      <c r="B1" s="22"/>
      <c r="C1" s="22"/>
      <c r="D1" s="22"/>
      <c r="E1" s="22"/>
      <c r="F1" s="22"/>
      <c r="G1" s="22"/>
      <c r="H1" s="22"/>
    </row>
    <row r="2" spans="1:8" ht="15.75" thickBot="1" x14ac:dyDescent="0.3">
      <c r="A2" s="3"/>
      <c r="B2" s="3"/>
      <c r="C2" s="3"/>
      <c r="D2" s="2"/>
      <c r="E2" s="1"/>
    </row>
    <row r="3" spans="1:8" s="3" customFormat="1" ht="30.75" thickBot="1" x14ac:dyDescent="0.3">
      <c r="A3" s="8" t="s">
        <v>21</v>
      </c>
      <c r="B3" s="9" t="s">
        <v>26</v>
      </c>
      <c r="C3" s="9" t="s">
        <v>24</v>
      </c>
      <c r="D3" s="9" t="s">
        <v>25</v>
      </c>
      <c r="E3"/>
    </row>
    <row r="4" spans="1:8" x14ac:dyDescent="0.25">
      <c r="A4" s="6" t="s">
        <v>0</v>
      </c>
      <c r="B4" s="18">
        <f>510486089+4</f>
        <v>510486093</v>
      </c>
      <c r="C4" s="16">
        <v>-226863832</v>
      </c>
      <c r="D4" s="16">
        <f t="shared" ref="D4:D24" si="0">SUM(B4:C4)</f>
        <v>283622261</v>
      </c>
      <c r="E4" s="19"/>
    </row>
    <row r="5" spans="1:8" x14ac:dyDescent="0.25">
      <c r="A5" s="6" t="s">
        <v>1</v>
      </c>
      <c r="B5" s="18">
        <f>80460631+2</f>
        <v>80460633</v>
      </c>
      <c r="C5" s="17">
        <v>-35838523</v>
      </c>
      <c r="D5" s="17">
        <f t="shared" si="0"/>
        <v>44622110</v>
      </c>
      <c r="E5" s="19"/>
    </row>
    <row r="6" spans="1:8" x14ac:dyDescent="0.25">
      <c r="A6" s="6" t="s">
        <v>2</v>
      </c>
      <c r="B6" s="18">
        <f>69880108-4</f>
        <v>69880104</v>
      </c>
      <c r="C6" s="17">
        <v>-36567569</v>
      </c>
      <c r="D6" s="17">
        <f t="shared" si="0"/>
        <v>33312535</v>
      </c>
      <c r="E6" s="19"/>
    </row>
    <row r="7" spans="1:8" x14ac:dyDescent="0.25">
      <c r="A7" s="6" t="s">
        <v>3</v>
      </c>
      <c r="B7" s="18">
        <f>104913925+4</f>
        <v>104913929</v>
      </c>
      <c r="C7" s="17">
        <v>-47599970</v>
      </c>
      <c r="D7" s="17">
        <f t="shared" si="0"/>
        <v>57313959</v>
      </c>
      <c r="E7" s="19"/>
    </row>
    <row r="8" spans="1:8" x14ac:dyDescent="0.25">
      <c r="A8" s="6" t="s">
        <v>4</v>
      </c>
      <c r="B8" s="18">
        <f>81292987+5</f>
        <v>81292992</v>
      </c>
      <c r="C8" s="17">
        <v>-37005168</v>
      </c>
      <c r="D8" s="17">
        <f t="shared" si="0"/>
        <v>44287824</v>
      </c>
      <c r="E8" s="19"/>
    </row>
    <row r="9" spans="1:8" x14ac:dyDescent="0.25">
      <c r="A9" s="6" t="s">
        <v>5</v>
      </c>
      <c r="B9" s="18">
        <f>44616135+4</f>
        <v>44616139</v>
      </c>
      <c r="C9" s="17">
        <v>-22861574</v>
      </c>
      <c r="D9" s="17">
        <f t="shared" si="0"/>
        <v>21754565</v>
      </c>
      <c r="E9" s="19"/>
    </row>
    <row r="10" spans="1:8" x14ac:dyDescent="0.25">
      <c r="A10" s="6" t="s">
        <v>6</v>
      </c>
      <c r="B10" s="18">
        <f>59522333-3</f>
        <v>59522330</v>
      </c>
      <c r="C10" s="17">
        <v>-22655072</v>
      </c>
      <c r="D10" s="17">
        <f t="shared" si="0"/>
        <v>36867258</v>
      </c>
      <c r="E10" s="19"/>
    </row>
    <row r="11" spans="1:8" x14ac:dyDescent="0.25">
      <c r="A11" s="6" t="s">
        <v>7</v>
      </c>
      <c r="B11" s="18">
        <f>38462321-5</f>
        <v>38462316</v>
      </c>
      <c r="C11" s="17">
        <v>-15206022</v>
      </c>
      <c r="D11" s="17">
        <f t="shared" si="0"/>
        <v>23256294</v>
      </c>
      <c r="E11" s="19"/>
    </row>
    <row r="12" spans="1:8" x14ac:dyDescent="0.25">
      <c r="A12" s="6" t="s">
        <v>8</v>
      </c>
      <c r="B12" s="18">
        <v>303297347</v>
      </c>
      <c r="C12" s="17">
        <v>-177133144</v>
      </c>
      <c r="D12" s="17">
        <f t="shared" si="0"/>
        <v>126164203</v>
      </c>
      <c r="E12" s="19"/>
    </row>
    <row r="13" spans="1:8" x14ac:dyDescent="0.25">
      <c r="A13" s="6" t="s">
        <v>9</v>
      </c>
      <c r="B13" s="18">
        <f>74853033+3</f>
        <v>74853036</v>
      </c>
      <c r="C13" s="17">
        <v>-35991887</v>
      </c>
      <c r="D13" s="17">
        <f t="shared" si="0"/>
        <v>38861149</v>
      </c>
      <c r="E13" s="19"/>
    </row>
    <row r="14" spans="1:8" x14ac:dyDescent="0.25">
      <c r="A14" s="6" t="s">
        <v>10</v>
      </c>
      <c r="B14" s="18">
        <f>380370623-2</f>
        <v>380370621</v>
      </c>
      <c r="C14" s="17">
        <v>-170799490</v>
      </c>
      <c r="D14" s="17">
        <f t="shared" si="0"/>
        <v>209571131</v>
      </c>
      <c r="E14" s="19"/>
    </row>
    <row r="15" spans="1:8" x14ac:dyDescent="0.25">
      <c r="A15" s="6" t="s">
        <v>11</v>
      </c>
      <c r="B15" s="18">
        <f>67931655-3</f>
        <v>67931652</v>
      </c>
      <c r="C15" s="17">
        <v>-38864169</v>
      </c>
      <c r="D15" s="17">
        <f t="shared" si="0"/>
        <v>29067483</v>
      </c>
      <c r="E15" s="19"/>
    </row>
    <row r="16" spans="1:8" x14ac:dyDescent="0.25">
      <c r="A16" s="6" t="s">
        <v>12</v>
      </c>
      <c r="B16" s="18">
        <f>69134533-5</f>
        <v>69134528</v>
      </c>
      <c r="C16" s="17">
        <v>-40128398</v>
      </c>
      <c r="D16" s="17">
        <f t="shared" si="0"/>
        <v>29006130</v>
      </c>
      <c r="E16" s="19"/>
    </row>
    <row r="17" spans="1:15" x14ac:dyDescent="0.25">
      <c r="A17" s="6" t="s">
        <v>13</v>
      </c>
      <c r="B17" s="18">
        <v>64561967</v>
      </c>
      <c r="C17" s="17">
        <v>-33322964</v>
      </c>
      <c r="D17" s="17">
        <f t="shared" si="0"/>
        <v>31239003</v>
      </c>
      <c r="E17" s="19"/>
    </row>
    <row r="18" spans="1:15" x14ac:dyDescent="0.25">
      <c r="A18" s="6" t="s">
        <v>14</v>
      </c>
      <c r="B18" s="18">
        <f>68834189-5</f>
        <v>68834184</v>
      </c>
      <c r="C18" s="17">
        <v>-26439718</v>
      </c>
      <c r="D18" s="17">
        <f t="shared" si="0"/>
        <v>42394466</v>
      </c>
      <c r="E18" s="19"/>
    </row>
    <row r="19" spans="1:15" x14ac:dyDescent="0.25">
      <c r="A19" s="6" t="s">
        <v>15</v>
      </c>
      <c r="B19" s="18">
        <f>69015674-5</f>
        <v>69015669</v>
      </c>
      <c r="C19" s="20">
        <v>-28804109</v>
      </c>
      <c r="D19" s="17">
        <f t="shared" si="0"/>
        <v>40211560</v>
      </c>
      <c r="E19" s="19"/>
    </row>
    <row r="20" spans="1:15" x14ac:dyDescent="0.25">
      <c r="A20" s="6" t="s">
        <v>16</v>
      </c>
      <c r="B20" s="18">
        <f>59930021+5</f>
        <v>59930026</v>
      </c>
      <c r="C20" s="17">
        <v>-41959739</v>
      </c>
      <c r="D20" s="17">
        <f t="shared" si="0"/>
        <v>17970287</v>
      </c>
      <c r="E20" s="19"/>
    </row>
    <row r="21" spans="1:15" x14ac:dyDescent="0.25">
      <c r="A21" s="6" t="s">
        <v>17</v>
      </c>
      <c r="B21" s="18">
        <f>30465328-6</f>
        <v>30465322</v>
      </c>
      <c r="C21" s="20">
        <v>-13492022</v>
      </c>
      <c r="D21" s="17">
        <f t="shared" si="0"/>
        <v>16973300</v>
      </c>
      <c r="E21" s="19"/>
    </row>
    <row r="22" spans="1:15" x14ac:dyDescent="0.25">
      <c r="A22" s="6" t="s">
        <v>18</v>
      </c>
      <c r="B22" s="18">
        <f>60857159-1</f>
        <v>60857158</v>
      </c>
      <c r="C22" s="17">
        <v>-25190396</v>
      </c>
      <c r="D22" s="17">
        <f t="shared" si="0"/>
        <v>35666762</v>
      </c>
      <c r="E22" s="19"/>
    </row>
    <row r="23" spans="1:15" x14ac:dyDescent="0.25">
      <c r="A23" s="6" t="s">
        <v>19</v>
      </c>
      <c r="B23" s="18">
        <f>61640725+2</f>
        <v>61640727</v>
      </c>
      <c r="C23" s="17">
        <v>-32435274</v>
      </c>
      <c r="D23" s="17">
        <f t="shared" si="0"/>
        <v>29205453</v>
      </c>
      <c r="E23" s="19"/>
    </row>
    <row r="24" spans="1:15" ht="15.75" thickBot="1" x14ac:dyDescent="0.3">
      <c r="A24" s="6" t="s">
        <v>20</v>
      </c>
      <c r="B24" s="18">
        <f>14348218-2</f>
        <v>14348216</v>
      </c>
      <c r="C24" s="17">
        <v>-9438042</v>
      </c>
      <c r="D24" s="21">
        <f t="shared" si="0"/>
        <v>4910174</v>
      </c>
      <c r="E24" s="3"/>
    </row>
    <row r="25" spans="1:15" s="3" customFormat="1" ht="15.75" thickBot="1" x14ac:dyDescent="0.3">
      <c r="A25" s="7" t="s">
        <v>22</v>
      </c>
      <c r="B25" s="15">
        <f>SUM(B4:B24)</f>
        <v>2314874989</v>
      </c>
      <c r="C25" s="15">
        <f>SUM(C4:C24)</f>
        <v>-1118597082</v>
      </c>
      <c r="D25" s="15">
        <f>SUM(D4:D24)</f>
        <v>1196277907</v>
      </c>
      <c r="E25"/>
    </row>
    <row r="26" spans="1:15" x14ac:dyDescent="0.25">
      <c r="A26" s="14"/>
      <c r="B26" s="10"/>
      <c r="C26" s="10"/>
      <c r="D26" s="10"/>
      <c r="E26" s="10"/>
    </row>
    <row r="27" spans="1:15" x14ac:dyDescent="0.25">
      <c r="A27" s="11"/>
      <c r="B27" s="12"/>
      <c r="C27" s="12"/>
      <c r="D27" s="12"/>
      <c r="E27" s="12"/>
    </row>
    <row r="28" spans="1:15" s="3" customFormat="1" x14ac:dyDescent="0.25">
      <c r="A28" s="11"/>
      <c r="B28" s="12"/>
      <c r="C28" s="12"/>
      <c r="D28" s="13"/>
      <c r="E28" s="13"/>
    </row>
    <row r="29" spans="1:15" x14ac:dyDescent="0.25">
      <c r="G29" s="1"/>
      <c r="O29" s="5"/>
    </row>
    <row r="30" spans="1:15" x14ac:dyDescent="0.25">
      <c r="G30" s="1"/>
      <c r="O30" s="5"/>
    </row>
    <row r="31" spans="1:15" x14ac:dyDescent="0.25">
      <c r="G31" s="1"/>
      <c r="O31" s="5"/>
    </row>
    <row r="32" spans="1:15" x14ac:dyDescent="0.25">
      <c r="G32" s="1"/>
      <c r="O32" s="5"/>
    </row>
    <row r="33" spans="7:15" x14ac:dyDescent="0.25">
      <c r="G33" s="1"/>
      <c r="O33" s="5"/>
    </row>
    <row r="34" spans="7:15" x14ac:dyDescent="0.25">
      <c r="G34" s="1"/>
      <c r="O34" s="5"/>
    </row>
    <row r="35" spans="7:15" x14ac:dyDescent="0.25">
      <c r="G35" s="1"/>
      <c r="O35" s="5"/>
    </row>
    <row r="36" spans="7:15" x14ac:dyDescent="0.25">
      <c r="G36" s="1"/>
      <c r="O36" s="5"/>
    </row>
    <row r="37" spans="7:15" x14ac:dyDescent="0.25">
      <c r="G37" s="1"/>
      <c r="O37" s="5"/>
    </row>
    <row r="38" spans="7:15" x14ac:dyDescent="0.25">
      <c r="G38" s="1"/>
      <c r="O38" s="5"/>
    </row>
    <row r="39" spans="7:15" x14ac:dyDescent="0.25">
      <c r="G39" s="1"/>
      <c r="O39" s="5"/>
    </row>
    <row r="40" spans="7:15" x14ac:dyDescent="0.25">
      <c r="G40" s="1"/>
      <c r="O40" s="5"/>
    </row>
    <row r="41" spans="7:15" x14ac:dyDescent="0.25">
      <c r="G41" s="1"/>
      <c r="O41" s="5"/>
    </row>
    <row r="42" spans="7:15" x14ac:dyDescent="0.25">
      <c r="G42" s="1"/>
      <c r="O42" s="5"/>
    </row>
    <row r="43" spans="7:15" x14ac:dyDescent="0.25">
      <c r="G43" s="1"/>
      <c r="O43" s="5"/>
    </row>
    <row r="44" spans="7:15" x14ac:dyDescent="0.25">
      <c r="G44" s="1"/>
      <c r="O44" s="5"/>
    </row>
    <row r="45" spans="7:15" x14ac:dyDescent="0.25">
      <c r="G45" s="1"/>
      <c r="O45" s="5"/>
    </row>
    <row r="46" spans="7:15" x14ac:dyDescent="0.25">
      <c r="G46" s="1"/>
      <c r="O46" s="5"/>
    </row>
    <row r="47" spans="7:15" x14ac:dyDescent="0.25">
      <c r="G47" s="1"/>
      <c r="O47" s="5"/>
    </row>
    <row r="48" spans="7:15" x14ac:dyDescent="0.25">
      <c r="G48" s="1"/>
      <c r="O48" s="5"/>
    </row>
    <row r="49" spans="4:15" x14ac:dyDescent="0.25">
      <c r="G49" s="1"/>
      <c r="O49" s="5"/>
    </row>
    <row r="50" spans="4:15" x14ac:dyDescent="0.25">
      <c r="D50" s="4"/>
    </row>
  </sheetData>
  <mergeCells count="1">
    <mergeCell ref="A1:H1"/>
  </mergeCells>
  <pageMargins left="0.7" right="0.7" top="0.75" bottom="0.75" header="0.3" footer="0.3"/>
  <pageSetup paperSize="9" orientation="landscape" r:id="rId1"/>
  <headerFooter>
    <oddHeader xml:space="preserve">&amp;LBilaga 2 till regleringsbrev för budgetåret 2019 avseende anslag 1:5 Bidrag för läkemedelsförmånerna&amp;RBilaga till regeringsbeslut 2019-01-24 nr I:4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yckelord xmlns="eca061ca-b85c-41d9-8d02-21c800eb1fa8" xsi:nil="true"/>
    <Diarienummer xmlns="eca061ca-b85c-41d9-8d02-21c800eb1fa8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1EAC00C2458CED4385E6926DF5FD2D31" ma:contentTypeVersion="5" ma:contentTypeDescription="Skapa nytt dokument med möjlighet att välja RK-mall" ma:contentTypeScope="" ma:versionID="9b6e530ba808ff75b8596e88364c8ad6">
  <xsd:schema xmlns:xsd="http://www.w3.org/2001/XMLSchema" xmlns:xs="http://www.w3.org/2001/XMLSchema" xmlns:p="http://schemas.microsoft.com/office/2006/metadata/properties" xmlns:ns2="cc625d36-bb37-4650-91b9-0c96159295ba" xmlns:ns3="eca061ca-b85c-41d9-8d02-21c800eb1fa8" xmlns:ns4="4e9c2f0c-7bf8-49af-8356-cbf363fc78a7" xmlns:ns5="9c9941df-7074-4a92-bf99-225d24d78d61" targetNamespace="http://schemas.microsoft.com/office/2006/metadata/properties" ma:root="true" ma:fieldsID="f1073c6fe05ed7dc389ca21197b3baad" ns2:_="" ns3:_="" ns4:_="" ns5:_="">
    <xsd:import namespace="cc625d36-bb37-4650-91b9-0c96159295ba"/>
    <xsd:import namespace="eca061ca-b85c-41d9-8d02-21c800eb1fa8"/>
    <xsd:import namespace="4e9c2f0c-7bf8-49af-8356-cbf363fc78a7"/>
    <xsd:import namespace="9c9941df-7074-4a92-bf99-225d24d78d6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Diarienummer" minOccurs="0"/>
                <xsd:element ref="ns3:Nyckelord" minOccurs="0"/>
                <xsd:element ref="ns2:k46d94c0acf84ab9a79866a9d8b1905f" minOccurs="0"/>
                <xsd:element ref="ns2:edbe0b5c82304c8e847ab7b8c02a77c3" minOccurs="0"/>
                <xsd:element ref="ns4:DirtyMigration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8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Diarienummer" ma:index="6" nillable="true" ma:displayName="Diarienummer" ma:internalName="RecordNumber">
      <xsd:simpleType>
        <xsd:restriction base="dms:Text"/>
      </xsd:simpleType>
    </xsd:element>
    <xsd:element name="Nyckelord" ma:index="7" nillable="true" ma:displayName="Nyckelord" ma:internalName="RKNyckelor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purl.org/dc/elements/1.1/"/>
    <ds:schemaRef ds:uri="http://schemas.microsoft.com/office/2006/metadata/properties"/>
    <ds:schemaRef ds:uri="cc625d36-bb37-4650-91b9-0c96159295b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eca061ca-b85c-41d9-8d02-21c800eb1fa8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C5E9B-CB5F-4F38-B8F0-5A16EC91105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E699FEC-5CDE-4CD3-BDC2-CA762D4FA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25d36-bb37-4650-91b9-0c96159295ba"/>
    <ds:schemaRef ds:uri="eca061ca-b85c-41d9-8d02-21c800eb1fa8"/>
    <ds:schemaRef ds:uri="4e9c2f0c-7bf8-49af-8356-cbf363fc78a7"/>
    <ds:schemaRef ds:uri="9c9941df-7074-4a92-bf99-225d24d7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februari (avser dec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Caroline Nilsson</cp:lastModifiedBy>
  <cp:lastPrinted>2018-12-14T08:27:14Z</cp:lastPrinted>
  <dcterms:created xsi:type="dcterms:W3CDTF">2015-01-07T15:10:17Z</dcterms:created>
  <dcterms:modified xsi:type="dcterms:W3CDTF">2019-01-24T10:01:34Z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0x010100BBA312BF02777149882D207184EC35C032001EAC00C2458CED4385E6926DF5FD2D31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6d2d9ff6-7ed9-4c98-ae96-e38823168148</vt:lpwstr>
  </property>
  <property fmtid="{D5CDD505-2E9C-101B-9397-08002B2CF9AE}" pid="6" name="Organisation">
    <vt:lpwstr/>
  </property>
  <property fmtid="{D5CDD505-2E9C-101B-9397-08002B2CF9AE}" pid="7" name="c9cd366cc722410295b9eacffbd73909">
    <vt:lpwstr/>
  </property>
  <property fmtid="{D5CDD505-2E9C-101B-9397-08002B2CF9AE}" pid="8" name="_dlc_DocId">
    <vt:lpwstr>572EXJJFHZPY-1017889336-7436</vt:lpwstr>
  </property>
  <property fmtid="{D5CDD505-2E9C-101B-9397-08002B2CF9AE}" pid="9" name="_dlc_DocIdUrl">
    <vt:lpwstr>https://dhs.sp.regeringskansliet.se/yta/s-FS/_layouts/15/DocIdRedir.aspx?ID=572EXJJFHZPY-1017889336-7436, 572EXJJFHZPY-1017889336-7436</vt:lpwstr>
  </property>
  <property fmtid="{D5CDD505-2E9C-101B-9397-08002B2CF9AE}" pid="10" name="ActivityCategory">
    <vt:lpwstr/>
  </property>
</Properties>
</file>