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17.xml" ContentType="application/vnd.openxmlformats-officedocument.drawing+xml"/>
  <Override PartName="/xl/drawings/drawing16.xml" ContentType="application/vnd.openxmlformats-officedocument.drawing+xml"/>
  <Override PartName="/xl/drawings/drawing18.xml" ContentType="application/vnd.openxmlformats-officedocument.drawing+xml"/>
  <Override PartName="/xl/drawings/drawing20.xml" ContentType="application/vnd.openxmlformats-officedocument.drawing+xml"/>
  <Override PartName="/xl/drawings/drawing19.xml" ContentType="application/vnd.openxmlformats-officedocument.drawing+xml"/>
  <Override PartName="/xl/drawings/drawing15.xml" ContentType="application/vnd.openxmlformats-officedocument.drawing+xml"/>
  <Override PartName="/xl/drawings/drawing14.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Override PartName="/xl/drawings/drawing2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8.xml" ContentType="application/vnd.openxmlformats-officedocument.drawing+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4.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5.xml" ContentType="application/vnd.openxmlformats-officedocument.drawing+xml"/>
  <Override PartName="/xl/comments11.xml" ContentType="application/vnd.openxmlformats-officedocument.spreadsheetml.comments+xml"/>
  <Override PartName="/xl/comments15.xml" ContentType="application/vnd.openxmlformats-officedocument.spreadsheetml.comments+xml"/>
  <Override PartName="/docProps/app.xml" ContentType="application/vnd.openxmlformats-officedocument.extended-properties+xml"/>
  <Override PartName="/xl/comments12.xml" ContentType="application/vnd.openxmlformats-officedocument.spreadsheetml.comments+xml"/>
  <Override PartName="/xl/comments13.xml" ContentType="application/vnd.openxmlformats-officedocument.spreadsheetml.comments+xml"/>
  <Override PartName="/xl/comments5.xml" ContentType="application/vnd.openxmlformats-officedocument.spreadsheetml.comments+xml"/>
  <Override PartName="/docProps/custom.xml" ContentType="application/vnd.openxmlformats-officedocument.custom-properties+xml"/>
  <Override PartName="/xl/comments6.xml" ContentType="application/vnd.openxmlformats-officedocument.spreadsheetml.comments+xml"/>
  <Override PartName="/xl/comments8.xml" ContentType="application/vnd.openxmlformats-officedocument.spreadsheetml.comments+xml"/>
  <Override PartName="/xl/comments7.xml" ContentType="application/vnd.openxmlformats-officedocument.spreadsheetml.comments+xml"/>
  <Override PartName="/xl/comments10.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customXml/itemProps3.xml" ContentType="application/vnd.openxmlformats-officedocument.customXmlProperties+xml"/>
  <Override PartName="/xl/comments14.xml" ContentType="application/vnd.openxmlformats-officedocument.spreadsheetml.comments+xml"/>
  <Override PartName="/xl/comments18.xml" ContentType="application/vnd.openxmlformats-officedocument.spreadsheetml.comments+xml"/>
  <Override PartName="/xl/comments17.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19.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xl/calcChain.xml" ContentType="application/vnd.openxmlformats-officedocument.spreadsheetml.calcChain+xml"/>
  <Override PartName="/xl/comments21.xml" ContentType="application/vnd.openxmlformats-officedocument.spreadsheetml.comments+xml"/>
  <Override PartName="/xl/comments20.xml" ContentType="application/vnd.openxmlformats-officedocument.spreadsheetml.comments+xml"/>
  <Override PartName="/xl/comments1.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66925"/>
  <mc:AlternateContent xmlns:mc="http://schemas.openxmlformats.org/markup-compatibility/2006">
    <mc:Choice Requires="x15">
      <x15ac:absPath xmlns:x15ac="http://schemas.microsoft.com/office/spreadsheetml/2010/11/ac" url="https://dhs.sp.regeringskansliet.se/yta/fi-ofa/sfo/Myndigheter och Hovet/Länsstyrelserna/Regleringsbrev/Länsstyrelserna 19/Bilagor/Excel/"/>
    </mc:Choice>
  </mc:AlternateContent>
  <bookViews>
    <workbookView xWindow="0" yWindow="0" windowWidth="19200" windowHeight="6810"/>
  </bookViews>
  <sheets>
    <sheet name="Sammanställning" sheetId="3" r:id="rId1"/>
    <sheet name="K" sheetId="2" r:id="rId2"/>
    <sheet name="W" sheetId="4" r:id="rId3"/>
    <sheet name="I" sheetId="5" r:id="rId4"/>
    <sheet name="X" sheetId="6" r:id="rId5"/>
    <sheet name="N" sheetId="7" r:id="rId6"/>
    <sheet name="Z" sheetId="8" r:id="rId7"/>
    <sheet name="F" sheetId="9" r:id="rId8"/>
    <sheet name="H" sheetId="10" r:id="rId9"/>
    <sheet name="G" sheetId="11" r:id="rId10"/>
    <sheet name="BD" sheetId="12" r:id="rId11"/>
    <sheet name="M" sheetId="14" r:id="rId12"/>
    <sheet name="AB" sheetId="15" r:id="rId13"/>
    <sheet name="D" sheetId="16" r:id="rId14"/>
    <sheet name="C" sheetId="17" r:id="rId15"/>
    <sheet name="S" sheetId="18" r:id="rId16"/>
    <sheet name="AC" sheetId="19" r:id="rId17"/>
    <sheet name="Y" sheetId="20" r:id="rId18"/>
    <sheet name="U" sheetId="24" r:id="rId19"/>
    <sheet name="O" sheetId="21" r:id="rId20"/>
    <sheet name="T" sheetId="22" r:id="rId21"/>
    <sheet name="E" sheetId="23" r:id="rId2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3" l="1"/>
  <c r="F20" i="3"/>
  <c r="E20" i="3"/>
  <c r="D20" i="3"/>
  <c r="C20" i="3"/>
  <c r="G19" i="3"/>
  <c r="F19" i="3"/>
  <c r="E19" i="3"/>
  <c r="D19" i="3"/>
  <c r="C19" i="3"/>
  <c r="G17" i="3"/>
  <c r="F17" i="3"/>
  <c r="E17" i="3"/>
  <c r="D17" i="3"/>
  <c r="C17" i="3"/>
  <c r="G16" i="3"/>
  <c r="F16" i="3"/>
  <c r="E16" i="3"/>
  <c r="D16" i="3"/>
  <c r="C16" i="3"/>
  <c r="G15" i="3"/>
  <c r="F15" i="3"/>
  <c r="E15" i="3"/>
  <c r="D15" i="3"/>
  <c r="C15" i="3"/>
  <c r="G14" i="3"/>
  <c r="F14" i="3"/>
  <c r="E14" i="3"/>
  <c r="D14" i="3"/>
  <c r="C14" i="3"/>
  <c r="G13" i="3"/>
  <c r="F13" i="3"/>
  <c r="E13" i="3"/>
  <c r="D13" i="3"/>
  <c r="C13" i="3"/>
  <c r="G12" i="3"/>
  <c r="F12" i="3"/>
  <c r="E12" i="3"/>
  <c r="D12" i="3"/>
  <c r="C12" i="3"/>
  <c r="G11" i="3"/>
  <c r="F11" i="3"/>
  <c r="E11" i="3"/>
  <c r="D11" i="3"/>
  <c r="C11" i="3"/>
  <c r="G10" i="3"/>
  <c r="F10" i="3"/>
  <c r="E10" i="3"/>
  <c r="D10" i="3"/>
  <c r="C10" i="3"/>
  <c r="G9" i="3"/>
  <c r="F9" i="3"/>
  <c r="E9" i="3"/>
  <c r="D9" i="3"/>
  <c r="C9" i="3"/>
  <c r="G8" i="3"/>
  <c r="F8" i="3"/>
  <c r="E8" i="3"/>
  <c r="D8" i="3"/>
  <c r="C8" i="3"/>
  <c r="G7" i="3"/>
  <c r="F7" i="3"/>
  <c r="E7" i="3"/>
  <c r="D7" i="3"/>
  <c r="C7" i="3"/>
  <c r="G6" i="3"/>
  <c r="F6" i="3"/>
  <c r="E6" i="3"/>
  <c r="D6" i="3"/>
  <c r="C6" i="3"/>
  <c r="H26" i="24"/>
  <c r="G26" i="24"/>
  <c r="F26" i="24"/>
  <c r="E26" i="24"/>
  <c r="D26" i="24"/>
  <c r="H26" i="23" l="1"/>
  <c r="G26" i="23"/>
  <c r="F26" i="23"/>
  <c r="E26" i="23"/>
  <c r="D26" i="23"/>
  <c r="H15" i="22" l="1"/>
  <c r="G15" i="22"/>
  <c r="F15" i="22"/>
  <c r="E15" i="22"/>
  <c r="D15" i="22"/>
  <c r="H23" i="21" l="1"/>
  <c r="G23" i="21"/>
  <c r="F23" i="21"/>
  <c r="E23" i="21"/>
  <c r="D23" i="21"/>
  <c r="H23" i="20" l="1"/>
  <c r="G23" i="20"/>
  <c r="F23" i="20"/>
  <c r="E23" i="20"/>
  <c r="D23" i="20"/>
  <c r="H26" i="19" l="1"/>
  <c r="G26" i="19"/>
  <c r="F26" i="19"/>
  <c r="E26" i="19"/>
  <c r="D26" i="19"/>
  <c r="H25" i="18" l="1"/>
  <c r="G25" i="18"/>
  <c r="F25" i="18"/>
  <c r="E25" i="18"/>
  <c r="D25" i="18"/>
  <c r="H26" i="17" l="1"/>
  <c r="G26" i="17"/>
  <c r="F26" i="17"/>
  <c r="E26" i="17"/>
  <c r="D26" i="17"/>
  <c r="H26" i="16" l="1"/>
  <c r="G26" i="16"/>
  <c r="F26" i="16"/>
  <c r="E26" i="16"/>
  <c r="D26" i="16"/>
  <c r="H26" i="15" l="1"/>
  <c r="G26" i="15"/>
  <c r="E26" i="15"/>
  <c r="D26" i="15"/>
  <c r="F15" i="15"/>
  <c r="F13" i="15"/>
  <c r="F26" i="15" s="1"/>
  <c r="H17" i="14" l="1"/>
  <c r="G17" i="14"/>
  <c r="F17" i="14"/>
  <c r="E17" i="14"/>
  <c r="D17" i="14"/>
  <c r="H26" i="12" l="1"/>
  <c r="G26" i="12"/>
  <c r="F26" i="12"/>
  <c r="E26" i="12"/>
  <c r="D26" i="12"/>
  <c r="H26" i="11" l="1"/>
  <c r="G26" i="11"/>
  <c r="F26" i="11"/>
  <c r="E26" i="11"/>
  <c r="D26" i="11"/>
  <c r="H26" i="10" l="1"/>
  <c r="G26" i="10"/>
  <c r="F26" i="10"/>
  <c r="E26" i="10"/>
  <c r="D26" i="10"/>
  <c r="H26" i="9" l="1"/>
  <c r="G26" i="9"/>
  <c r="F26" i="9"/>
  <c r="E26" i="9"/>
  <c r="D26" i="9"/>
  <c r="H26" i="8" l="1"/>
  <c r="G26" i="8"/>
  <c r="F26" i="8"/>
  <c r="E26" i="8"/>
  <c r="D26" i="8"/>
  <c r="H26" i="7" l="1"/>
  <c r="G26" i="7"/>
  <c r="F26" i="7"/>
  <c r="E26" i="7"/>
  <c r="D26" i="7"/>
  <c r="H26" i="6" l="1"/>
  <c r="G26" i="6"/>
  <c r="F26" i="6"/>
  <c r="E26" i="6"/>
  <c r="D26" i="6"/>
  <c r="H26" i="5" l="1"/>
  <c r="G26" i="5"/>
  <c r="F26" i="5"/>
  <c r="E26" i="5"/>
  <c r="D26" i="5"/>
  <c r="H26" i="4" l="1"/>
  <c r="G26" i="4"/>
  <c r="F26" i="4"/>
  <c r="E26" i="4"/>
  <c r="D19" i="4"/>
  <c r="D17" i="4"/>
  <c r="D14" i="4"/>
  <c r="D26" i="4" s="1"/>
  <c r="F24" i="3" l="1"/>
  <c r="E24" i="3"/>
  <c r="D24" i="3"/>
  <c r="G24" i="3" l="1"/>
  <c r="C24" i="3"/>
  <c r="H26" i="2"/>
  <c r="G26" i="2"/>
  <c r="F26" i="2"/>
  <c r="E26" i="2"/>
  <c r="D26" i="2"/>
</calcChain>
</file>

<file path=xl/comments1.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0.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1.xml><?xml version="1.0" encoding="utf-8"?>
<comments xmlns="http://schemas.openxmlformats.org/spreadsheetml/2006/main">
  <authors>
    <author>mkl0409</author>
  </authors>
  <commentList>
    <comment ref="B19"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2.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3.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4.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5.xml><?xml version="1.0" encoding="utf-8"?>
<comments xmlns="http://schemas.openxmlformats.org/spreadsheetml/2006/main">
  <authors>
    <author>mkl0409</author>
  </authors>
  <commentList>
    <comment ref="B27"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6.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7.xml><?xml version="1.0" encoding="utf-8"?>
<comments xmlns="http://schemas.openxmlformats.org/spreadsheetml/2006/main">
  <authors>
    <author>mkl0409</author>
  </authors>
  <commentList>
    <comment ref="B25"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8.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19.xml><?xml version="1.0" encoding="utf-8"?>
<comments xmlns="http://schemas.openxmlformats.org/spreadsheetml/2006/main">
  <authors>
    <author>mkl0409</author>
  </authors>
  <commentList>
    <comment ref="B25"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2.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20.xml><?xml version="1.0" encoding="utf-8"?>
<comments xmlns="http://schemas.openxmlformats.org/spreadsheetml/2006/main">
  <authors>
    <author>mkl0409</author>
  </authors>
  <commentList>
    <comment ref="B17"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21.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3.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4.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5.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6.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7.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8.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comments9.xml><?xml version="1.0" encoding="utf-8"?>
<comments xmlns="http://schemas.openxmlformats.org/spreadsheetml/2006/main">
  <authors>
    <author>mkl0409</author>
  </authors>
  <commentList>
    <comment ref="B28" authorId="0" shapeId="0">
      <text>
        <r>
          <rPr>
            <sz val="8"/>
            <color indexed="81"/>
            <rFont val="Tahoma"/>
            <family val="2"/>
          </rPr>
          <t>Kommentarer skall alltid ges som svarar mot kursiverade rubriker. 
Myndigheten ger därutöver kommentarer i den omfattning som bedöms nödvändig för att ge redovisningen full förståelse.</t>
        </r>
      </text>
    </comment>
  </commentList>
</comments>
</file>

<file path=xl/sharedStrings.xml><?xml version="1.0" encoding="utf-8"?>
<sst xmlns="http://schemas.openxmlformats.org/spreadsheetml/2006/main" count="583" uniqueCount="54">
  <si>
    <t>Tabell 5.1 Avgiftsinkomster mot inkomsttitel, tkr</t>
  </si>
  <si>
    <t>Inkomsttitel</t>
  </si>
  <si>
    <t>utfall</t>
  </si>
  <si>
    <t>prog. intäkter</t>
  </si>
  <si>
    <t>Räntor på övriga näringslån, Kammarkollegiet</t>
  </si>
  <si>
    <t>Ränteinkomster på markförvärv för jordbrukets rationalisering</t>
  </si>
  <si>
    <t>Övriga ränteinkomster</t>
  </si>
  <si>
    <t>Expeditions- och ansökningsavgifter</t>
  </si>
  <si>
    <t>Avgifter vid bergsstaten</t>
  </si>
  <si>
    <t>Miljöskyddsavgift</t>
  </si>
  <si>
    <t>Täktavgift</t>
  </si>
  <si>
    <t>Övriga offentligrättsliga avgifter</t>
  </si>
  <si>
    <t>Sanktionsavgifter m.m.</t>
  </si>
  <si>
    <t>Övriga inkomster av statens verksamhet</t>
  </si>
  <si>
    <t>Återbetalning av övriga näringslån, Kammarkollegiet</t>
  </si>
  <si>
    <t>Lotteriavgifter</t>
  </si>
  <si>
    <t>xxxx</t>
  </si>
  <si>
    <t>ny att lägga in vid behov</t>
  </si>
  <si>
    <t>Summa</t>
  </si>
  <si>
    <t>5 Avgiftsbelagd verksamhet</t>
  </si>
  <si>
    <t>5.1 Avgiftsinkomster mot inkomsttitel</t>
  </si>
  <si>
    <t>OBS ! TABELLEN FÅR INTE REDIGERAS. UPPGIFTER SKA LÄGGAS IN OFORMATERAT. LÄGG EVENTUELLA NYA INKOMSTTITLAR SIST I TABELLEN.</t>
  </si>
  <si>
    <t xml:space="preserve">Kompletterande information </t>
  </si>
  <si>
    <t>Tabell: Avgiftsinkomster mot inkomsttitel, tkr</t>
  </si>
  <si>
    <t>Återbetalning av övriga näringslån, Statens Jordbruksverk</t>
  </si>
  <si>
    <t>EG:s regionalfond 2007-2013 Interreg IV</t>
  </si>
  <si>
    <t>Inkomst-</t>
  </si>
  <si>
    <t>titel</t>
  </si>
  <si>
    <r>
      <t>Återbetalning av övriga näringslån, Statens Jordbruksverk</t>
    </r>
    <r>
      <rPr>
        <vertAlign val="superscript"/>
        <sz val="10"/>
        <rFont val="Times New Roman"/>
        <family val="1"/>
      </rPr>
      <t>1</t>
    </r>
  </si>
  <si>
    <r>
      <t>EG:s regionalfond 2007-2013 Interreg IV</t>
    </r>
    <r>
      <rPr>
        <vertAlign val="superscript"/>
        <sz val="10"/>
        <rFont val="Times New Roman"/>
        <family val="1"/>
      </rPr>
      <t>2</t>
    </r>
  </si>
  <si>
    <t>Avgiftsbelagd verksamhet</t>
  </si>
  <si>
    <r>
      <rPr>
        <vertAlign val="superscript"/>
        <sz val="10"/>
        <rFont val="Times New Roman"/>
        <family val="1"/>
      </rPr>
      <t>1)</t>
    </r>
    <r>
      <rPr>
        <b/>
        <sz val="10"/>
        <rFont val="Times New Roman"/>
        <family val="1"/>
      </rPr>
      <t xml:space="preserve"> </t>
    </r>
    <r>
      <rPr>
        <sz val="10"/>
        <rFont val="Times New Roman"/>
        <family val="1"/>
      </rPr>
      <t>Avser Lst Gävleborg</t>
    </r>
  </si>
  <si>
    <r>
      <rPr>
        <vertAlign val="superscript"/>
        <sz val="10"/>
        <rFont val="Times New Roman"/>
        <family val="1"/>
      </rPr>
      <t>2)</t>
    </r>
    <r>
      <rPr>
        <sz val="10"/>
        <rFont val="Times New Roman"/>
        <family val="1"/>
      </rPr>
      <t xml:space="preserve"> Avser Lst Jämtland</t>
    </r>
  </si>
  <si>
    <t>Blekinge</t>
  </si>
  <si>
    <t>Dalarna</t>
  </si>
  <si>
    <t>Gotland</t>
  </si>
  <si>
    <t>Gävleborg</t>
  </si>
  <si>
    <t>Halland</t>
  </si>
  <si>
    <t>Jämtland</t>
  </si>
  <si>
    <t>Jönköping</t>
  </si>
  <si>
    <t>Kalmar</t>
  </si>
  <si>
    <t>Kronoberg</t>
  </si>
  <si>
    <t>Norrbotten</t>
  </si>
  <si>
    <t>Skåne</t>
  </si>
  <si>
    <t>Stockholm</t>
  </si>
  <si>
    <t>Södermanland</t>
  </si>
  <si>
    <t>Uppsala</t>
  </si>
  <si>
    <t>Värmland</t>
  </si>
  <si>
    <t>Västerbotten</t>
  </si>
  <si>
    <t>Västernorrland</t>
  </si>
  <si>
    <t>Västmanland</t>
  </si>
  <si>
    <t>Västra Götaland</t>
  </si>
  <si>
    <t>Örebro</t>
  </si>
  <si>
    <t>Östergötland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</si>
</sst>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8"/>
      <name val="Times New Roman"/>
      <family val="1"/>
    </font>
    <font>
      <sz val="10"/>
      <name val="Times New Roman"/>
      <family val="1"/>
    </font>
    <font>
      <sz val="10"/>
      <color indexed="8"/>
      <name val="Times New Roman"/>
      <family val="1"/>
    </font>
    <font>
      <sz val="10"/>
      <name val="Arial"/>
      <family val="2"/>
    </font>
    <font>
      <sz val="8"/>
      <name val="Arial"/>
      <family val="2"/>
    </font>
    <font>
      <b/>
      <sz val="10"/>
      <name val="Times New Roman"/>
      <family val="1"/>
    </font>
    <font>
      <b/>
      <sz val="10"/>
      <name val="Arial"/>
      <family val="2"/>
    </font>
    <font>
      <sz val="10"/>
      <name val="Arial"/>
      <family val="2"/>
    </font>
    <font>
      <b/>
      <sz val="12"/>
      <name val="Arial"/>
      <family val="2"/>
    </font>
    <font>
      <sz val="8"/>
      <color indexed="81"/>
      <name val="Tahoma"/>
      <family val="2"/>
    </font>
    <font>
      <sz val="8"/>
      <color indexed="8"/>
      <name val="Times New Roman"/>
      <family val="1"/>
    </font>
    <font>
      <sz val="10"/>
      <name val="Calibri"/>
      <family val="2"/>
    </font>
    <font>
      <sz val="10"/>
      <color indexed="8"/>
      <name val="Calibri"/>
      <family val="2"/>
    </font>
    <font>
      <b/>
      <sz val="10"/>
      <name val="Calibri"/>
      <family val="2"/>
    </font>
    <font>
      <sz val="8"/>
      <color rgb="FF0070C0"/>
      <name val="Times New Roman"/>
      <family val="1"/>
    </font>
    <font>
      <sz val="8"/>
      <color rgb="FF0070C0"/>
      <name val="Arial"/>
      <family val="2"/>
    </font>
    <font>
      <sz val="10"/>
      <color rgb="FF0070C0"/>
      <name val="Arial"/>
      <family val="2"/>
    </font>
    <font>
      <sz val="10"/>
      <color rgb="FF0070C0"/>
      <name val="Times New Roman"/>
      <family val="1"/>
    </font>
    <font>
      <b/>
      <u/>
      <sz val="10"/>
      <name val="Arial"/>
      <family val="2"/>
    </font>
    <font>
      <vertAlign val="superscript"/>
      <sz val="10"/>
      <name val="Times New Roman"/>
      <family val="1"/>
    </font>
    <font>
      <sz val="10"/>
      <name val="Arial"/>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0" fontId="8" fillId="0" borderId="0"/>
    <xf numFmtId="0" fontId="4" fillId="0" borderId="0"/>
    <xf numFmtId="0" fontId="21" fillId="0" borderId="0"/>
  </cellStyleXfs>
  <cellXfs count="151">
    <xf numFmtId="0" fontId="0" fillId="0" borderId="0" xfId="0"/>
    <xf numFmtId="0" fontId="9" fillId="0" borderId="0" xfId="1" applyFont="1"/>
    <xf numFmtId="0" fontId="8" fillId="0" borderId="0" xfId="1"/>
    <xf numFmtId="0" fontId="1" fillId="0" borderId="0" xfId="1" applyFont="1"/>
    <xf numFmtId="0" fontId="8" fillId="0" borderId="1" xfId="1" applyBorder="1"/>
    <xf numFmtId="0" fontId="8" fillId="0" borderId="2" xfId="1" applyBorder="1"/>
    <xf numFmtId="0" fontId="2" fillId="0" borderId="3" xfId="1" applyFont="1" applyBorder="1" applyAlignment="1">
      <alignment horizontal="center"/>
    </xf>
    <xf numFmtId="0" fontId="2" fillId="0" borderId="4" xfId="1" applyFont="1" applyBorder="1"/>
    <xf numFmtId="0" fontId="1" fillId="0" borderId="4" xfId="1" applyFont="1" applyBorder="1" applyAlignment="1">
      <alignment horizontal="center"/>
    </xf>
    <xf numFmtId="0" fontId="3" fillId="0" borderId="5" xfId="1" applyNumberFormat="1" applyFont="1" applyFill="1" applyBorder="1" applyAlignment="1">
      <alignment horizontal="left"/>
    </xf>
    <xf numFmtId="0" fontId="3" fillId="0" borderId="0" xfId="1" applyFont="1" applyFill="1" applyBorder="1" applyAlignment="1">
      <alignment horizontal="left"/>
    </xf>
    <xf numFmtId="3" fontId="4" fillId="0" borderId="5" xfId="1" applyNumberFormat="1" applyFont="1" applyFill="1" applyBorder="1" applyAlignment="1">
      <alignment horizontal="right"/>
    </xf>
    <xf numFmtId="3" fontId="4" fillId="0" borderId="5" xfId="1" applyNumberFormat="1" applyFont="1" applyFill="1" applyBorder="1"/>
    <xf numFmtId="0" fontId="5" fillId="0" borderId="0" xfId="1" applyFont="1"/>
    <xf numFmtId="0" fontId="2" fillId="0" borderId="5" xfId="1" applyFont="1" applyFill="1" applyBorder="1" applyAlignment="1">
      <alignment horizontal="left"/>
    </xf>
    <xf numFmtId="0" fontId="2" fillId="0" borderId="0" xfId="1" applyFont="1" applyFill="1" applyBorder="1" applyAlignment="1">
      <alignment horizontal="left"/>
    </xf>
    <xf numFmtId="3" fontId="5" fillId="0" borderId="5" xfId="1" applyNumberFormat="1" applyFont="1" applyBorder="1" applyAlignment="1">
      <alignment horizontal="right"/>
    </xf>
    <xf numFmtId="3" fontId="5" fillId="0" borderId="5" xfId="1" applyNumberFormat="1" applyFont="1" applyBorder="1"/>
    <xf numFmtId="3" fontId="1" fillId="0" borderId="5" xfId="1" applyNumberFormat="1" applyFont="1" applyFill="1" applyBorder="1" applyAlignment="1">
      <alignment horizontal="right"/>
    </xf>
    <xf numFmtId="3" fontId="8" fillId="0" borderId="5" xfId="1" applyNumberFormat="1" applyBorder="1"/>
    <xf numFmtId="0" fontId="2" fillId="0" borderId="6" xfId="1" applyFont="1" applyFill="1" applyBorder="1" applyAlignment="1">
      <alignment horizontal="left"/>
    </xf>
    <xf numFmtId="3" fontId="2" fillId="0" borderId="5" xfId="1" applyNumberFormat="1" applyFont="1" applyBorder="1" applyAlignment="1">
      <alignment horizontal="right"/>
    </xf>
    <xf numFmtId="0" fontId="8" fillId="0" borderId="4" xfId="1" applyBorder="1"/>
    <xf numFmtId="0" fontId="8" fillId="0" borderId="7" xfId="1" applyBorder="1"/>
    <xf numFmtId="3" fontId="8" fillId="0" borderId="4" xfId="1" applyNumberFormat="1" applyBorder="1" applyAlignment="1">
      <alignment horizontal="right"/>
    </xf>
    <xf numFmtId="3" fontId="8" fillId="0" borderId="4" xfId="1" applyNumberFormat="1" applyBorder="1"/>
    <xf numFmtId="0" fontId="6" fillId="0" borderId="4" xfId="1" applyFont="1" applyBorder="1"/>
    <xf numFmtId="3" fontId="6" fillId="0" borderId="4" xfId="1" applyNumberFormat="1" applyFont="1" applyBorder="1" applyAlignment="1">
      <alignment horizontal="right"/>
    </xf>
    <xf numFmtId="3" fontId="7" fillId="0" borderId="4" xfId="1" applyNumberFormat="1" applyFont="1" applyBorder="1"/>
    <xf numFmtId="0" fontId="6" fillId="0" borderId="0" xfId="1" applyFont="1" applyBorder="1"/>
    <xf numFmtId="3" fontId="7" fillId="0" borderId="0" xfId="1" applyNumberFormat="1" applyFont="1" applyBorder="1"/>
    <xf numFmtId="0" fontId="2" fillId="0" borderId="6" xfId="1" applyFont="1" applyBorder="1"/>
    <xf numFmtId="0" fontId="11" fillId="0" borderId="5" xfId="1" applyNumberFormat="1" applyFont="1" applyFill="1" applyBorder="1" applyAlignment="1">
      <alignment horizontal="left"/>
    </xf>
    <xf numFmtId="0" fontId="11" fillId="0" borderId="0" xfId="1" applyFont="1" applyFill="1" applyBorder="1" applyAlignment="1">
      <alignment horizontal="left"/>
    </xf>
    <xf numFmtId="3" fontId="1" fillId="0" borderId="5" xfId="1" applyNumberFormat="1" applyFont="1" applyBorder="1" applyAlignment="1">
      <alignment horizontal="right"/>
    </xf>
    <xf numFmtId="0" fontId="1" fillId="0" borderId="5" xfId="1" applyFont="1" applyFill="1" applyBorder="1" applyAlignment="1">
      <alignment horizontal="left"/>
    </xf>
    <xf numFmtId="0" fontId="1" fillId="0" borderId="0" xfId="1" applyFont="1" applyFill="1" applyBorder="1" applyAlignment="1">
      <alignment horizontal="left"/>
    </xf>
    <xf numFmtId="0" fontId="1" fillId="0" borderId="6" xfId="1" applyFont="1" applyFill="1" applyBorder="1" applyAlignment="1">
      <alignment horizontal="left"/>
    </xf>
    <xf numFmtId="3" fontId="8" fillId="0" borderId="0" xfId="1" applyNumberFormat="1"/>
    <xf numFmtId="0" fontId="12" fillId="0" borderId="0" xfId="1" applyFont="1"/>
    <xf numFmtId="0" fontId="12" fillId="0" borderId="1" xfId="1" applyFont="1" applyBorder="1"/>
    <xf numFmtId="0" fontId="12" fillId="0" borderId="2" xfId="1" applyFont="1" applyBorder="1"/>
    <xf numFmtId="0" fontId="12" fillId="0" borderId="3" xfId="1" applyFont="1" applyBorder="1" applyAlignment="1">
      <alignment horizontal="center"/>
    </xf>
    <xf numFmtId="0" fontId="12" fillId="0" borderId="6" xfId="1" applyFont="1" applyBorder="1"/>
    <xf numFmtId="0" fontId="12" fillId="0" borderId="4" xfId="1" applyFont="1" applyBorder="1"/>
    <xf numFmtId="0" fontId="12" fillId="0" borderId="4" xfId="1" applyFont="1" applyBorder="1" applyAlignment="1">
      <alignment horizontal="center"/>
    </xf>
    <xf numFmtId="0" fontId="12" fillId="0" borderId="4" xfId="1" applyFont="1" applyBorder="1" applyAlignment="1">
      <alignment horizontal="center" wrapText="1"/>
    </xf>
    <xf numFmtId="0" fontId="13" fillId="0" borderId="5" xfId="1" applyNumberFormat="1" applyFont="1" applyFill="1" applyBorder="1" applyAlignment="1">
      <alignment horizontal="left"/>
    </xf>
    <xf numFmtId="0" fontId="13" fillId="0" borderId="0" xfId="1" applyFont="1" applyFill="1" applyBorder="1" applyAlignment="1">
      <alignment horizontal="left"/>
    </xf>
    <xf numFmtId="3" fontId="12" fillId="0" borderId="5" xfId="1" applyNumberFormat="1" applyFont="1" applyBorder="1" applyAlignment="1">
      <alignment horizontal="right"/>
    </xf>
    <xf numFmtId="3" fontId="12" fillId="0" borderId="5" xfId="1" applyNumberFormat="1" applyFont="1" applyBorder="1"/>
    <xf numFmtId="0" fontId="12" fillId="0" borderId="5" xfId="1" applyFont="1" applyFill="1" applyBorder="1" applyAlignment="1">
      <alignment horizontal="left"/>
    </xf>
    <xf numFmtId="0" fontId="12" fillId="0" borderId="0" xfId="1" applyFont="1" applyFill="1" applyBorder="1" applyAlignment="1">
      <alignment horizontal="left"/>
    </xf>
    <xf numFmtId="3" fontId="12" fillId="0" borderId="5" xfId="1" applyNumberFormat="1" applyFont="1" applyFill="1" applyBorder="1" applyAlignment="1">
      <alignment horizontal="right"/>
    </xf>
    <xf numFmtId="0" fontId="12" fillId="0" borderId="6" xfId="1" applyFont="1" applyFill="1" applyBorder="1" applyAlignment="1">
      <alignment horizontal="left"/>
    </xf>
    <xf numFmtId="0" fontId="12" fillId="0" borderId="7" xfId="1" applyFont="1" applyBorder="1"/>
    <xf numFmtId="3" fontId="12" fillId="0" borderId="4" xfId="1" applyNumberFormat="1" applyFont="1" applyBorder="1" applyAlignment="1">
      <alignment horizontal="right"/>
    </xf>
    <xf numFmtId="3" fontId="12" fillId="0" borderId="4" xfId="1" applyNumberFormat="1" applyFont="1" applyBorder="1"/>
    <xf numFmtId="0" fontId="14" fillId="0" borderId="4" xfId="1" applyFont="1" applyBorder="1"/>
    <xf numFmtId="3" fontId="14" fillId="0" borderId="4" xfId="1" applyNumberFormat="1" applyFont="1" applyBorder="1" applyAlignment="1">
      <alignment horizontal="right"/>
    </xf>
    <xf numFmtId="3" fontId="14" fillId="0" borderId="4" xfId="1" applyNumberFormat="1" applyFont="1" applyBorder="1"/>
    <xf numFmtId="3" fontId="5" fillId="0" borderId="5" xfId="1" applyNumberFormat="1" applyFont="1" applyFill="1" applyBorder="1"/>
    <xf numFmtId="0" fontId="5" fillId="0" borderId="0" xfId="1" applyFont="1" applyFill="1"/>
    <xf numFmtId="3" fontId="5" fillId="0" borderId="4" xfId="1" applyNumberFormat="1" applyFont="1" applyFill="1" applyBorder="1"/>
    <xf numFmtId="0" fontId="5" fillId="0" borderId="1" xfId="1" applyFont="1" applyFill="1" applyBorder="1"/>
    <xf numFmtId="0" fontId="2" fillId="0" borderId="0" xfId="1" applyFont="1" applyFill="1" applyBorder="1" applyAlignment="1">
      <alignment horizontal="center"/>
    </xf>
    <xf numFmtId="0" fontId="8" fillId="0" borderId="0" xfId="1" applyBorder="1"/>
    <xf numFmtId="0" fontId="2" fillId="0" borderId="2" xfId="1" applyFont="1" applyBorder="1" applyAlignment="1">
      <alignment wrapText="1"/>
    </xf>
    <xf numFmtId="0" fontId="8" fillId="0" borderId="11" xfId="1" applyBorder="1"/>
    <xf numFmtId="0" fontId="2" fillId="2" borderId="2" xfId="1" applyFont="1" applyFill="1" applyBorder="1" applyAlignment="1">
      <alignment horizontal="center"/>
    </xf>
    <xf numFmtId="0" fontId="2" fillId="0" borderId="4" xfId="1" applyFont="1" applyBorder="1" applyAlignment="1">
      <alignment wrapText="1"/>
    </xf>
    <xf numFmtId="0" fontId="2" fillId="0" borderId="1" xfId="1" applyFont="1" applyBorder="1"/>
    <xf numFmtId="0" fontId="1" fillId="2" borderId="4" xfId="1" applyFont="1" applyFill="1" applyBorder="1" applyAlignment="1">
      <alignment horizontal="center" wrapText="1"/>
    </xf>
    <xf numFmtId="3" fontId="4" fillId="0" borderId="5" xfId="1" applyNumberFormat="1" applyFont="1" applyBorder="1"/>
    <xf numFmtId="0" fontId="8" fillId="0" borderId="0" xfId="1" applyAlignment="1">
      <alignment horizontal="left"/>
    </xf>
    <xf numFmtId="0" fontId="9" fillId="0" borderId="0" xfId="2" applyFont="1"/>
    <xf numFmtId="0" fontId="4" fillId="0" borderId="0" xfId="2"/>
    <xf numFmtId="0" fontId="7" fillId="0" borderId="0" xfId="2" applyFont="1"/>
    <xf numFmtId="0" fontId="1" fillId="0" borderId="0" xfId="2" applyFont="1"/>
    <xf numFmtId="0" fontId="4" fillId="0" borderId="1" xfId="2" applyBorder="1"/>
    <xf numFmtId="0" fontId="4" fillId="0" borderId="2" xfId="2" applyBorder="1"/>
    <xf numFmtId="0" fontId="2" fillId="0" borderId="3" xfId="2" applyFont="1" applyBorder="1" applyAlignment="1">
      <alignment horizontal="center"/>
    </xf>
    <xf numFmtId="0" fontId="2" fillId="0" borderId="6" xfId="2" applyFont="1" applyBorder="1"/>
    <xf numFmtId="0" fontId="2" fillId="0" borderId="4" xfId="2" applyFont="1" applyBorder="1"/>
    <xf numFmtId="0" fontId="1" fillId="0" borderId="4" xfId="2" applyFont="1" applyBorder="1" applyAlignment="1">
      <alignment horizontal="center"/>
    </xf>
    <xf numFmtId="0" fontId="11" fillId="0" borderId="5" xfId="2" applyNumberFormat="1" applyFont="1" applyFill="1" applyBorder="1" applyAlignment="1">
      <alignment horizontal="left"/>
    </xf>
    <xf numFmtId="0" fontId="11" fillId="0" borderId="0" xfId="2" applyFont="1" applyFill="1" applyBorder="1" applyAlignment="1">
      <alignment horizontal="left"/>
    </xf>
    <xf numFmtId="3" fontId="1" fillId="0" borderId="5" xfId="2" applyNumberFormat="1" applyFont="1" applyBorder="1" applyAlignment="1">
      <alignment horizontal="right"/>
    </xf>
    <xf numFmtId="3" fontId="5" fillId="0" borderId="5" xfId="2" applyNumberFormat="1" applyFont="1" applyBorder="1"/>
    <xf numFmtId="0" fontId="5" fillId="0" borderId="0" xfId="2" applyFont="1"/>
    <xf numFmtId="0" fontId="1" fillId="0" borderId="5" xfId="2" applyFont="1" applyFill="1" applyBorder="1" applyAlignment="1">
      <alignment horizontal="left"/>
    </xf>
    <xf numFmtId="0" fontId="1" fillId="0" borderId="0" xfId="2" applyFont="1" applyFill="1" applyBorder="1" applyAlignment="1">
      <alignment horizontal="left"/>
    </xf>
    <xf numFmtId="0" fontId="4" fillId="0" borderId="4" xfId="2" applyBorder="1"/>
    <xf numFmtId="0" fontId="4" fillId="0" borderId="7" xfId="2" applyBorder="1"/>
    <xf numFmtId="3" fontId="4" fillId="0" borderId="4" xfId="2" applyNumberFormat="1" applyBorder="1" applyAlignment="1">
      <alignment horizontal="right"/>
    </xf>
    <xf numFmtId="3" fontId="4" fillId="0" borderId="4" xfId="2" applyNumberFormat="1" applyBorder="1"/>
    <xf numFmtId="0" fontId="6" fillId="0" borderId="4" xfId="2" applyFont="1" applyBorder="1"/>
    <xf numFmtId="3" fontId="6" fillId="0" borderId="4" xfId="2" applyNumberFormat="1" applyFont="1" applyBorder="1" applyAlignment="1">
      <alignment horizontal="right"/>
    </xf>
    <xf numFmtId="3" fontId="7" fillId="0" borderId="4" xfId="2" applyNumberFormat="1" applyFont="1" applyBorder="1"/>
    <xf numFmtId="0" fontId="6" fillId="0" borderId="0" xfId="2" applyFont="1" applyBorder="1"/>
    <xf numFmtId="3" fontId="7" fillId="0" borderId="0" xfId="2" applyNumberFormat="1" applyFont="1" applyBorder="1"/>
    <xf numFmtId="0" fontId="4" fillId="0" borderId="0" xfId="1" applyFont="1"/>
    <xf numFmtId="3" fontId="15" fillId="0" borderId="5" xfId="2" applyNumberFormat="1" applyFont="1" applyBorder="1" applyAlignment="1">
      <alignment horizontal="right"/>
    </xf>
    <xf numFmtId="3" fontId="16" fillId="0" borderId="5" xfId="2" applyNumberFormat="1" applyFont="1" applyBorder="1"/>
    <xf numFmtId="3" fontId="15" fillId="0" borderId="5" xfId="2" applyNumberFormat="1" applyFont="1" applyFill="1" applyBorder="1" applyAlignment="1">
      <alignment horizontal="right"/>
    </xf>
    <xf numFmtId="3" fontId="17" fillId="0" borderId="5" xfId="2" applyNumberFormat="1" applyFont="1" applyBorder="1"/>
    <xf numFmtId="0" fontId="1" fillId="0" borderId="6" xfId="2" applyFont="1" applyFill="1" applyBorder="1" applyAlignment="1">
      <alignment horizontal="left"/>
    </xf>
    <xf numFmtId="3" fontId="18" fillId="0" borderId="5" xfId="2" applyNumberFormat="1" applyFont="1" applyBorder="1" applyAlignment="1">
      <alignment horizontal="right"/>
    </xf>
    <xf numFmtId="3" fontId="17" fillId="0" borderId="4" xfId="2" applyNumberFormat="1" applyFont="1" applyBorder="1" applyAlignment="1">
      <alignment horizontal="right"/>
    </xf>
    <xf numFmtId="3" fontId="17" fillId="0" borderId="4" xfId="2" applyNumberFormat="1" applyFont="1" applyBorder="1"/>
    <xf numFmtId="0" fontId="19" fillId="0" borderId="0" xfId="1" applyFont="1"/>
    <xf numFmtId="0" fontId="2" fillId="0" borderId="0" xfId="1" applyFont="1" applyBorder="1"/>
    <xf numFmtId="0" fontId="9" fillId="0" borderId="0" xfId="3" applyFont="1"/>
    <xf numFmtId="0" fontId="21" fillId="0" borderId="0" xfId="3"/>
    <xf numFmtId="0" fontId="1" fillId="0" borderId="0" xfId="3" applyFont="1"/>
    <xf numFmtId="0" fontId="21" fillId="0" borderId="1" xfId="3" applyBorder="1"/>
    <xf numFmtId="0" fontId="21" fillId="0" borderId="2" xfId="3" applyBorder="1"/>
    <xf numFmtId="0" fontId="2" fillId="0" borderId="3" xfId="3" applyFont="1" applyBorder="1" applyAlignment="1">
      <alignment horizontal="center"/>
    </xf>
    <xf numFmtId="0" fontId="2" fillId="0" borderId="6" xfId="3" applyFont="1" applyBorder="1"/>
    <xf numFmtId="0" fontId="2" fillId="0" borderId="4" xfId="3" applyFont="1" applyBorder="1"/>
    <xf numFmtId="0" fontId="1" fillId="0" borderId="4" xfId="3" applyFont="1" applyBorder="1" applyAlignment="1">
      <alignment horizontal="center"/>
    </xf>
    <xf numFmtId="0" fontId="11" fillId="0" borderId="5" xfId="3" applyNumberFormat="1" applyFont="1" applyFill="1" applyBorder="1" applyAlignment="1">
      <alignment horizontal="left"/>
    </xf>
    <xf numFmtId="0" fontId="11" fillId="0" borderId="0" xfId="3" applyFont="1" applyFill="1" applyBorder="1" applyAlignment="1">
      <alignment horizontal="left"/>
    </xf>
    <xf numFmtId="3" fontId="1" fillId="0" borderId="5" xfId="3" applyNumberFormat="1" applyFont="1" applyBorder="1" applyAlignment="1">
      <alignment horizontal="right"/>
    </xf>
    <xf numFmtId="3" fontId="5" fillId="0" borderId="5" xfId="3" applyNumberFormat="1" applyFont="1" applyBorder="1"/>
    <xf numFmtId="0" fontId="5" fillId="0" borderId="0" xfId="3" applyFont="1"/>
    <xf numFmtId="0" fontId="1" fillId="0" borderId="5" xfId="3" applyFont="1" applyFill="1" applyBorder="1" applyAlignment="1">
      <alignment horizontal="left"/>
    </xf>
    <xf numFmtId="0" fontId="1" fillId="0" borderId="0" xfId="3" applyFont="1" applyFill="1" applyBorder="1" applyAlignment="1">
      <alignment horizontal="left"/>
    </xf>
    <xf numFmtId="3" fontId="5" fillId="0" borderId="5" xfId="3" applyNumberFormat="1" applyFont="1" applyFill="1" applyBorder="1"/>
    <xf numFmtId="3" fontId="1" fillId="0" borderId="5" xfId="3" applyNumberFormat="1" applyFont="1" applyFill="1" applyBorder="1" applyAlignment="1">
      <alignment horizontal="right"/>
    </xf>
    <xf numFmtId="3" fontId="21" fillId="0" borderId="5" xfId="3" applyNumberFormat="1" applyBorder="1"/>
    <xf numFmtId="0" fontId="1" fillId="0" borderId="6" xfId="3" applyFont="1" applyFill="1" applyBorder="1" applyAlignment="1">
      <alignment horizontal="left"/>
    </xf>
    <xf numFmtId="3" fontId="2" fillId="0" borderId="5" xfId="3" applyNumberFormat="1" applyFont="1" applyBorder="1" applyAlignment="1">
      <alignment horizontal="right"/>
    </xf>
    <xf numFmtId="0" fontId="21" fillId="0" borderId="4" xfId="3" applyBorder="1"/>
    <xf numFmtId="0" fontId="21" fillId="0" borderId="7" xfId="3" applyBorder="1"/>
    <xf numFmtId="3" fontId="21" fillId="0" borderId="4" xfId="3" applyNumberFormat="1" applyBorder="1" applyAlignment="1">
      <alignment horizontal="right"/>
    </xf>
    <xf numFmtId="3" fontId="21" fillId="0" borderId="4" xfId="3" applyNumberFormat="1" applyBorder="1"/>
    <xf numFmtId="0" fontId="6" fillId="0" borderId="4" xfId="3" applyFont="1" applyBorder="1"/>
    <xf numFmtId="3" fontId="6" fillId="0" borderId="4" xfId="3" applyNumberFormat="1" applyFont="1" applyBorder="1" applyAlignment="1">
      <alignment horizontal="right"/>
    </xf>
    <xf numFmtId="3" fontId="7" fillId="0" borderId="4" xfId="3" applyNumberFormat="1" applyFont="1" applyBorder="1"/>
    <xf numFmtId="0" fontId="6" fillId="0" borderId="0" xfId="3" applyFont="1" applyBorder="1"/>
    <xf numFmtId="3" fontId="7" fillId="0" borderId="0" xfId="3" applyNumberFormat="1" applyFont="1" applyBorder="1"/>
    <xf numFmtId="0" fontId="7" fillId="0" borderId="8" xfId="1" applyFont="1" applyBorder="1" applyAlignment="1">
      <alignment wrapText="1"/>
    </xf>
    <xf numFmtId="0" fontId="8" fillId="0" borderId="9" xfId="1" applyBorder="1" applyAlignment="1">
      <alignment wrapText="1"/>
    </xf>
    <xf numFmtId="0" fontId="8" fillId="0" borderId="10" xfId="1" applyBorder="1" applyAlignment="1">
      <alignment wrapText="1"/>
    </xf>
    <xf numFmtId="0" fontId="7" fillId="0" borderId="8" xfId="3" applyFont="1" applyBorder="1" applyAlignment="1">
      <alignment wrapText="1"/>
    </xf>
    <xf numFmtId="0" fontId="21" fillId="0" borderId="9" xfId="3" applyBorder="1" applyAlignment="1">
      <alignment wrapText="1"/>
    </xf>
    <xf numFmtId="0" fontId="21" fillId="0" borderId="10" xfId="3" applyBorder="1" applyAlignment="1">
      <alignment wrapText="1"/>
    </xf>
    <xf numFmtId="0" fontId="7" fillId="0" borderId="8" xfId="2" applyFont="1" applyBorder="1" applyAlignment="1">
      <alignment wrapText="1"/>
    </xf>
    <xf numFmtId="0" fontId="4" fillId="0" borderId="9" xfId="2" applyBorder="1" applyAlignment="1">
      <alignment wrapText="1"/>
    </xf>
    <xf numFmtId="0" fontId="4" fillId="0" borderId="10" xfId="2" applyBorder="1" applyAlignment="1">
      <alignment wrapText="1"/>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972F8CA0-9026-49D6-B546-D09A3A564F0F}"/>
            </a:ext>
          </a:extLst>
        </xdr:cNvPr>
        <xdr:cNvSpPr txBox="1">
          <a:spLocks noChangeArrowheads="1"/>
        </xdr:cNvSpPr>
      </xdr:nvSpPr>
      <xdr:spPr bwMode="auto">
        <a:xfrm>
          <a:off x="180975" y="489585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33</xdr:row>
      <xdr:rowOff>28575</xdr:rowOff>
    </xdr:to>
    <xdr:sp macro="" textlink="">
      <xdr:nvSpPr>
        <xdr:cNvPr id="2" name="Text Box 2">
          <a:extLst>
            <a:ext uri="{FF2B5EF4-FFF2-40B4-BE49-F238E27FC236}">
              <a16:creationId xmlns:a16="http://schemas.microsoft.com/office/drawing/2014/main" id="{BAD8D8AB-A0BE-4616-8FB1-BD258EFBCFD9}"/>
            </a:ext>
          </a:extLst>
        </xdr:cNvPr>
        <xdr:cNvSpPr txBox="1">
          <a:spLocks noChangeArrowheads="1"/>
        </xdr:cNvSpPr>
      </xdr:nvSpPr>
      <xdr:spPr bwMode="auto">
        <a:xfrm>
          <a:off x="171450" y="4648200"/>
          <a:ext cx="6353175" cy="714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panose="02020603050405020304" pitchFamily="18" charset="0"/>
              <a:cs typeface="Times New Roman" panose="02020603050405020304" pitchFamily="18" charset="0"/>
            </a:rPr>
            <a:t>Väsentliga skillnader mellan åren ska kommenteras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0" i="0">
              <a:effectLst/>
              <a:latin typeface="Times New Roman" panose="02020603050405020304" pitchFamily="18" charset="0"/>
              <a:ea typeface="+mn-ea"/>
              <a:cs typeface="Times New Roman" panose="02020603050405020304" pitchFamily="18" charset="0"/>
            </a:rPr>
            <a:t>Ökningen på inkomsttitel 2537 Miljöskyddsavgift Täktavgift är förordningsstyrd och en stegvis höjning av avgifterna sker mellan </a:t>
          </a:r>
          <a:r>
            <a:rPr lang="sv-SE" sz="1000" b="0" i="0">
              <a:solidFill>
                <a:sysClr val="windowText" lastClr="000000"/>
              </a:solidFill>
              <a:effectLst/>
              <a:latin typeface="Times New Roman" panose="02020603050405020304" pitchFamily="18" charset="0"/>
              <a:ea typeface="+mn-ea"/>
              <a:cs typeface="Times New Roman" panose="02020603050405020304" pitchFamily="18" charset="0"/>
            </a:rPr>
            <a:t>åren 2015-2018. Under 2017 har avgifter</a:t>
          </a:r>
          <a:r>
            <a:rPr lang="sv-SE" sz="1000" b="0" i="0" baseline="0">
              <a:solidFill>
                <a:sysClr val="windowText" lastClr="000000"/>
              </a:solidFill>
              <a:effectLst/>
              <a:latin typeface="Times New Roman" panose="02020603050405020304" pitchFamily="18" charset="0"/>
              <a:ea typeface="+mn-ea"/>
              <a:cs typeface="Times New Roman" panose="02020603050405020304" pitchFamily="18" charset="0"/>
            </a:rPr>
            <a:t> för tillsyn av Sevesoverksamhet tillkommit. Sanktionsavgifterna för 2017 har ökat mycket jämfört med tidigare år, historiskt sett bör de ligga på en något lägre nivå.</a:t>
          </a:r>
          <a:endParaRPr lang="sv-SE">
            <a:solidFill>
              <a:sysClr val="windowText" lastClr="000000"/>
            </a:solidFill>
            <a:effectLst/>
            <a:latin typeface="Times New Roman" panose="02020603050405020304" pitchFamily="18" charset="0"/>
            <a:cs typeface="Times New Roman" panose="02020603050405020304" pitchFamily="18" charset="0"/>
          </a:endParaRP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19</xdr:row>
      <xdr:rowOff>123825</xdr:rowOff>
    </xdr:from>
    <xdr:to>
      <xdr:col>7</xdr:col>
      <xdr:colOff>419100</xdr:colOff>
      <xdr:row>28</xdr:row>
      <xdr:rowOff>152400</xdr:rowOff>
    </xdr:to>
    <xdr:sp macro="" textlink="">
      <xdr:nvSpPr>
        <xdr:cNvPr id="2" name="Text Box 2">
          <a:extLst>
            <a:ext uri="{FF2B5EF4-FFF2-40B4-BE49-F238E27FC236}">
              <a16:creationId xmlns:a16="http://schemas.microsoft.com/office/drawing/2014/main" id="{32DCA2EA-E885-4CF1-AA6D-C7577AC93FAC}"/>
            </a:ext>
          </a:extLst>
        </xdr:cNvPr>
        <xdr:cNvSpPr txBox="1">
          <a:spLocks noChangeArrowheads="1"/>
        </xdr:cNvSpPr>
      </xdr:nvSpPr>
      <xdr:spPr bwMode="auto">
        <a:xfrm>
          <a:off x="180975" y="3324225"/>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0" u="none" strike="noStrike" baseline="0">
            <a:solidFill>
              <a:srgbClr val="000000"/>
            </a:solidFill>
            <a:latin typeface="Times New Roman"/>
            <a:cs typeface="Times New Roman"/>
          </a:endParaRPr>
        </a:p>
        <a:p>
          <a:pPr algn="l" rtl="0">
            <a:defRPr sz="1000"/>
          </a:pPr>
          <a:r>
            <a:rPr lang="sv-SE" sz="1200" b="0" i="0" u="none" strike="noStrike" baseline="0">
              <a:solidFill>
                <a:srgbClr val="000000"/>
              </a:solidFill>
              <a:latin typeface="Perpetua" panose="02020502060401020303" pitchFamily="18" charset="0"/>
              <a:cs typeface="Times New Roman"/>
            </a:rPr>
            <a:t>Miljöskyddsavgifterna beräknas öka ytterligare då sista året för rabatterad avgift var 2017. I övrigt inga större förändringar. </a:t>
          </a:r>
        </a:p>
        <a:p>
          <a:pPr algn="l" rtl="0">
            <a:defRPr sz="1000"/>
          </a:pPr>
          <a:endParaRPr lang="sv-SE" sz="1000" b="0" i="0" u="none" strike="noStrike" baseline="0">
            <a:solidFill>
              <a:srgbClr val="000000"/>
            </a:solidFill>
            <a:latin typeface="Times New Roman"/>
            <a:cs typeface="Times New Roman"/>
          </a:endParaRPr>
        </a:p>
        <a:p>
          <a:pPr algn="l" rtl="0">
            <a:defRPr sz="1000"/>
          </a:pPr>
          <a:endParaRPr lang="sv-SE" sz="1000" b="0" i="0" u="none" strike="noStrike" baseline="0">
            <a:solidFill>
              <a:srgbClr val="000000"/>
            </a:solidFill>
            <a:latin typeface="Times New Roman"/>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915D4B51-6AED-4AB2-8276-32AF1DF35EDD}"/>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7184EA3F-1979-4B5D-B6FE-FD1832822856}"/>
            </a:ext>
          </a:extLst>
        </xdr:cNvPr>
        <xdr:cNvSpPr txBox="1">
          <a:spLocks noChangeArrowheads="1"/>
        </xdr:cNvSpPr>
      </xdr:nvSpPr>
      <xdr:spPr bwMode="auto">
        <a:xfrm>
          <a:off x="19050"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A644EF5E-0053-41F0-830E-B9095ACD2BCA}"/>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1" u="sng" strike="noStrike" baseline="0">
            <a:solidFill>
              <a:srgbClr val="000000"/>
            </a:solidFill>
            <a:latin typeface="Times New Roman"/>
            <a:cs typeface="Times New Roman"/>
          </a:endParaRP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27</xdr:row>
      <xdr:rowOff>123824</xdr:rowOff>
    </xdr:from>
    <xdr:to>
      <xdr:col>7</xdr:col>
      <xdr:colOff>419100</xdr:colOff>
      <xdr:row>43</xdr:row>
      <xdr:rowOff>19049</xdr:rowOff>
    </xdr:to>
    <xdr:sp macro="" textlink="">
      <xdr:nvSpPr>
        <xdr:cNvPr id="2" name="Text Box 2">
          <a:extLst>
            <a:ext uri="{FF2B5EF4-FFF2-40B4-BE49-F238E27FC236}">
              <a16:creationId xmlns:a16="http://schemas.microsoft.com/office/drawing/2014/main" id="{5E938C0D-06D0-4EAE-92C9-BBF88E22FE31}"/>
            </a:ext>
          </a:extLst>
        </xdr:cNvPr>
        <xdr:cNvSpPr txBox="1">
          <a:spLocks noChangeArrowheads="1"/>
        </xdr:cNvSpPr>
      </xdr:nvSpPr>
      <xdr:spPr bwMode="auto">
        <a:xfrm>
          <a:off x="180975" y="3181349"/>
          <a:ext cx="6696075" cy="2486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r>
            <a:rPr lang="sv-SE" sz="1000" b="0" i="0" u="none" strike="noStrike" baseline="0">
              <a:solidFill>
                <a:srgbClr val="000000"/>
              </a:solidFill>
              <a:latin typeface="Times New Roman" panose="02020603050405020304" pitchFamily="18" charset="0"/>
              <a:cs typeface="Times New Roman" panose="02020603050405020304" pitchFamily="18" charset="0"/>
            </a:rPr>
            <a:t>Noteras att budgeterade belopp enbart avser intäkter.</a:t>
          </a:r>
        </a:p>
        <a:p>
          <a:pPr algn="l" rtl="0">
            <a:defRPr sz="1000"/>
          </a:pPr>
          <a:endParaRPr lang="sv-SE" sz="10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r>
            <a:rPr lang="sv-SE" sz="1000" b="0" i="0" u="none" strike="noStrike" baseline="0">
              <a:solidFill>
                <a:srgbClr val="000000"/>
              </a:solidFill>
              <a:latin typeface="Times New Roman" panose="02020603050405020304" pitchFamily="18" charset="0"/>
              <a:cs typeface="Times New Roman" panose="02020603050405020304" pitchFamily="18" charset="0"/>
            </a:rPr>
            <a:t>Enligt Ekonomistyrningsverkets föreskrifter till 7 kap 1 § förordning (2000:605) om myndigheters årsredovisning och budgetunderlag ska </a:t>
          </a:r>
          <a:r>
            <a:rPr lang="sv-SE" sz="1000" b="0" i="0" u="none" strike="noStrike" baseline="0">
              <a:latin typeface="Times New Roman" panose="02020603050405020304" pitchFamily="18" charset="0"/>
              <a:ea typeface="+mn-ea"/>
              <a:cs typeface="Times New Roman" panose="02020603050405020304" pitchFamily="18" charset="0"/>
            </a:rPr>
            <a:t>även de kostnader som myndigheten har för verksamheterna särredovisas i not till årsredovisningen. Länsstyrelsen Värmland särredovisar i årsredovisningen för 2017 för första gången därför även kostnaderna </a:t>
          </a:r>
          <a:r>
            <a:rPr lang="sv-SE" sz="1000" b="0" i="0" u="none" strike="noStrike" baseline="0">
              <a:solidFill>
                <a:srgbClr val="000000"/>
              </a:solidFill>
              <a:latin typeface="Times New Roman" panose="02020603050405020304" pitchFamily="18" charset="0"/>
              <a:cs typeface="Times New Roman" panose="02020603050405020304" pitchFamily="18" charset="0"/>
            </a:rPr>
            <a:t>för dessa verksamheter. Av årsredovisningen framgår att det finns ett ackumulerat underskott avseende expeditions- och ansökningsavgifter (-9 390 tkr) medan det finns ett ackumulerat överskott (+7 975 tkr) avseende miljöskyddsavgifter. Uppgifter om kostnaderna har tagits fram enligt en metod som har utarbetats av den nationella EA-samordningen. Metoden kan innehålla felkällor. Metoden kommer därför att analyseras för kvalitetssäkra matchningen av kostnader mot intäkter. Arbetet bedöms vara </a:t>
          </a:r>
          <a:r>
            <a:rPr lang="sv-SE" sz="1000" b="0" i="0" u="none" strike="noStrike" baseline="0">
              <a:latin typeface="Times New Roman" panose="02020603050405020304" pitchFamily="18" charset="0"/>
              <a:ea typeface="+mn-ea"/>
              <a:cs typeface="Times New Roman" panose="02020603050405020304" pitchFamily="18" charset="0"/>
            </a:rPr>
            <a:t>långsiktigt, då den redovisningsstruktur som länsstyrelserna har idag inte medger absolut matchning.</a:t>
          </a:r>
          <a:endParaRPr lang="sv-SE" sz="1000" b="0" i="0" u="none" strike="noStrike" baseline="0">
            <a:solidFill>
              <a:srgbClr val="000000"/>
            </a:solidFill>
            <a:latin typeface="Times New Roman" panose="02020603050405020304" pitchFamily="18" charset="0"/>
            <a:cs typeface="Times New Roman" panose="02020603050405020304" pitchFamily="18" charset="0"/>
          </a:endParaRPr>
        </a:p>
        <a:p>
          <a:pPr algn="l" rtl="0">
            <a:defRPr sz="1000"/>
          </a:pPr>
          <a:endParaRPr lang="sv-SE" sz="1000" b="0" i="0" u="none" strike="noStrike" baseline="0">
            <a:solidFill>
              <a:srgbClr val="000000"/>
            </a:solidFill>
            <a:latin typeface="Times New Roman"/>
            <a:cs typeface="Times New Roman"/>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636998A6-8BE0-4FC6-8AEA-D25F3EF45F22}"/>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1" u="sng" strike="noStrike" baseline="0">
            <a:solidFill>
              <a:srgbClr val="000000"/>
            </a:solidFill>
            <a:latin typeface="Times New Roman"/>
            <a:cs typeface="Times New Roman"/>
          </a:endParaRPr>
        </a:p>
        <a:p>
          <a:pPr algn="l" rtl="0">
            <a:defRPr sz="1000"/>
          </a:pPr>
          <a:r>
            <a:rPr lang="sv-SE" sz="1000" b="0" i="1" u="none" strike="noStrike" baseline="0">
              <a:solidFill>
                <a:srgbClr val="000000"/>
              </a:solidFill>
              <a:latin typeface="Times New Roman"/>
              <a:cs typeface="Times New Roman"/>
            </a:rPr>
            <a:t>Avgiftsinkomsterna per inkomsttitel beräknas öka något de kommande åren framförallt inom Miljöskydd då länsstyrelsen fått ett utökat uppdrag inom området.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19050</xdr:colOff>
      <xdr:row>25</xdr:row>
      <xdr:rowOff>123825</xdr:rowOff>
    </xdr:from>
    <xdr:to>
      <xdr:col>7</xdr:col>
      <xdr:colOff>419100</xdr:colOff>
      <xdr:row>34</xdr:row>
      <xdr:rowOff>152400</xdr:rowOff>
    </xdr:to>
    <xdr:sp macro="" textlink="">
      <xdr:nvSpPr>
        <xdr:cNvPr id="2" name="Text Box 2">
          <a:extLst>
            <a:ext uri="{FF2B5EF4-FFF2-40B4-BE49-F238E27FC236}">
              <a16:creationId xmlns:a16="http://schemas.microsoft.com/office/drawing/2014/main" id="{3595ADB9-B344-4AFF-BDD3-DA3EB704E007}"/>
            </a:ext>
          </a:extLst>
        </xdr:cNvPr>
        <xdr:cNvSpPr txBox="1">
          <a:spLocks noChangeArrowheads="1"/>
        </xdr:cNvSpPr>
      </xdr:nvSpPr>
      <xdr:spPr bwMode="auto">
        <a:xfrm>
          <a:off x="180975" y="4267200"/>
          <a:ext cx="66579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r>
            <a:rPr lang="sv-SE" sz="1000" b="0" i="0" u="none" strike="noStrike" baseline="0">
              <a:solidFill>
                <a:srgbClr val="000000"/>
              </a:solidFill>
              <a:latin typeface="Times New Roman"/>
              <a:cs typeface="Times New Roman"/>
            </a:rPr>
            <a:t>Miljöskydds- och täktavgift går under samma inkomsttitel, 2537.</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35F09212-4EB2-41B1-BF4F-25E77A1BF126}"/>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19050</xdr:colOff>
      <xdr:row>25</xdr:row>
      <xdr:rowOff>66674</xdr:rowOff>
    </xdr:from>
    <xdr:to>
      <xdr:col>7</xdr:col>
      <xdr:colOff>695325</xdr:colOff>
      <xdr:row>36</xdr:row>
      <xdr:rowOff>76200</xdr:rowOff>
    </xdr:to>
    <xdr:sp macro="" textlink="">
      <xdr:nvSpPr>
        <xdr:cNvPr id="2" name="Text Box 2">
          <a:extLst>
            <a:ext uri="{FF2B5EF4-FFF2-40B4-BE49-F238E27FC236}">
              <a16:creationId xmlns:a16="http://schemas.microsoft.com/office/drawing/2014/main" id="{8B71EC9B-3549-4824-8561-6D9A2C3A555B}"/>
            </a:ext>
          </a:extLst>
        </xdr:cNvPr>
        <xdr:cNvSpPr txBox="1">
          <a:spLocks noChangeArrowheads="1"/>
        </xdr:cNvSpPr>
      </xdr:nvSpPr>
      <xdr:spPr bwMode="auto">
        <a:xfrm>
          <a:off x="180975" y="4124324"/>
          <a:ext cx="6972300" cy="179070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1" u="sng" strike="noStrike" baseline="0">
            <a:solidFill>
              <a:srgbClr val="000000"/>
            </a:solidFill>
            <a:latin typeface="Times New Roman"/>
            <a:cs typeface="Times New Roman"/>
          </a:endParaRPr>
        </a:p>
        <a:p>
          <a:pPr rtl="0"/>
          <a:r>
            <a:rPr lang="sv-SE" sz="1000" b="0" i="1" baseline="0">
              <a:effectLst/>
              <a:latin typeface="+mn-lt"/>
              <a:ea typeface="+mn-ea"/>
              <a:cs typeface="+mn-cs"/>
            </a:rPr>
            <a:t>Inkomsttitel 2511: </a:t>
          </a:r>
          <a:r>
            <a:rPr lang="sv-SE" sz="1000" b="0" i="0" baseline="0">
              <a:effectLst/>
              <a:latin typeface="+mn-lt"/>
              <a:ea typeface="+mn-ea"/>
              <a:cs typeface="+mn-cs"/>
            </a:rPr>
            <a:t>Enligt </a:t>
          </a:r>
          <a:r>
            <a:rPr lang="sv-SE" sz="1000">
              <a:effectLst/>
              <a:latin typeface="+mn-lt"/>
              <a:ea typeface="+mn-ea"/>
              <a:cs typeface="+mn-cs"/>
            </a:rPr>
            <a:t>SOU 2017:55</a:t>
          </a:r>
          <a:r>
            <a:rPr lang="sv-SE" sz="1000" b="0" i="0" baseline="0">
              <a:effectLst/>
              <a:latin typeface="+mn-lt"/>
              <a:ea typeface="+mn-ea"/>
              <a:cs typeface="+mn-cs"/>
            </a:rPr>
            <a:t> finns ett förslag om att  verksamheten för ansökan om kameraövervakning ska övergå till Datainspektionen från och med halvårsskiftet 2018. I ovanstående prognos är hänsyn tagen till denna verksamhetsövergång i </a:t>
          </a:r>
        </a:p>
        <a:p>
          <a:pPr rtl="0"/>
          <a:r>
            <a:rPr lang="sv-SE" sz="1000" b="0" i="0" baseline="0">
              <a:effectLst/>
              <a:latin typeface="+mn-lt"/>
              <a:ea typeface="+mn-ea"/>
              <a:cs typeface="+mn-cs"/>
            </a:rPr>
            <a:t>enlighet med förslaget. </a:t>
          </a:r>
        </a:p>
        <a:p>
          <a:pPr rtl="0"/>
          <a:endParaRPr lang="sv-SE" sz="200" b="0" i="0" baseline="0">
            <a:effectLst/>
            <a:latin typeface="+mn-lt"/>
            <a:ea typeface="+mn-ea"/>
            <a:cs typeface="+mn-cs"/>
          </a:endParaRPr>
        </a:p>
        <a:p>
          <a:pPr rtl="0"/>
          <a:r>
            <a:rPr lang="sv-SE" sz="1000" b="0" i="0" baseline="0">
              <a:effectLst/>
              <a:latin typeface="+mn-lt"/>
              <a:ea typeface="+mn-ea"/>
              <a:cs typeface="+mn-cs"/>
            </a:rPr>
            <a:t>Från och med januari 2018 införs en ny avgift avseende tillstånd för metalldetektorer som redovisas på inkomsttitel 2511.</a:t>
          </a:r>
        </a:p>
        <a:p>
          <a:pPr rtl="0"/>
          <a:endParaRPr lang="sv-SE" sz="1000" b="0" i="1" baseline="0">
            <a:effectLst/>
            <a:latin typeface="+mn-lt"/>
            <a:ea typeface="+mn-ea"/>
            <a:cs typeface="+mn-cs"/>
          </a:endParaRPr>
        </a:p>
        <a:p>
          <a:pPr rtl="0"/>
          <a:r>
            <a:rPr lang="sv-SE" sz="1000" b="0" i="1" baseline="0">
              <a:effectLst/>
              <a:latin typeface="+mn-lt"/>
              <a:ea typeface="+mn-ea"/>
              <a:cs typeface="+mn-cs"/>
            </a:rPr>
            <a:t>Inkomsttitel 2537: </a:t>
          </a:r>
          <a:r>
            <a:rPr lang="sv-SE" sz="1000" i="0">
              <a:effectLst/>
              <a:latin typeface="+mn-lt"/>
              <a:ea typeface="+mn-ea"/>
              <a:cs typeface="+mn-cs"/>
            </a:rPr>
            <a:t>Som</a:t>
          </a:r>
          <a:r>
            <a:rPr lang="sv-SE" sz="1000" i="0" baseline="0">
              <a:effectLst/>
              <a:latin typeface="+mn-lt"/>
              <a:ea typeface="+mn-ea"/>
              <a:cs typeface="+mn-cs"/>
            </a:rPr>
            <a:t> en följd av att  </a:t>
          </a:r>
          <a:r>
            <a:rPr lang="sv-SE" sz="1000" i="0">
              <a:effectLst/>
              <a:latin typeface="+mn-lt"/>
              <a:ea typeface="+mn-ea"/>
              <a:cs typeface="+mn-cs"/>
            </a:rPr>
            <a:t>förordningen (1998:940) om</a:t>
          </a:r>
          <a:r>
            <a:rPr lang="sv-SE" sz="1000" i="0" baseline="0">
              <a:effectLst/>
              <a:latin typeface="+mn-lt"/>
              <a:ea typeface="+mn-ea"/>
              <a:cs typeface="+mn-cs"/>
            </a:rPr>
            <a:t> </a:t>
          </a:r>
          <a:r>
            <a:rPr lang="sv-SE" sz="1000" i="0">
              <a:effectLst/>
              <a:latin typeface="+mn-lt"/>
              <a:ea typeface="+mn-ea"/>
              <a:cs typeface="+mn-cs"/>
            </a:rPr>
            <a:t>avgifter för prövning och tillsyn enligt miljöbalken höjdes</a:t>
          </a:r>
          <a:r>
            <a:rPr lang="sv-SE" sz="1000" i="0" baseline="0">
              <a:effectLst/>
              <a:latin typeface="+mn-lt"/>
              <a:ea typeface="+mn-ea"/>
              <a:cs typeface="+mn-cs"/>
            </a:rPr>
            <a:t> avgifterna under 2015. </a:t>
          </a:r>
          <a:r>
            <a:rPr lang="sv-SE" sz="1000" i="0">
              <a:effectLst/>
              <a:latin typeface="+mn-lt"/>
              <a:ea typeface="+mn-ea"/>
              <a:cs typeface="+mn-cs"/>
            </a:rPr>
            <a:t>Avgiftshöjningen </a:t>
          </a:r>
          <a:r>
            <a:rPr lang="sv-SE" sz="1000">
              <a:effectLst/>
              <a:latin typeface="+mn-lt"/>
              <a:ea typeface="+mn-ea"/>
              <a:cs typeface="+mn-cs"/>
            </a:rPr>
            <a:t>införs successivt och det är först från och</a:t>
          </a:r>
          <a:r>
            <a:rPr lang="sv-SE" sz="1000" baseline="0">
              <a:effectLst/>
              <a:latin typeface="+mn-lt"/>
              <a:ea typeface="+mn-ea"/>
              <a:cs typeface="+mn-cs"/>
            </a:rPr>
            <a:t> med </a:t>
          </a:r>
          <a:r>
            <a:rPr lang="sv-SE" sz="1000">
              <a:effectLst/>
              <a:latin typeface="+mn-lt"/>
              <a:ea typeface="+mn-ea"/>
              <a:cs typeface="+mn-cs"/>
            </a:rPr>
            <a:t>2018 som full avgift tillämpas.</a:t>
          </a:r>
        </a:p>
        <a:p>
          <a:pPr rtl="0"/>
          <a:endParaRPr lang="sv-SE" sz="200">
            <a:effectLst/>
            <a:latin typeface="+mn-lt"/>
            <a:ea typeface="+mn-ea"/>
            <a:cs typeface="+mn-cs"/>
          </a:endParaRPr>
        </a:p>
        <a:p>
          <a:pPr rtl="0"/>
          <a:r>
            <a:rPr lang="sv-SE" sz="1000" baseline="0">
              <a:effectLst/>
              <a:latin typeface="+mn-lt"/>
              <a:ea typeface="+mn-ea"/>
              <a:cs typeface="+mn-cs"/>
            </a:rPr>
            <a:t>Redovisning av täktavgifter sker även fortsättningsvis på inkomsttitel 2537.</a:t>
          </a:r>
          <a:endParaRPr lang="sv-SE" sz="1000">
            <a:effectLst/>
            <a:latin typeface="+mn-lt"/>
          </a:endParaRPr>
        </a:p>
        <a:p>
          <a:pPr rtl="0"/>
          <a:endParaRPr lang="sv-SE" sz="900" b="0" i="0" baseline="0">
            <a:effectLst/>
            <a:latin typeface="+mn-lt"/>
            <a:ea typeface="+mn-ea"/>
            <a:cs typeface="+mn-cs"/>
          </a:endParaRP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514350</xdr:colOff>
      <xdr:row>36</xdr:row>
      <xdr:rowOff>47625</xdr:rowOff>
    </xdr:to>
    <xdr:sp macro="" textlink="">
      <xdr:nvSpPr>
        <xdr:cNvPr id="2" name="Text Box 2">
          <a:extLst>
            <a:ext uri="{FF2B5EF4-FFF2-40B4-BE49-F238E27FC236}">
              <a16:creationId xmlns:a16="http://schemas.microsoft.com/office/drawing/2014/main" id="{9FFDD23E-45DC-4705-BB81-9CE5C1F6125C}"/>
            </a:ext>
          </a:extLst>
        </xdr:cNvPr>
        <xdr:cNvSpPr txBox="1">
          <a:spLocks noChangeArrowheads="1"/>
        </xdr:cNvSpPr>
      </xdr:nvSpPr>
      <xdr:spPr bwMode="auto">
        <a:xfrm>
          <a:off x="180975" y="4648200"/>
          <a:ext cx="6791325" cy="12192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a:effectLst/>
              <a:latin typeface="+mn-lt"/>
              <a:ea typeface="+mn-ea"/>
              <a:cs typeface="+mn-cs"/>
            </a:rPr>
            <a:t>Länsstyrelsen i Dalarnas län bedömer att nivå på avgiftsinkomsterna inte väsentlighet kommer avvika från 2017 års utfall.</a:t>
          </a: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19050</xdr:colOff>
      <xdr:row>17</xdr:row>
      <xdr:rowOff>123825</xdr:rowOff>
    </xdr:from>
    <xdr:to>
      <xdr:col>8</xdr:col>
      <xdr:colOff>198120</xdr:colOff>
      <xdr:row>30</xdr:row>
      <xdr:rowOff>60960</xdr:rowOff>
    </xdr:to>
    <xdr:sp macro="" textlink="">
      <xdr:nvSpPr>
        <xdr:cNvPr id="2" name="Text Box 2">
          <a:extLst>
            <a:ext uri="{FF2B5EF4-FFF2-40B4-BE49-F238E27FC236}">
              <a16:creationId xmlns:a16="http://schemas.microsoft.com/office/drawing/2014/main" id="{D3E4BC29-974F-4A24-A483-71F8DD3F662A}"/>
            </a:ext>
          </a:extLst>
        </xdr:cNvPr>
        <xdr:cNvSpPr txBox="1">
          <a:spLocks noChangeArrowheads="1"/>
        </xdr:cNvSpPr>
      </xdr:nvSpPr>
      <xdr:spPr bwMode="auto">
        <a:xfrm>
          <a:off x="180975" y="3038475"/>
          <a:ext cx="7189470" cy="204216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1" u="sng" strike="noStrike" baseline="0">
            <a:solidFill>
              <a:srgbClr val="000000"/>
            </a:solidFill>
            <a:latin typeface="Times New Roman"/>
            <a:cs typeface="Times New Roman"/>
          </a:endParaRPr>
        </a:p>
        <a:p>
          <a:pPr algn="l" rtl="0">
            <a:defRPr sz="1000"/>
          </a:pPr>
          <a:r>
            <a:rPr lang="sv-SE" sz="1000" b="0" i="0" u="none" strike="noStrike">
              <a:effectLst/>
              <a:latin typeface="+mn-lt"/>
              <a:ea typeface="+mn-ea"/>
              <a:cs typeface="+mn-cs"/>
            </a:rPr>
            <a:t>Intäkterna för miljöskyddsavgifter har ökat flera år i rad och beror på de beslut som fattades under 2015 om att förändra avgifterna kopplade till inkomsttitel 2537 Miljöskyddsavgift. Från 2015 har en succesiv ökning av avgiften skett, med procentuella påslag, och under 2018 ska full avgift tas ut från berörda. Under 2017 har länsstyrelsen även fattat beslut om nya avgifter för förordning (2016:986) om avgifter för tillsyn av åtgärder för att förebygga och begränsa följderna av allvarliga kemikalieolyckor. Dessa avgifter uppgick till 1 291 tkr för 2017.</a:t>
          </a:r>
          <a:r>
            <a:rPr lang="sv-SE"/>
            <a:t> </a:t>
          </a:r>
          <a:endParaRPr lang="sv-SE" sz="1000" b="0" i="0" u="none" strike="noStrike" baseline="0">
            <a:solidFill>
              <a:srgbClr val="000000"/>
            </a:solidFill>
            <a:latin typeface="Times New Roman"/>
            <a:cs typeface="Times New Roman"/>
          </a:endParaRPr>
        </a:p>
        <a:p>
          <a:pPr algn="l" rtl="0">
            <a:defRPr sz="1000"/>
          </a:pPr>
          <a:endParaRPr lang="sv-SE" sz="1000" b="0" i="0" u="none" strike="noStrike" baseline="0">
            <a:solidFill>
              <a:srgbClr val="000000"/>
            </a:solidFill>
            <a:latin typeface="Times New Roman"/>
            <a:cs typeface="Times New Roman"/>
          </a:endParaRPr>
        </a:p>
        <a:p>
          <a:pPr algn="l" rtl="0">
            <a:defRPr sz="1000"/>
          </a:pPr>
          <a:r>
            <a:rPr lang="sv-SE" sz="1000" b="0" i="0" u="none" strike="noStrike">
              <a:effectLst/>
              <a:latin typeface="+mn-lt"/>
              <a:ea typeface="+mn-ea"/>
              <a:cs typeface="+mn-cs"/>
            </a:rPr>
            <a:t>Sanktionsavgifterna är mycket svåra att beräkna, då dessa avser beslut fattade av Arbetsmiljöverket. Länsstyrelsens fakturerar sedan berörda parter för beslutade avgifter. 2017 var det</a:t>
          </a:r>
          <a:r>
            <a:rPr lang="sv-SE" sz="1000" b="0" i="0" u="none" strike="noStrike" baseline="0">
              <a:effectLst/>
              <a:latin typeface="+mn-lt"/>
              <a:ea typeface="+mn-ea"/>
              <a:cs typeface="+mn-cs"/>
            </a:rPr>
            <a:t> intäkterna från sanktinsavgifter hög i förhållande till hur det har sett ut historiskt sett och nivån kommer troligtvis minska till det normala, som brukar vara kring 200 tkr.</a:t>
          </a:r>
        </a:p>
        <a:p>
          <a:pPr algn="l" rtl="0">
            <a:defRPr sz="1000"/>
          </a:pPr>
          <a:endParaRPr lang="sv-SE" sz="1000" b="0" i="0" u="none" strike="noStrike" baseline="0">
            <a:effectLst/>
            <a:latin typeface="+mn-lt"/>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730A0F32-889A-4087-BA24-495B44093D1C}"/>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r>
            <a:rPr lang="sv-SE" sz="1000" b="0" i="0" u="none" strike="noStrike" baseline="0">
              <a:solidFill>
                <a:srgbClr val="0070C0"/>
              </a:solidFill>
              <a:latin typeface="Times New Roman"/>
              <a:cs typeface="Times New Roman"/>
            </a:rPr>
            <a:t>Beräkningarna grundar sig på en i huvudsak oförändrad verksamhetsomfattning och gällande regler.</a:t>
          </a:r>
        </a:p>
        <a:p>
          <a:pPr algn="l" rtl="0">
            <a:defRPr sz="1000"/>
          </a:pPr>
          <a:endParaRPr lang="sv-SE" sz="1000" b="0" i="0" u="none" strike="noStrike" baseline="0">
            <a:solidFill>
              <a:srgbClr val="0070C0"/>
            </a:solidFill>
            <a:latin typeface="Times New Roman"/>
            <a:cs typeface="Times New Roman"/>
          </a:endParaRPr>
        </a:p>
        <a:p>
          <a:pPr algn="l" rtl="0">
            <a:defRPr sz="1000"/>
          </a:pPr>
          <a:r>
            <a:rPr lang="sv-SE" sz="1000" b="0" i="0" u="none" strike="noStrike" baseline="0">
              <a:solidFill>
                <a:srgbClr val="0070C0"/>
              </a:solidFill>
              <a:latin typeface="Times New Roman"/>
              <a:cs typeface="Times New Roman"/>
            </a:rPr>
            <a:t>Då det inte finns något tydligt samband mellan kostnaderna för de prestationer myndigheten utför och avgifterna redovisas inte några kostnader.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6E711323-C2F1-4AB7-A339-47C857CF2CB8}"/>
            </a:ext>
          </a:extLst>
        </xdr:cNvPr>
        <xdr:cNvSpPr txBox="1">
          <a:spLocks noChangeArrowheads="1"/>
        </xdr:cNvSpPr>
      </xdr:nvSpPr>
      <xdr:spPr bwMode="auto">
        <a:xfrm>
          <a:off x="180975" y="428625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634CBBAD-E3A2-418E-9104-FEEFC699BA1C}"/>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rtl="0"/>
          <a:r>
            <a:rPr lang="sv-SE" sz="1000" b="0" i="1" u="sng" strike="noStrike" baseline="0">
              <a:solidFill>
                <a:srgbClr val="000000"/>
              </a:solidFill>
              <a:latin typeface="Times New Roman"/>
              <a:cs typeface="Times New Roman"/>
            </a:rPr>
            <a:t>Väsentliga skillnader mellan åren ska kommenteras</a:t>
          </a:r>
          <a:br>
            <a:rPr lang="sv-SE" sz="1000" b="0" i="1" u="sng" strike="noStrike" baseline="0">
              <a:solidFill>
                <a:srgbClr val="000000"/>
              </a:solidFill>
              <a:latin typeface="Times New Roman"/>
              <a:cs typeface="Times New Roman"/>
            </a:rPr>
          </a:br>
          <a:r>
            <a:rPr lang="sv-SE" sz="1000" b="0" i="0" baseline="0">
              <a:effectLst/>
              <a:latin typeface="Times New Roman" panose="02020603050405020304" pitchFamily="18" charset="0"/>
              <a:ea typeface="+mn-ea"/>
              <a:cs typeface="Times New Roman" panose="02020603050405020304" pitchFamily="18" charset="0"/>
            </a:rPr>
            <a:t>Inkomsttiteln 2539 ingår numera i inkomsttitel 2537.</a:t>
          </a:r>
          <a:endParaRPr lang="sv-SE" sz="1000">
            <a:effectLst/>
            <a:latin typeface="Times New Roman" panose="02020603050405020304" pitchFamily="18" charset="0"/>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2537: Miljöskyddsavgifterna höjdes 2015-01-01 i storleksordningen 30-35%, men införs i trappsteg under perioden 2015-2018.</a:t>
          </a:r>
          <a:endParaRPr lang="sv-SE" sz="1000">
            <a:effectLst/>
            <a:latin typeface="Times New Roman" panose="02020603050405020304" pitchFamily="18" charset="0"/>
            <a:cs typeface="Times New Roman" panose="02020603050405020304" pitchFamily="18" charset="0"/>
          </a:endParaRPr>
        </a:p>
        <a:p>
          <a:pPr rtl="0"/>
          <a:r>
            <a:rPr lang="sv-SE" sz="1000" b="0" i="0" baseline="0">
              <a:effectLst/>
              <a:latin typeface="Times New Roman" panose="02020603050405020304" pitchFamily="18" charset="0"/>
              <a:ea typeface="+mn-ea"/>
              <a:cs typeface="Times New Roman" panose="02020603050405020304" pitchFamily="18" charset="0"/>
            </a:rPr>
            <a:t>2811: Jordfondens fastigheter planeras avvecklas under 2018 och beräknas ge ett visst underskott.</a:t>
          </a:r>
          <a:br>
            <a:rPr lang="sv-SE" sz="1000" b="0" i="0" baseline="0">
              <a:effectLst/>
              <a:latin typeface="Times New Roman" panose="02020603050405020304" pitchFamily="18" charset="0"/>
              <a:ea typeface="+mn-ea"/>
              <a:cs typeface="Times New Roman" panose="02020603050405020304" pitchFamily="18" charset="0"/>
            </a:rPr>
          </a:br>
          <a:r>
            <a:rPr lang="sv-SE" sz="1000" b="0" i="0" baseline="0">
              <a:effectLst/>
              <a:latin typeface="Times New Roman" panose="02020603050405020304" pitchFamily="18" charset="0"/>
              <a:ea typeface="+mn-ea"/>
              <a:cs typeface="Times New Roman" panose="02020603050405020304" pitchFamily="18" charset="0"/>
            </a:rPr>
            <a:t>2511: Kameraövervakningen kommer att flyttas från länsstyrelsen under 2018 varför expeditionsavgifterna beräknas minska.</a:t>
          </a:r>
          <a:endParaRPr lang="sv-SE" sz="1000">
            <a:effectLst/>
            <a:latin typeface="Times New Roman" panose="02020603050405020304" pitchFamily="18" charset="0"/>
            <a:cs typeface="Times New Roman" panose="02020603050405020304" pitchFamily="18" charset="0"/>
          </a:endParaRP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44B1D734-1F9E-42BE-8913-C5BC4D172311}"/>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r>
            <a:rPr lang="sv-SE" sz="1000" b="0" i="0" u="none" strike="noStrike" baseline="0">
              <a:solidFill>
                <a:srgbClr val="000000"/>
              </a:solidFill>
              <a:latin typeface="Times New Roman"/>
              <a:cs typeface="Times New Roman"/>
            </a:rPr>
            <a:t>Sanktionsavgifter är mycket svåra att bedöma då de egentligen bara är indrivning av medel efter andra myndigheters beslut och saknar koppling till kostnadstäckning</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E7413819-739F-4522-9F1E-162351408A07}"/>
            </a:ext>
          </a:extLst>
        </xdr:cNvPr>
        <xdr:cNvSpPr txBox="1">
          <a:spLocks noChangeArrowheads="1"/>
        </xdr:cNvSpPr>
      </xdr:nvSpPr>
      <xdr:spPr bwMode="auto">
        <a:xfrm>
          <a:off x="171450" y="4648200"/>
          <a:ext cx="63531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endParaRPr lang="sv-SE" sz="1000" b="0" i="1" u="sng" strike="noStrike" baseline="0">
            <a:solidFill>
              <a:srgbClr val="000000"/>
            </a:solidFill>
            <a:latin typeface="Times New Roman"/>
            <a:cs typeface="Times New Roman"/>
          </a:endParaRPr>
        </a:p>
        <a:p>
          <a:pPr rtl="0" eaLnBrk="1" fontAlgn="auto" latinLnBrk="0" hangingPunct="1"/>
          <a:r>
            <a:rPr lang="sv-SE" sz="1100" b="0" i="0" baseline="0">
              <a:effectLst/>
              <a:latin typeface="+mn-lt"/>
              <a:ea typeface="+mn-ea"/>
              <a:cs typeface="+mn-cs"/>
            </a:rPr>
            <a:t>6313 Bidrag från EG:s regionalfond perioden 2007-2013. Strukturfondsprogrammet Sverige-Norge 2007-2013 har avslutats per 2017-12-28 vilket gör att inga progoser görs för år 2018 och framåt.</a:t>
          </a:r>
          <a:endParaRPr lang="sv-SE" sz="1000">
            <a:effectLst/>
          </a:endParaRPr>
        </a:p>
        <a:p>
          <a:pPr rtl="0" eaLnBrk="1" fontAlgn="auto" latinLnBrk="0" hangingPunct="1"/>
          <a:r>
            <a:rPr lang="sv-SE" sz="1100" b="0" i="0" baseline="0">
              <a:effectLst/>
              <a:latin typeface="+mn-lt"/>
              <a:ea typeface="+mn-ea"/>
              <a:cs typeface="+mn-cs"/>
            </a:rPr>
            <a:t>2714 Sanktionsavgifter infördes 2015, prognosticerade intäkter verkar inte ha uppräknats med den nya hanteringen.</a:t>
          </a:r>
          <a:endParaRPr lang="sv-SE" sz="1000">
            <a:effectLst/>
          </a:endParaRPr>
        </a:p>
        <a:p>
          <a:pPr rtl="0" eaLnBrk="1" fontAlgn="auto" latinLnBrk="0" hangingPunct="1"/>
          <a:r>
            <a:rPr lang="sv-SE" sz="1100" b="0" i="0" baseline="0">
              <a:effectLst/>
              <a:latin typeface="+mn-lt"/>
              <a:ea typeface="+mn-ea"/>
              <a:cs typeface="+mn-cs"/>
            </a:rPr>
            <a:t>2811 Övriga inkomster har i flera år haft en hög prognos jämfört med utfall, departementet har inte kunnat svara på vad deras beräkningsgrund innefattar så frågan har tagits vidare till annan instans.</a:t>
          </a:r>
          <a:endParaRPr lang="sv-SE" sz="1000">
            <a:effectLst/>
          </a:endParaRPr>
        </a:p>
        <a:p>
          <a:pPr algn="l" rtl="0">
            <a:defRPr sz="1000"/>
          </a:pPr>
          <a:endParaRPr lang="sv-SE" sz="1000" b="0" i="1" u="sng" strike="noStrike" baseline="0">
            <a:solidFill>
              <a:srgbClr val="000000"/>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526D5F8E-E3DF-4C6C-9BB8-04525B1B1BA6}"/>
            </a:ext>
          </a:extLst>
        </xdr:cNvPr>
        <xdr:cNvSpPr txBox="1">
          <a:spLocks noChangeArrowheads="1"/>
        </xdr:cNvSpPr>
      </xdr:nvSpPr>
      <xdr:spPr bwMode="auto">
        <a:xfrm>
          <a:off x="180975" y="5057775"/>
          <a:ext cx="6038850"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1" i="0" u="none" strike="noStrike" baseline="0">
              <a:solidFill>
                <a:srgbClr val="000000"/>
              </a:solidFill>
              <a:latin typeface="Calibri" panose="020F0502020204030204" pitchFamily="34" charset="0"/>
              <a:cs typeface="Times New Roman"/>
            </a:rPr>
            <a:t>Väsentliga skillnader mellan åren ska kommenteras</a:t>
          </a:r>
        </a:p>
        <a:p>
          <a:pPr algn="l" rtl="0">
            <a:defRPr sz="1000"/>
          </a:pPr>
          <a:r>
            <a:rPr lang="sv-SE" sz="1000" b="0" i="0" u="none" strike="noStrike" baseline="0">
              <a:solidFill>
                <a:srgbClr val="000000"/>
              </a:solidFill>
              <a:latin typeface="Calibri" panose="020F0502020204030204" pitchFamily="34" charset="0"/>
              <a:cs typeface="Times New Roman"/>
            </a:rPr>
            <a:t>Sanktionsavgifter varierar stort över tiden och är mycket svårbedömda.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CF5F9C27-DF23-4B25-9557-38284AFEA19A}"/>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28</xdr:row>
      <xdr:rowOff>123825</xdr:rowOff>
    </xdr:from>
    <xdr:to>
      <xdr:col>7</xdr:col>
      <xdr:colOff>419100</xdr:colOff>
      <xdr:row>37</xdr:row>
      <xdr:rowOff>152400</xdr:rowOff>
    </xdr:to>
    <xdr:sp macro="" textlink="">
      <xdr:nvSpPr>
        <xdr:cNvPr id="2" name="Text Box 2">
          <a:extLst>
            <a:ext uri="{FF2B5EF4-FFF2-40B4-BE49-F238E27FC236}">
              <a16:creationId xmlns:a16="http://schemas.microsoft.com/office/drawing/2014/main" id="{EC1A15D9-37D4-4B8A-A165-C315973A9FE1}"/>
            </a:ext>
          </a:extLst>
        </xdr:cNvPr>
        <xdr:cNvSpPr txBox="1">
          <a:spLocks noChangeArrowheads="1"/>
        </xdr:cNvSpPr>
      </xdr:nvSpPr>
      <xdr:spPr bwMode="auto">
        <a:xfrm>
          <a:off x="180975" y="4648200"/>
          <a:ext cx="6696075" cy="1485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sv-SE" sz="1000" b="0" i="1" u="sng" strike="noStrike" baseline="0">
              <a:solidFill>
                <a:srgbClr val="000000"/>
              </a:solidFill>
              <a:latin typeface="Times New Roman"/>
              <a:cs typeface="Times New Roman"/>
            </a:rPr>
            <a:t>Väsentliga skillnader mellan åren ska kommenteras</a:t>
          </a:r>
        </a:p>
        <a:p>
          <a:pPr algn="l" rtl="0">
            <a:defRPr sz="1000"/>
          </a:pPr>
          <a:r>
            <a:rPr lang="sv-SE" sz="1000" b="0" i="1" u="none" strike="noStrike" baseline="0">
              <a:solidFill>
                <a:srgbClr val="000000"/>
              </a:solidFill>
              <a:latin typeface="Times New Roman"/>
              <a:cs typeface="Times New Roman"/>
            </a:rPr>
            <a:t>Inga väsentliga skillnader mellan åren.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G41"/>
  <sheetViews>
    <sheetView tabSelected="1" view="pageLayout" zoomScaleNormal="100" workbookViewId="0">
      <selection activeCell="B7" sqref="B7"/>
    </sheetView>
  </sheetViews>
  <sheetFormatPr defaultRowHeight="12.75" x14ac:dyDescent="0.2"/>
  <cols>
    <col min="1" max="1" width="6" style="2" customWidth="1"/>
    <col min="2" max="2" width="49" style="2" bestFit="1" customWidth="1"/>
    <col min="3" max="3" width="8.85546875" style="2" customWidth="1"/>
    <col min="4" max="4" width="11.7109375" style="2" customWidth="1"/>
    <col min="5" max="7" width="10.140625" style="2" bestFit="1" customWidth="1"/>
    <col min="8" max="8" width="4" style="2" customWidth="1"/>
    <col min="9" max="16384" width="9.140625" style="2"/>
  </cols>
  <sheetData>
    <row r="1" spans="1:7" ht="15.75" x14ac:dyDescent="0.25">
      <c r="A1" s="101"/>
      <c r="B1" s="1"/>
      <c r="C1" s="1"/>
      <c r="E1" s="101"/>
    </row>
    <row r="2" spans="1:7" ht="15.75" x14ac:dyDescent="0.25">
      <c r="A2" s="1" t="s">
        <v>30</v>
      </c>
    </row>
    <row r="3" spans="1:7" x14ac:dyDescent="0.2">
      <c r="A3" s="3" t="s">
        <v>23</v>
      </c>
      <c r="B3" s="3"/>
      <c r="C3" s="3"/>
      <c r="F3" s="4"/>
      <c r="G3" s="4"/>
    </row>
    <row r="4" spans="1:7" x14ac:dyDescent="0.2">
      <c r="A4" s="5"/>
      <c r="B4" s="5"/>
      <c r="C4" s="6">
        <v>2017</v>
      </c>
      <c r="D4" s="6">
        <v>2018</v>
      </c>
      <c r="E4" s="6">
        <v>2019</v>
      </c>
      <c r="F4" s="6">
        <v>2020</v>
      </c>
      <c r="G4" s="6">
        <v>2021</v>
      </c>
    </row>
    <row r="5" spans="1:7" x14ac:dyDescent="0.2">
      <c r="A5" s="7" t="s">
        <v>1</v>
      </c>
      <c r="B5" s="7"/>
      <c r="C5" s="8" t="s">
        <v>2</v>
      </c>
      <c r="D5" s="8" t="s">
        <v>3</v>
      </c>
      <c r="E5" s="8" t="s">
        <v>3</v>
      </c>
      <c r="F5" s="8" t="s">
        <v>3</v>
      </c>
      <c r="G5" s="8" t="s">
        <v>3</v>
      </c>
    </row>
    <row r="6" spans="1:7" s="13" customFormat="1" x14ac:dyDescent="0.2">
      <c r="A6" s="9">
        <v>2322</v>
      </c>
      <c r="B6" s="10" t="s">
        <v>4</v>
      </c>
      <c r="C6"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6</v>
      </c>
      <c r="D6"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6</v>
      </c>
      <c r="E6"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6</v>
      </c>
      <c r="F6"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6</v>
      </c>
      <c r="G6"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6</v>
      </c>
    </row>
    <row r="7" spans="1:7" s="13" customFormat="1" x14ac:dyDescent="0.2">
      <c r="A7" s="9">
        <v>2391</v>
      </c>
      <c r="B7" s="10" t="s">
        <v>5</v>
      </c>
      <c r="C7"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0</v>
      </c>
      <c r="D7"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7"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-2</v>
      </c>
      <c r="F7"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-2</v>
      </c>
      <c r="G7"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8" spans="1:7" s="13" customFormat="1" x14ac:dyDescent="0.2">
      <c r="A8" s="14">
        <v>2394</v>
      </c>
      <c r="B8" s="15" t="s">
        <v>6</v>
      </c>
      <c r="C8"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0</v>
      </c>
      <c r="D8"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8"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0</v>
      </c>
      <c r="F8"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0</v>
      </c>
      <c r="G8"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9" spans="1:7" s="13" customFormat="1" x14ac:dyDescent="0.2">
      <c r="A9" s="9">
        <v>2511</v>
      </c>
      <c r="B9" s="10" t="s">
        <v>7</v>
      </c>
      <c r="C9"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19176.715500000002</v>
      </c>
      <c r="D9"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19730</v>
      </c>
      <c r="E9"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20080</v>
      </c>
      <c r="F9"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20210</v>
      </c>
      <c r="G9"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20310</v>
      </c>
    </row>
    <row r="10" spans="1:7" s="13" customFormat="1" x14ac:dyDescent="0.2">
      <c r="A10" s="9">
        <v>2528</v>
      </c>
      <c r="B10" s="10" t="s">
        <v>8</v>
      </c>
      <c r="C10"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0</v>
      </c>
      <c r="D10"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10"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0</v>
      </c>
      <c r="F10"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0</v>
      </c>
      <c r="G10"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11" spans="1:7" s="13" customFormat="1" x14ac:dyDescent="0.2">
      <c r="A11" s="9">
        <v>2537</v>
      </c>
      <c r="B11" s="10" t="s">
        <v>9</v>
      </c>
      <c r="C11"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120226.89499999999</v>
      </c>
      <c r="D11"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122655</v>
      </c>
      <c r="E11"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123355</v>
      </c>
      <c r="F11"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123955</v>
      </c>
      <c r="G11"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124555</v>
      </c>
    </row>
    <row r="12" spans="1:7" s="13" customFormat="1" x14ac:dyDescent="0.2">
      <c r="A12" s="9">
        <v>2539</v>
      </c>
      <c r="B12" s="10" t="s">
        <v>10</v>
      </c>
      <c r="C12"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0</v>
      </c>
      <c r="D12"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12"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0</v>
      </c>
      <c r="F12"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0</v>
      </c>
      <c r="G12"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13" spans="1:7" s="13" customFormat="1" x14ac:dyDescent="0.2">
      <c r="A13" s="9">
        <v>2552</v>
      </c>
      <c r="B13" s="10" t="s">
        <v>11</v>
      </c>
      <c r="C13"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11543.908070000001</v>
      </c>
      <c r="D13"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11935</v>
      </c>
      <c r="E13"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11985</v>
      </c>
      <c r="F13"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12035</v>
      </c>
      <c r="G13"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12085</v>
      </c>
    </row>
    <row r="14" spans="1:7" s="13" customFormat="1" x14ac:dyDescent="0.2">
      <c r="A14" s="9">
        <v>2714</v>
      </c>
      <c r="B14" s="10" t="s">
        <v>12</v>
      </c>
      <c r="C14"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18478.57</v>
      </c>
      <c r="D14"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15100</v>
      </c>
      <c r="E14"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15200</v>
      </c>
      <c r="F14"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15200</v>
      </c>
      <c r="G14"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15250</v>
      </c>
    </row>
    <row r="15" spans="1:7" s="13" customFormat="1" x14ac:dyDescent="0.2">
      <c r="A15" s="9">
        <v>2811</v>
      </c>
      <c r="B15" s="10" t="s">
        <v>13</v>
      </c>
      <c r="C15"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3959.3</v>
      </c>
      <c r="D15"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4705</v>
      </c>
      <c r="E15"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4700</v>
      </c>
      <c r="F15"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4775</v>
      </c>
      <c r="G15"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4900</v>
      </c>
    </row>
    <row r="16" spans="1:7" s="13" customFormat="1" x14ac:dyDescent="0.2">
      <c r="A16" s="9">
        <v>4136</v>
      </c>
      <c r="B16" s="10" t="s">
        <v>14</v>
      </c>
      <c r="C16"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62</v>
      </c>
      <c r="D16"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40</v>
      </c>
      <c r="E16"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18</v>
      </c>
      <c r="F16"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18</v>
      </c>
      <c r="G16"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18</v>
      </c>
    </row>
    <row r="17" spans="1:7" s="13" customFormat="1" x14ac:dyDescent="0.2">
      <c r="A17" s="14">
        <v>9455</v>
      </c>
      <c r="B17" s="15" t="s">
        <v>15</v>
      </c>
      <c r="C17"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88</v>
      </c>
      <c r="D17"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55</v>
      </c>
      <c r="E17"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55</v>
      </c>
      <c r="F17"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55</v>
      </c>
      <c r="G17"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55</v>
      </c>
    </row>
    <row r="18" spans="1:7" s="13" customFormat="1" x14ac:dyDescent="0.2">
      <c r="A18" s="14"/>
      <c r="B18" s="15"/>
      <c r="C18" s="11"/>
      <c r="D18" s="17"/>
      <c r="E18" s="17"/>
      <c r="F18" s="17"/>
      <c r="G18" s="17"/>
    </row>
    <row r="19" spans="1:7" s="13" customFormat="1" ht="15.75" x14ac:dyDescent="0.2">
      <c r="A19" s="14">
        <v>4137</v>
      </c>
      <c r="B19" s="15" t="s">
        <v>28</v>
      </c>
      <c r="C19"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400</v>
      </c>
      <c r="D19"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19"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0</v>
      </c>
      <c r="F19"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0</v>
      </c>
      <c r="G19"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20" spans="1:7" s="13" customFormat="1" ht="15.75" x14ac:dyDescent="0.2">
      <c r="A20" s="14">
        <v>6313</v>
      </c>
      <c r="B20" s="15" t="s">
        <v>29</v>
      </c>
      <c r="C20" s="11">
        <f>SUMIF(K!$B:$B,Sammanställning!$A:$A,K!D:D)+SUMIF(W!$B:$B,Sammanställning!$A:$A,W!D:D)+SUMIF(I!$B:$B,Sammanställning!$A:$A,I!D:D)+SUMIF(X!$B:$B,Sammanställning!$A:$A,X!D:D)+SUMIF(N!$B:$B,Sammanställning!$A:$A,N!D:D)+SUMIF(Z!$B:$B,Sammanställning!$A:$A,Z!D:D)+SUMIF(F!$B:$B,Sammanställning!$A:$A,F!D:D)+SUMIF(H!$B:$B,Sammanställning!$A:$A,H!D:D)+SUMIF(G!$B:$B,Sammanställning!$A:$A,G!D:D)+SUMIF(BD!$B:$B,Sammanställning!$A:$A,BD!D:D)+SUMIF(M!$B:$B,Sammanställning!$A:$A,M!D:D)+SUMIF(AB!$B:$B,Sammanställning!$A:$A,AB!D:D)+SUMIF(D!$B:$B,Sammanställning!$A:$A,D!D:D)+SUMIF('C'!$B:$B,Sammanställning!$A:$A,'C'!D:D)+SUMIF(S!$B:$B,Sammanställning!$A:$A,S!D:D)+SUMIF(AC!$B:$B,Sammanställning!$A:$A,AC!D:D)+SUMIF(Y!$B:$B,Sammanställning!$A:$A,Y!D:D)+SUMIF(U!$B:$B,Sammanställning!$A:$A,U!D:D)+SUMIF(O!$B:$B,Sammanställning!$A:$A,O!D:D)+SUMIF(T!$B:$B,Sammanställning!$A:$A,T!D:D)+SUMIF(E!$B:$B,Sammanställning!$A:$A,E!D:D)</f>
        <v>18310</v>
      </c>
      <c r="D20" s="12">
        <f>SUMIF(K!$B:$B,Sammanställning!$A:$A,K!E:E)+SUMIF(W!$B:$B,Sammanställning!$A:$A,W!E:E)+SUMIF(I!$B:$B,Sammanställning!$A:$A,I!E:E)+SUMIF(X!$B:$B,Sammanställning!$A:$A,X!E:E)+SUMIF(N!$B:$B,Sammanställning!$A:$A,N!E:E)+SUMIF(Z!$B:$B,Sammanställning!$A:$A,Z!E:E)+SUMIF(F!$B:$B,Sammanställning!$A:$A,F!E:E)+SUMIF(H!$B:$B,Sammanställning!$A:$A,H!E:E)+SUMIF(G!$B:$B,Sammanställning!$A:$A,G!E:E)+SUMIF(BD!$B:$B,Sammanställning!$A:$A,BD!E:E)+SUMIF(M!$B:$B,Sammanställning!$A:$A,M!E:E)+SUMIF(AB!$B:$B,Sammanställning!$A:$A,AB!E:E)+SUMIF(D!$B:$B,Sammanställning!$A:$A,D!E:E)+SUMIF('C'!$B:$B,Sammanställning!$A:$A,'C'!E:E)+SUMIF(S!$B:$B,Sammanställning!$A:$A,S!E:E)+SUMIF(AC!$B:$B,Sammanställning!$A:$A,AC!E:E)+SUMIF(Y!$B:$B,Sammanställning!$A:$A,Y!E:E)+SUMIF(U!$B:$B,Sammanställning!$A:$A,U!E:E)+SUMIF(O!$B:$B,Sammanställning!$A:$A,O!E:E)+SUMIF(T!$B:$B,Sammanställning!$A:$A,T!E:E)+SUMIF(E!$B:$B,Sammanställning!$A:$A,E!E:E)</f>
        <v>0</v>
      </c>
      <c r="E20" s="12">
        <f>SUMIF(K!$B:$B,Sammanställning!$A:$A,K!F:F)+SUMIF(W!$B:$B,Sammanställning!$A:$A,W!F:F)+SUMIF(I!$B:$B,Sammanställning!$A:$A,I!F:F)+SUMIF(X!$B:$B,Sammanställning!$A:$A,X!F:F)+SUMIF(N!$B:$B,Sammanställning!$A:$A,N!F:F)+SUMIF(Z!$B:$B,Sammanställning!$A:$A,Z!F:F)+SUMIF(F!$B:$B,Sammanställning!$A:$A,F!F:F)+SUMIF(H!$B:$B,Sammanställning!$A:$A,H!F:F)+SUMIF(G!$B:$B,Sammanställning!$A:$A,G!F:F)+SUMIF(BD!$B:$B,Sammanställning!$A:$A,BD!F:F)+SUMIF(M!$B:$B,Sammanställning!$A:$A,M!F:F)+SUMIF(AB!$B:$B,Sammanställning!$A:$A,AB!F:F)+SUMIF(D!$B:$B,Sammanställning!$A:$A,D!F:F)+SUMIF('C'!$B:$B,Sammanställning!$A:$A,'C'!F:F)+SUMIF(S!$B:$B,Sammanställning!$A:$A,S!F:F)+SUMIF(AC!$B:$B,Sammanställning!$A:$A,AC!F:F)+SUMIF(Y!$B:$B,Sammanställning!$A:$A,Y!F:F)+SUMIF(U!$B:$B,Sammanställning!$A:$A,U!F:F)+SUMIF(O!$B:$B,Sammanställning!$A:$A,O!F:F)+SUMIF(T!$B:$B,Sammanställning!$A:$A,T!F:F)+SUMIF(E!$B:$B,Sammanställning!$A:$A,E!F:F)</f>
        <v>0</v>
      </c>
      <c r="F20" s="12">
        <f>SUMIF(K!$B:$B,Sammanställning!$A:$A,K!G:G)+SUMIF(W!$B:$B,Sammanställning!$A:$A,W!G:G)+SUMIF(I!$B:$B,Sammanställning!$A:$A,I!G:G)+SUMIF(X!$B:$B,Sammanställning!$A:$A,X!G:G)+SUMIF(N!$B:$B,Sammanställning!$A:$A,N!G:G)+SUMIF(Z!$B:$B,Sammanställning!$A:$A,Z!G:G)+SUMIF(F!$B:$B,Sammanställning!$A:$A,F!G:G)+SUMIF(H!$B:$B,Sammanställning!$A:$A,H!G:G)+SUMIF(G!$B:$B,Sammanställning!$A:$A,G!G:G)+SUMIF(BD!$B:$B,Sammanställning!$A:$A,BD!G:G)+SUMIF(M!$B:$B,Sammanställning!$A:$A,M!G:G)+SUMIF(AB!$B:$B,Sammanställning!$A:$A,AB!G:G)+SUMIF(D!$B:$B,Sammanställning!$A:$A,D!G:G)+SUMIF('C'!$B:$B,Sammanställning!$A:$A,'C'!G:G)+SUMIF(S!$B:$B,Sammanställning!$A:$A,S!G:G)+SUMIF(AC!$B:$B,Sammanställning!$A:$A,AC!G:G)+SUMIF(Y!$B:$B,Sammanställning!$A:$A,Y!G:G)+SUMIF(U!$B:$B,Sammanställning!$A:$A,U!G:G)+SUMIF(O!$B:$B,Sammanställning!$A:$A,O!G:G)+SUMIF(T!$B:$B,Sammanställning!$A:$A,T!G:G)+SUMIF(E!$B:$B,Sammanställning!$A:$A,E!G:G)</f>
        <v>0</v>
      </c>
      <c r="G20" s="12">
        <f>SUMIF(K!$B:$B,Sammanställning!$A:$A,K!H:H)+SUMIF(W!$B:$B,Sammanställning!$A:$A,W!H:H)+SUMIF(I!$B:$B,Sammanställning!$A:$A,I!H:H)+SUMIF(X!$B:$B,Sammanställning!$A:$A,X!H:H)+SUMIF(N!$B:$B,Sammanställning!$A:$A,N!H:H)+SUMIF(Z!$B:$B,Sammanställning!$A:$A,Z!H:H)+SUMIF(F!$B:$B,Sammanställning!$A:$A,F!H:H)+SUMIF(H!$B:$B,Sammanställning!$A:$A,H!H:H)+SUMIF(G!$B:$B,Sammanställning!$A:$A,G!H:H)+SUMIF(BD!$B:$B,Sammanställning!$A:$A,BD!H:H)+SUMIF(M!$B:$B,Sammanställning!$A:$A,M!H:H)+SUMIF(AB!$B:$B,Sammanställning!$A:$A,AB!H:H)+SUMIF(D!$B:$B,Sammanställning!$A:$A,D!H:H)+SUMIF('C'!$B:$B,Sammanställning!$A:$A,'C'!H:H)+SUMIF(S!$B:$B,Sammanställning!$A:$A,S!H:H)+SUMIF(AC!$B:$B,Sammanställning!$A:$A,AC!H:H)+SUMIF(Y!$B:$B,Sammanställning!$A:$A,Y!H:H)+SUMIF(U!$B:$B,Sammanställning!$A:$A,U!H:H)+SUMIF(O!$B:$B,Sammanställning!$A:$A,O!H:H)+SUMIF(T!$B:$B,Sammanställning!$A:$A,T!H:H)+SUMIF(E!$B:$B,Sammanställning!$A:$A,E!H:H)</f>
        <v>0</v>
      </c>
    </row>
    <row r="21" spans="1:7" x14ac:dyDescent="0.2">
      <c r="A21" s="14"/>
      <c r="B21" s="15"/>
      <c r="C21" s="11"/>
      <c r="D21" s="19"/>
      <c r="E21" s="19"/>
      <c r="F21" s="19"/>
      <c r="G21" s="19"/>
    </row>
    <row r="22" spans="1:7" x14ac:dyDescent="0.2">
      <c r="A22" s="20"/>
      <c r="B22" s="14"/>
      <c r="C22" s="11"/>
      <c r="D22" s="19"/>
      <c r="E22" s="19"/>
      <c r="F22" s="19"/>
      <c r="G22" s="19"/>
    </row>
    <row r="23" spans="1:7" x14ac:dyDescent="0.2">
      <c r="A23" s="22"/>
      <c r="B23" s="23"/>
      <c r="C23" s="24"/>
      <c r="D23" s="25"/>
      <c r="E23" s="25"/>
      <c r="F23" s="25"/>
      <c r="G23" s="25"/>
    </row>
    <row r="24" spans="1:7" x14ac:dyDescent="0.2">
      <c r="A24" s="26" t="s">
        <v>18</v>
      </c>
      <c r="B24" s="26"/>
      <c r="C24" s="27">
        <f>SUM(C6:C23)</f>
        <v>192251.38856999998</v>
      </c>
      <c r="D24" s="28">
        <f>SUM(D6:D23)</f>
        <v>174226</v>
      </c>
      <c r="E24" s="28">
        <f>SUM(E6:E23)</f>
        <v>175397</v>
      </c>
      <c r="F24" s="28">
        <f>SUM(F6:F23)</f>
        <v>176252</v>
      </c>
      <c r="G24" s="28">
        <f>SUM(G6:G23)</f>
        <v>177179</v>
      </c>
    </row>
    <row r="25" spans="1:7" x14ac:dyDescent="0.2">
      <c r="A25" s="29"/>
      <c r="B25" s="29"/>
      <c r="C25" s="29"/>
      <c r="D25" s="30"/>
      <c r="E25" s="30"/>
      <c r="F25" s="30"/>
      <c r="G25" s="30"/>
    </row>
    <row r="26" spans="1:7" ht="15.75" x14ac:dyDescent="0.2">
      <c r="A26" s="29" t="s">
        <v>31</v>
      </c>
      <c r="B26" s="29"/>
      <c r="C26" s="29"/>
      <c r="D26" s="30"/>
      <c r="E26" s="30"/>
      <c r="F26" s="30"/>
      <c r="G26" s="30"/>
    </row>
    <row r="27" spans="1:7" ht="15.75" x14ac:dyDescent="0.2">
      <c r="A27" s="111" t="s">
        <v>32</v>
      </c>
      <c r="B27" s="29"/>
      <c r="C27" s="29"/>
      <c r="D27" s="30"/>
      <c r="E27" s="30"/>
      <c r="F27" s="30"/>
      <c r="G27" s="30"/>
    </row>
    <row r="28" spans="1:7" x14ac:dyDescent="0.2">
      <c r="A28" s="29"/>
      <c r="B28" s="29"/>
      <c r="C28" s="29"/>
      <c r="D28" s="30"/>
      <c r="E28" s="30"/>
      <c r="F28" s="30"/>
      <c r="G28" s="30"/>
    </row>
    <row r="29" spans="1:7" x14ac:dyDescent="0.2">
      <c r="A29" s="110"/>
      <c r="C29" s="38"/>
    </row>
    <row r="30" spans="1:7" x14ac:dyDescent="0.2">
      <c r="A30" s="101"/>
    </row>
    <row r="31" spans="1:7" x14ac:dyDescent="0.2">
      <c r="C31" s="38"/>
    </row>
    <row r="32" spans="1:7" x14ac:dyDescent="0.2">
      <c r="C32" s="38"/>
    </row>
    <row r="33" spans="3:7" x14ac:dyDescent="0.2">
      <c r="C33" s="38"/>
    </row>
    <row r="34" spans="3:7" x14ac:dyDescent="0.2">
      <c r="C34" s="38"/>
    </row>
    <row r="35" spans="3:7" x14ac:dyDescent="0.2">
      <c r="C35" s="38"/>
    </row>
    <row r="36" spans="3:7" x14ac:dyDescent="0.2">
      <c r="C36" s="38"/>
      <c r="D36" s="38"/>
      <c r="E36" s="38"/>
      <c r="F36" s="38"/>
      <c r="G36" s="38"/>
    </row>
    <row r="37" spans="3:7" x14ac:dyDescent="0.2">
      <c r="C37" s="38"/>
      <c r="D37" s="38"/>
      <c r="E37" s="38"/>
      <c r="F37" s="38"/>
      <c r="G37" s="38"/>
    </row>
    <row r="38" spans="3:7" x14ac:dyDescent="0.2">
      <c r="C38" s="38"/>
      <c r="D38" s="38"/>
      <c r="E38" s="38"/>
      <c r="F38" s="38"/>
      <c r="G38" s="38"/>
    </row>
    <row r="39" spans="3:7" x14ac:dyDescent="0.2">
      <c r="C39" s="38"/>
      <c r="D39" s="38"/>
      <c r="E39" s="38"/>
      <c r="F39" s="38"/>
      <c r="G39" s="38"/>
    </row>
    <row r="40" spans="3:7" x14ac:dyDescent="0.2">
      <c r="C40" s="38"/>
      <c r="D40" s="38"/>
      <c r="E40" s="38"/>
      <c r="F40" s="38"/>
      <c r="G40" s="38"/>
    </row>
    <row r="41" spans="3:7" x14ac:dyDescent="0.2">
      <c r="C41" s="38"/>
      <c r="D41" s="38"/>
      <c r="E41" s="38"/>
      <c r="F41" s="38"/>
      <c r="G41" s="38"/>
    </row>
  </sheetData>
  <pageMargins left="0.78740157480314965" right="0.78740157480314965" top="0.98425196850393704" bottom="0.98425196850393704" header="0.51181102362204722" footer="0.51181102362204722"/>
  <pageSetup paperSize="9" scale="80" orientation="portrait" r:id="rId1"/>
  <headerFooter alignWithMargins="0">
    <oddHeader>&amp;LBilaga 4 till regeringsbeslut 2018-12-18 nr III:6</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41</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721</v>
      </c>
      <c r="E13" s="17">
        <v>700</v>
      </c>
      <c r="F13" s="17">
        <v>700</v>
      </c>
      <c r="G13" s="17">
        <v>700</v>
      </c>
      <c r="H13" s="17">
        <v>700</v>
      </c>
    </row>
    <row r="14" spans="2:8" s="13" customFormat="1" ht="11.25" x14ac:dyDescent="0.2">
      <c r="B14" s="32">
        <v>2528</v>
      </c>
      <c r="C14" s="33" t="s">
        <v>8</v>
      </c>
      <c r="D14" s="34"/>
      <c r="E14" s="17"/>
      <c r="F14" s="17"/>
      <c r="G14" s="17"/>
      <c r="H14" s="17"/>
    </row>
    <row r="15" spans="2:8" s="13" customFormat="1" ht="11.25" x14ac:dyDescent="0.2">
      <c r="B15" s="32">
        <v>2537</v>
      </c>
      <c r="C15" s="33" t="s">
        <v>9</v>
      </c>
      <c r="D15" s="34">
        <v>3996</v>
      </c>
      <c r="E15" s="17">
        <v>4000</v>
      </c>
      <c r="F15" s="17">
        <v>4000</v>
      </c>
      <c r="G15" s="17">
        <v>4000</v>
      </c>
      <c r="H15" s="17">
        <v>4000</v>
      </c>
    </row>
    <row r="16" spans="2:8" s="13" customFormat="1" ht="11.25" x14ac:dyDescent="0.2">
      <c r="B16" s="32">
        <v>2539</v>
      </c>
      <c r="C16" s="33" t="s">
        <v>10</v>
      </c>
      <c r="D16" s="34"/>
      <c r="E16" s="17"/>
      <c r="F16" s="17"/>
      <c r="G16" s="17"/>
      <c r="H16" s="17"/>
    </row>
    <row r="17" spans="2:8" s="13" customFormat="1" ht="11.25" x14ac:dyDescent="0.2">
      <c r="B17" s="32">
        <v>2552</v>
      </c>
      <c r="C17" s="33" t="s">
        <v>11</v>
      </c>
      <c r="D17" s="34">
        <v>76</v>
      </c>
      <c r="E17" s="17">
        <v>75</v>
      </c>
      <c r="F17" s="17">
        <v>75</v>
      </c>
      <c r="G17" s="17">
        <v>75</v>
      </c>
      <c r="H17" s="17">
        <v>75</v>
      </c>
    </row>
    <row r="18" spans="2:8" s="13" customFormat="1" ht="11.25" x14ac:dyDescent="0.2">
      <c r="B18" s="32">
        <v>2714</v>
      </c>
      <c r="C18" s="33" t="s">
        <v>12</v>
      </c>
      <c r="D18" s="34">
        <v>316</v>
      </c>
      <c r="E18" s="17">
        <v>320</v>
      </c>
      <c r="F18" s="17">
        <v>320</v>
      </c>
      <c r="G18" s="17">
        <v>320</v>
      </c>
      <c r="H18" s="17">
        <v>320</v>
      </c>
    </row>
    <row r="19" spans="2:8" s="13" customFormat="1" ht="11.25" x14ac:dyDescent="0.2">
      <c r="B19" s="32">
        <v>2811</v>
      </c>
      <c r="C19" s="33" t="s">
        <v>13</v>
      </c>
      <c r="D19" s="34"/>
      <c r="E19" s="17"/>
      <c r="F19" s="17"/>
      <c r="G19" s="17"/>
      <c r="H19" s="17"/>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5109</v>
      </c>
      <c r="E26" s="28">
        <f>SUM(E10:E25)</f>
        <v>5095</v>
      </c>
      <c r="F26" s="28">
        <f>SUM(F10:F25)</f>
        <v>5095</v>
      </c>
      <c r="G26" s="28">
        <f>SUM(G10:G25)</f>
        <v>5095</v>
      </c>
      <c r="H26" s="28">
        <f>SUM(H10:H25)</f>
        <v>5095</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dimension ref="B1:H28"/>
  <sheetViews>
    <sheetView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42</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1640</v>
      </c>
      <c r="E13" s="17">
        <v>2000</v>
      </c>
      <c r="F13" s="17">
        <v>2000</v>
      </c>
      <c r="G13" s="17">
        <v>2000</v>
      </c>
      <c r="H13" s="17">
        <v>2000</v>
      </c>
    </row>
    <row r="14" spans="2:8" s="13" customFormat="1" ht="11.25" x14ac:dyDescent="0.2">
      <c r="B14" s="32">
        <v>2528</v>
      </c>
      <c r="C14" s="33" t="s">
        <v>8</v>
      </c>
      <c r="D14" s="34">
        <v>0</v>
      </c>
      <c r="E14" s="34">
        <v>0</v>
      </c>
      <c r="F14" s="34">
        <v>0</v>
      </c>
      <c r="G14" s="34">
        <v>0</v>
      </c>
      <c r="H14" s="34">
        <v>0</v>
      </c>
    </row>
    <row r="15" spans="2:8" s="13" customFormat="1" ht="11.25" x14ac:dyDescent="0.2">
      <c r="B15" s="32">
        <v>2537</v>
      </c>
      <c r="C15" s="33" t="s">
        <v>9</v>
      </c>
      <c r="D15" s="34">
        <v>8335</v>
      </c>
      <c r="E15" s="17">
        <v>8500</v>
      </c>
      <c r="F15" s="17">
        <v>8500</v>
      </c>
      <c r="G15" s="17">
        <v>8500</v>
      </c>
      <c r="H15" s="17">
        <v>8500</v>
      </c>
    </row>
    <row r="16" spans="2:8" s="13" customFormat="1" ht="11.25" x14ac:dyDescent="0.2">
      <c r="B16" s="32">
        <v>2539</v>
      </c>
      <c r="C16" s="33" t="s">
        <v>10</v>
      </c>
      <c r="D16" s="34"/>
      <c r="E16" s="17"/>
      <c r="F16" s="17"/>
      <c r="G16" s="17"/>
      <c r="H16" s="17"/>
    </row>
    <row r="17" spans="2:8" s="13" customFormat="1" ht="11.25" x14ac:dyDescent="0.2">
      <c r="B17" s="32">
        <v>2552</v>
      </c>
      <c r="C17" s="33" t="s">
        <v>11</v>
      </c>
      <c r="D17" s="34">
        <v>470</v>
      </c>
      <c r="E17" s="17">
        <v>550</v>
      </c>
      <c r="F17" s="17">
        <v>550</v>
      </c>
      <c r="G17" s="17">
        <v>550</v>
      </c>
      <c r="H17" s="17">
        <v>550</v>
      </c>
    </row>
    <row r="18" spans="2:8" s="13" customFormat="1" ht="11.25" x14ac:dyDescent="0.2">
      <c r="B18" s="32">
        <v>2714</v>
      </c>
      <c r="C18" s="33" t="s">
        <v>12</v>
      </c>
      <c r="D18" s="34">
        <v>2641</v>
      </c>
      <c r="E18" s="17">
        <v>1000</v>
      </c>
      <c r="F18" s="17">
        <v>1000</v>
      </c>
      <c r="G18" s="17">
        <v>1000</v>
      </c>
      <c r="H18" s="17">
        <v>1000</v>
      </c>
    </row>
    <row r="19" spans="2:8" s="13" customFormat="1" ht="11.25" x14ac:dyDescent="0.2">
      <c r="B19" s="32">
        <v>2811</v>
      </c>
      <c r="C19" s="33" t="s">
        <v>13</v>
      </c>
      <c r="D19" s="34">
        <v>453</v>
      </c>
      <c r="E19" s="17">
        <v>200</v>
      </c>
      <c r="F19" s="17">
        <v>200</v>
      </c>
      <c r="G19" s="17">
        <v>200</v>
      </c>
      <c r="H19" s="17">
        <v>200</v>
      </c>
    </row>
    <row r="20" spans="2:8" s="13" customFormat="1" ht="11.25" x14ac:dyDescent="0.2">
      <c r="B20" s="32">
        <v>4136</v>
      </c>
      <c r="C20" s="33" t="s">
        <v>14</v>
      </c>
      <c r="D20" s="34">
        <v>0</v>
      </c>
      <c r="E20" s="34">
        <v>0</v>
      </c>
      <c r="F20" s="34">
        <v>0</v>
      </c>
      <c r="G20" s="34">
        <v>0</v>
      </c>
      <c r="H20" s="34">
        <v>0</v>
      </c>
    </row>
    <row r="21" spans="2:8" s="13" customFormat="1" ht="11.25" x14ac:dyDescent="0.2">
      <c r="B21" s="35">
        <v>9455</v>
      </c>
      <c r="C21" s="36" t="s">
        <v>15</v>
      </c>
      <c r="D21" s="34">
        <v>48</v>
      </c>
      <c r="E21" s="17">
        <v>50</v>
      </c>
      <c r="F21" s="17">
        <v>50</v>
      </c>
      <c r="G21" s="17">
        <v>50</v>
      </c>
      <c r="H21" s="17">
        <v>50</v>
      </c>
    </row>
    <row r="22" spans="2:8" s="13" customFormat="1" ht="11.25" x14ac:dyDescent="0.2">
      <c r="B22" s="35"/>
      <c r="C22" s="36"/>
      <c r="D22" s="34"/>
      <c r="E22" s="17"/>
      <c r="F22" s="17"/>
      <c r="G22" s="17"/>
      <c r="H22" s="17"/>
    </row>
    <row r="23" spans="2:8" x14ac:dyDescent="0.2">
      <c r="B23" s="35"/>
      <c r="C23" s="36"/>
      <c r="D23" s="18"/>
      <c r="E23" s="19"/>
      <c r="F23" s="19"/>
      <c r="G23" s="19"/>
      <c r="H23" s="19"/>
    </row>
    <row r="24" spans="2:8" x14ac:dyDescent="0.2">
      <c r="B24" s="37"/>
      <c r="C24" s="35"/>
      <c r="D24" s="21"/>
      <c r="E24" s="19"/>
      <c r="F24" s="19"/>
      <c r="G24" s="19"/>
      <c r="H24" s="19"/>
    </row>
    <row r="25" spans="2:8" x14ac:dyDescent="0.2">
      <c r="B25" s="22"/>
      <c r="C25" s="23"/>
      <c r="D25" s="24"/>
      <c r="E25" s="25"/>
      <c r="F25" s="25"/>
      <c r="G25" s="25"/>
      <c r="H25" s="25"/>
    </row>
    <row r="26" spans="2:8" x14ac:dyDescent="0.2">
      <c r="B26" s="26" t="s">
        <v>18</v>
      </c>
      <c r="C26" s="26"/>
      <c r="D26" s="27">
        <f>SUM(D10:D25)</f>
        <v>13587</v>
      </c>
      <c r="E26" s="28">
        <f>SUM(E10:E25)</f>
        <v>12300</v>
      </c>
      <c r="F26" s="28">
        <f>SUM(F10:F25)</f>
        <v>12300</v>
      </c>
      <c r="G26" s="28">
        <f>SUM(G10:G25)</f>
        <v>12300</v>
      </c>
      <c r="H26" s="28">
        <f>SUM(H10:H25)</f>
        <v>12300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dimension ref="B1:H19"/>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43</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2511</v>
      </c>
      <c r="C10" s="33" t="s">
        <v>7</v>
      </c>
      <c r="D10" s="17">
        <v>2542</v>
      </c>
      <c r="E10" s="17">
        <v>2700</v>
      </c>
      <c r="F10" s="17">
        <v>2800</v>
      </c>
      <c r="G10" s="17">
        <v>2900</v>
      </c>
      <c r="H10" s="17">
        <v>3000</v>
      </c>
    </row>
    <row r="11" spans="2:8" s="13" customFormat="1" ht="11.25" x14ac:dyDescent="0.2">
      <c r="B11" s="32">
        <v>2537</v>
      </c>
      <c r="C11" s="33" t="s">
        <v>9</v>
      </c>
      <c r="D11" s="17">
        <v>20369</v>
      </c>
      <c r="E11" s="17">
        <v>21500</v>
      </c>
      <c r="F11" s="17">
        <v>22000</v>
      </c>
      <c r="G11" s="17">
        <v>22500</v>
      </c>
      <c r="H11" s="17">
        <v>23000</v>
      </c>
    </row>
    <row r="12" spans="2:8" s="13" customFormat="1" ht="11.25" x14ac:dyDescent="0.2">
      <c r="B12" s="32">
        <v>2552</v>
      </c>
      <c r="C12" s="33" t="s">
        <v>11</v>
      </c>
      <c r="D12" s="17">
        <v>2395</v>
      </c>
      <c r="E12" s="17">
        <v>2400</v>
      </c>
      <c r="F12" s="17">
        <v>2450</v>
      </c>
      <c r="G12" s="17">
        <v>2500</v>
      </c>
      <c r="H12" s="17">
        <v>2550</v>
      </c>
    </row>
    <row r="13" spans="2:8" s="13" customFormat="1" ht="11.25" x14ac:dyDescent="0.2">
      <c r="B13" s="32">
        <v>2714</v>
      </c>
      <c r="C13" s="33" t="s">
        <v>12</v>
      </c>
      <c r="D13" s="17">
        <v>2258</v>
      </c>
      <c r="E13" s="17">
        <v>2300</v>
      </c>
      <c r="F13" s="17">
        <v>2350</v>
      </c>
      <c r="G13" s="17">
        <v>2400</v>
      </c>
      <c r="H13" s="17">
        <v>2450</v>
      </c>
    </row>
    <row r="14" spans="2:8" s="13" customFormat="1" ht="11.25" x14ac:dyDescent="0.2">
      <c r="B14" s="32">
        <v>2811</v>
      </c>
      <c r="C14" s="33" t="s">
        <v>13</v>
      </c>
      <c r="D14" s="17">
        <v>66</v>
      </c>
      <c r="E14" s="17">
        <v>100</v>
      </c>
      <c r="F14" s="17">
        <v>125</v>
      </c>
      <c r="G14" s="17">
        <v>150</v>
      </c>
      <c r="H14" s="17">
        <v>175</v>
      </c>
    </row>
    <row r="15" spans="2:8" s="13" customFormat="1" ht="11.25" x14ac:dyDescent="0.2">
      <c r="B15" s="35"/>
      <c r="C15" s="36"/>
      <c r="D15" s="17"/>
      <c r="E15" s="17"/>
      <c r="F15" s="17"/>
      <c r="G15" s="17"/>
      <c r="H15" s="17"/>
    </row>
    <row r="16" spans="2:8" x14ac:dyDescent="0.2">
      <c r="B16" s="22"/>
      <c r="C16" s="23"/>
      <c r="D16" s="25"/>
      <c r="E16" s="25"/>
      <c r="F16" s="25"/>
      <c r="G16" s="25"/>
      <c r="H16" s="25"/>
    </row>
    <row r="17" spans="2:8" x14ac:dyDescent="0.2">
      <c r="B17" s="26" t="s">
        <v>18</v>
      </c>
      <c r="C17" s="26"/>
      <c r="D17" s="28">
        <f>SUM(D10:D16)+1</f>
        <v>27631</v>
      </c>
      <c r="E17" s="28">
        <f>SUM(E10:E16)</f>
        <v>29000</v>
      </c>
      <c r="F17" s="28">
        <f>SUM(F10:F16)</f>
        <v>29725</v>
      </c>
      <c r="G17" s="28">
        <f>SUM(G10:G16)</f>
        <v>30450</v>
      </c>
      <c r="H17" s="28">
        <f>SUM(H10:H16)</f>
        <v>31175</v>
      </c>
    </row>
    <row r="18" spans="2:8" x14ac:dyDescent="0.2">
      <c r="B18" s="29"/>
      <c r="C18" s="29"/>
      <c r="D18" s="29"/>
      <c r="E18" s="30"/>
      <c r="F18" s="30"/>
      <c r="G18" s="30"/>
      <c r="H18" s="30"/>
    </row>
    <row r="19" spans="2:8" x14ac:dyDescent="0.2">
      <c r="B19" s="29" t="s">
        <v>22</v>
      </c>
      <c r="C19" s="29"/>
      <c r="D19"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3"/>
  <dimension ref="B1:I28"/>
  <sheetViews>
    <sheetView view="pageLayout" zoomScale="140" zoomScaleNormal="100" zoomScalePageLayoutView="14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44</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v>0</v>
      </c>
      <c r="E10" s="17">
        <v>0</v>
      </c>
      <c r="F10" s="17">
        <v>0</v>
      </c>
      <c r="G10" s="17">
        <v>0</v>
      </c>
      <c r="H10" s="17">
        <v>0</v>
      </c>
    </row>
    <row r="11" spans="2:8" s="13" customFormat="1" ht="11.25" x14ac:dyDescent="0.2">
      <c r="B11" s="32">
        <v>2391</v>
      </c>
      <c r="C11" s="33" t="s">
        <v>5</v>
      </c>
      <c r="D11" s="34">
        <v>0</v>
      </c>
      <c r="E11" s="17">
        <v>0</v>
      </c>
      <c r="F11" s="17">
        <v>0</v>
      </c>
      <c r="G11" s="17">
        <v>0</v>
      </c>
      <c r="H11" s="17">
        <v>0</v>
      </c>
    </row>
    <row r="12" spans="2:8" s="13" customFormat="1" ht="11.25" x14ac:dyDescent="0.2">
      <c r="B12" s="35">
        <v>2394</v>
      </c>
      <c r="C12" s="36" t="s">
        <v>6</v>
      </c>
      <c r="D12" s="34">
        <v>0</v>
      </c>
      <c r="E12" s="17">
        <v>0</v>
      </c>
      <c r="F12" s="17">
        <v>0</v>
      </c>
      <c r="G12" s="17">
        <v>0</v>
      </c>
      <c r="H12" s="17">
        <v>0</v>
      </c>
    </row>
    <row r="13" spans="2:8" s="13" customFormat="1" ht="11.25" x14ac:dyDescent="0.2">
      <c r="B13" s="32">
        <v>2511</v>
      </c>
      <c r="C13" s="33" t="s">
        <v>7</v>
      </c>
      <c r="D13" s="34">
        <v>5677</v>
      </c>
      <c r="E13" s="17">
        <v>5500</v>
      </c>
      <c r="F13" s="17">
        <f>E13</f>
        <v>5500</v>
      </c>
      <c r="G13" s="17">
        <v>5500</v>
      </c>
      <c r="H13" s="17">
        <v>5500</v>
      </c>
    </row>
    <row r="14" spans="2:8" s="13" customFormat="1" ht="11.25" x14ac:dyDescent="0.2">
      <c r="B14" s="32">
        <v>2528</v>
      </c>
      <c r="C14" s="33" t="s">
        <v>8</v>
      </c>
      <c r="D14" s="34">
        <v>0</v>
      </c>
      <c r="E14" s="17">
        <v>0</v>
      </c>
      <c r="F14" s="17">
        <v>0</v>
      </c>
      <c r="G14" s="17">
        <v>0</v>
      </c>
      <c r="H14" s="17">
        <v>0</v>
      </c>
    </row>
    <row r="15" spans="2:8" s="13" customFormat="1" ht="11.25" x14ac:dyDescent="0.2">
      <c r="B15" s="32">
        <v>2537</v>
      </c>
      <c r="C15" s="33" t="s">
        <v>9</v>
      </c>
      <c r="D15" s="34">
        <v>10355</v>
      </c>
      <c r="E15" s="17">
        <v>11000</v>
      </c>
      <c r="F15" s="17">
        <f>E15</f>
        <v>11000</v>
      </c>
      <c r="G15" s="17">
        <v>11000</v>
      </c>
      <c r="H15" s="17">
        <v>11000</v>
      </c>
    </row>
    <row r="16" spans="2:8" s="13" customFormat="1" ht="11.25" x14ac:dyDescent="0.2">
      <c r="B16" s="32">
        <v>2539</v>
      </c>
      <c r="C16" s="33" t="s">
        <v>10</v>
      </c>
      <c r="D16" s="34">
        <v>0</v>
      </c>
      <c r="E16" s="17">
        <v>0</v>
      </c>
      <c r="F16" s="17">
        <v>0</v>
      </c>
      <c r="G16" s="17">
        <v>0</v>
      </c>
      <c r="H16" s="17">
        <v>0</v>
      </c>
    </row>
    <row r="17" spans="2:9" s="13" customFormat="1" ht="11.25" x14ac:dyDescent="0.2">
      <c r="B17" s="32">
        <v>2552</v>
      </c>
      <c r="C17" s="33" t="s">
        <v>11</v>
      </c>
      <c r="D17" s="34">
        <v>5787</v>
      </c>
      <c r="E17" s="61">
        <v>6000</v>
      </c>
      <c r="F17" s="61">
        <v>6000</v>
      </c>
      <c r="G17" s="61">
        <v>6000</v>
      </c>
      <c r="H17" s="61">
        <v>6000</v>
      </c>
      <c r="I17" s="62"/>
    </row>
    <row r="18" spans="2:9" s="13" customFormat="1" ht="11.25" x14ac:dyDescent="0.2">
      <c r="B18" s="32">
        <v>2714</v>
      </c>
      <c r="C18" s="33" t="s">
        <v>12</v>
      </c>
      <c r="D18" s="34">
        <v>6484</v>
      </c>
      <c r="E18" s="17">
        <v>6000</v>
      </c>
      <c r="F18" s="17">
        <v>6000</v>
      </c>
      <c r="G18" s="17">
        <v>6000</v>
      </c>
      <c r="H18" s="17">
        <v>6000</v>
      </c>
    </row>
    <row r="19" spans="2:9" s="13" customFormat="1" ht="11.25" x14ac:dyDescent="0.2">
      <c r="B19" s="32">
        <v>2811</v>
      </c>
      <c r="C19" s="33" t="s">
        <v>13</v>
      </c>
      <c r="D19" s="34">
        <v>544</v>
      </c>
      <c r="E19" s="17">
        <v>1000</v>
      </c>
      <c r="F19" s="17">
        <v>1000</v>
      </c>
      <c r="G19" s="17">
        <v>1000</v>
      </c>
      <c r="H19" s="17">
        <v>1000</v>
      </c>
    </row>
    <row r="20" spans="2:9" s="13" customFormat="1" ht="11.25" x14ac:dyDescent="0.2">
      <c r="B20" s="32">
        <v>4136</v>
      </c>
      <c r="C20" s="33" t="s">
        <v>14</v>
      </c>
      <c r="D20" s="34">
        <v>0</v>
      </c>
      <c r="E20" s="17">
        <v>0</v>
      </c>
      <c r="F20" s="17">
        <v>0</v>
      </c>
      <c r="G20" s="17">
        <v>0</v>
      </c>
      <c r="H20" s="17">
        <v>0</v>
      </c>
    </row>
    <row r="21" spans="2:9" s="13" customFormat="1" ht="11.25" x14ac:dyDescent="0.2">
      <c r="B21" s="35">
        <v>9455</v>
      </c>
      <c r="C21" s="36" t="s">
        <v>15</v>
      </c>
      <c r="D21" s="34">
        <v>5</v>
      </c>
      <c r="E21" s="63">
        <v>50</v>
      </c>
      <c r="F21" s="63">
        <v>50</v>
      </c>
      <c r="G21" s="63">
        <v>50</v>
      </c>
      <c r="H21" s="63">
        <v>50</v>
      </c>
      <c r="I21" s="64"/>
    </row>
    <row r="22" spans="2:9" s="13" customFormat="1" ht="11.25" x14ac:dyDescent="0.2">
      <c r="B22" s="35"/>
      <c r="C22" s="36"/>
      <c r="D22" s="34"/>
      <c r="E22" s="17"/>
      <c r="F22" s="17"/>
      <c r="G22" s="17"/>
      <c r="H22" s="17"/>
    </row>
    <row r="23" spans="2:9" x14ac:dyDescent="0.2">
      <c r="B23" s="35"/>
      <c r="C23" s="36"/>
      <c r="D23" s="18"/>
      <c r="E23" s="19"/>
      <c r="F23" s="19"/>
      <c r="G23" s="19"/>
      <c r="H23" s="19"/>
    </row>
    <row r="24" spans="2:9" x14ac:dyDescent="0.2">
      <c r="B24" s="37"/>
      <c r="C24" s="35"/>
      <c r="D24" s="21"/>
      <c r="E24" s="19"/>
      <c r="F24" s="19"/>
      <c r="G24" s="19"/>
      <c r="H24" s="19"/>
    </row>
    <row r="25" spans="2:9" x14ac:dyDescent="0.2">
      <c r="B25" s="22"/>
      <c r="C25" s="23"/>
      <c r="D25" s="24"/>
      <c r="E25" s="25"/>
      <c r="F25" s="25"/>
      <c r="G25" s="25"/>
      <c r="H25" s="25"/>
    </row>
    <row r="26" spans="2:9" x14ac:dyDescent="0.2">
      <c r="B26" s="26" t="s">
        <v>18</v>
      </c>
      <c r="C26" s="26"/>
      <c r="D26" s="27">
        <f>SUM(D10:D25)</f>
        <v>28852</v>
      </c>
      <c r="E26" s="28">
        <f>SUM(E10:E25)</f>
        <v>29550</v>
      </c>
      <c r="F26" s="28">
        <f>SUM(F10:F25)</f>
        <v>29550</v>
      </c>
      <c r="G26" s="28">
        <f>SUM(G10:G25)</f>
        <v>29550</v>
      </c>
      <c r="H26" s="28">
        <f>SUM(H10:H25)</f>
        <v>29550</v>
      </c>
    </row>
    <row r="27" spans="2:9" x14ac:dyDescent="0.2">
      <c r="B27" s="29"/>
      <c r="C27" s="29"/>
      <c r="D27" s="29"/>
      <c r="E27" s="30"/>
      <c r="F27" s="30"/>
      <c r="G27" s="30"/>
      <c r="H27" s="30"/>
    </row>
    <row r="28" spans="2:9"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dimension ref="A1:H28"/>
  <sheetViews>
    <sheetView view="pageLayout" topLeftCell="B1" zoomScaleNormal="100" workbookViewId="0">
      <selection activeCell="C4" sqref="C4"/>
    </sheetView>
  </sheetViews>
  <sheetFormatPr defaultRowHeight="12.75" x14ac:dyDescent="0.2"/>
  <cols>
    <col min="1" max="1" width="2.28515625" style="2" hidden="1"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45</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352</v>
      </c>
      <c r="E13" s="17">
        <v>370</v>
      </c>
      <c r="F13" s="17">
        <v>370</v>
      </c>
      <c r="G13" s="17">
        <v>370</v>
      </c>
      <c r="H13" s="17">
        <v>370</v>
      </c>
    </row>
    <row r="14" spans="2:8" s="13" customFormat="1" ht="11.25" x14ac:dyDescent="0.2">
      <c r="B14" s="32">
        <v>2528</v>
      </c>
      <c r="C14" s="33" t="s">
        <v>8</v>
      </c>
      <c r="D14" s="34"/>
      <c r="E14" s="17"/>
      <c r="F14" s="17"/>
      <c r="G14" s="17"/>
      <c r="H14" s="17"/>
    </row>
    <row r="15" spans="2:8" s="13" customFormat="1" ht="11.25" x14ac:dyDescent="0.2">
      <c r="B15" s="32">
        <v>2537</v>
      </c>
      <c r="C15" s="33" t="s">
        <v>9</v>
      </c>
      <c r="D15" s="34">
        <v>4683</v>
      </c>
      <c r="E15" s="17">
        <v>4690</v>
      </c>
      <c r="F15" s="17">
        <v>4690</v>
      </c>
      <c r="G15" s="17">
        <v>4690</v>
      </c>
      <c r="H15" s="17">
        <v>4690</v>
      </c>
    </row>
    <row r="16" spans="2:8" s="13" customFormat="1" ht="11.25" x14ac:dyDescent="0.2">
      <c r="B16" s="32">
        <v>2539</v>
      </c>
      <c r="C16" s="33" t="s">
        <v>10</v>
      </c>
      <c r="D16" s="34"/>
      <c r="E16" s="17"/>
      <c r="F16" s="17"/>
      <c r="G16" s="17"/>
      <c r="H16" s="17"/>
    </row>
    <row r="17" spans="2:8" s="13" customFormat="1" ht="11.25" x14ac:dyDescent="0.2">
      <c r="B17" s="32">
        <v>2552</v>
      </c>
      <c r="C17" s="33" t="s">
        <v>11</v>
      </c>
      <c r="D17" s="34">
        <v>98</v>
      </c>
      <c r="E17" s="17">
        <v>100</v>
      </c>
      <c r="F17" s="17">
        <v>100</v>
      </c>
      <c r="G17" s="17">
        <v>100</v>
      </c>
      <c r="H17" s="17">
        <v>100</v>
      </c>
    </row>
    <row r="18" spans="2:8" s="13" customFormat="1" ht="11.25" x14ac:dyDescent="0.2">
      <c r="B18" s="32">
        <v>2714</v>
      </c>
      <c r="C18" s="33" t="s">
        <v>12</v>
      </c>
      <c r="D18" s="34"/>
      <c r="E18" s="17"/>
      <c r="F18" s="17"/>
      <c r="G18" s="17"/>
      <c r="H18" s="17"/>
    </row>
    <row r="19" spans="2:8" s="13" customFormat="1" ht="11.25" x14ac:dyDescent="0.2">
      <c r="B19" s="32">
        <v>2811</v>
      </c>
      <c r="C19" s="33" t="s">
        <v>13</v>
      </c>
      <c r="D19" s="34">
        <v>696</v>
      </c>
      <c r="E19" s="17">
        <v>700</v>
      </c>
      <c r="F19" s="17">
        <v>700</v>
      </c>
      <c r="G19" s="17">
        <v>700</v>
      </c>
      <c r="H19" s="17">
        <v>700</v>
      </c>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5829</v>
      </c>
      <c r="E26" s="28">
        <f>SUM(E10:E25)</f>
        <v>5860</v>
      </c>
      <c r="F26" s="28">
        <f>SUM(F10:F25)</f>
        <v>5860</v>
      </c>
      <c r="G26" s="28">
        <f>SUM(G10:G25)</f>
        <v>5860</v>
      </c>
      <c r="H26" s="28">
        <f>SUM(H10:H25)</f>
        <v>5860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10" ht="15.75" x14ac:dyDescent="0.25">
      <c r="B1" s="1" t="s">
        <v>19</v>
      </c>
      <c r="C1" s="1"/>
      <c r="D1" s="1"/>
    </row>
    <row r="3" spans="2:10" x14ac:dyDescent="0.2">
      <c r="B3" s="2" t="s">
        <v>20</v>
      </c>
    </row>
    <row r="4" spans="2:10" x14ac:dyDescent="0.2">
      <c r="C4" s="101" t="s">
        <v>46</v>
      </c>
    </row>
    <row r="5" spans="2:10" ht="28.5" hidden="1" customHeight="1" x14ac:dyDescent="0.2">
      <c r="B5" s="142" t="s">
        <v>21</v>
      </c>
      <c r="C5" s="143"/>
      <c r="D5" s="143"/>
      <c r="E5" s="143"/>
      <c r="F5" s="143"/>
      <c r="G5" s="143"/>
      <c r="H5" s="144"/>
    </row>
    <row r="7" spans="2:10" x14ac:dyDescent="0.2">
      <c r="B7" s="3" t="s">
        <v>0</v>
      </c>
      <c r="C7" s="3"/>
      <c r="D7" s="3"/>
      <c r="G7" s="4"/>
      <c r="H7" s="4"/>
    </row>
    <row r="8" spans="2:10" x14ac:dyDescent="0.2">
      <c r="B8" s="5"/>
      <c r="C8" s="5"/>
      <c r="D8" s="6">
        <v>2017</v>
      </c>
      <c r="E8" s="6">
        <v>2018</v>
      </c>
      <c r="F8" s="6">
        <v>2019</v>
      </c>
      <c r="G8" s="6">
        <v>2020</v>
      </c>
      <c r="H8" s="6">
        <v>2021</v>
      </c>
      <c r="J8" s="65"/>
    </row>
    <row r="9" spans="2:10" x14ac:dyDescent="0.2">
      <c r="B9" s="31" t="s">
        <v>1</v>
      </c>
      <c r="C9" s="7"/>
      <c r="D9" s="8" t="s">
        <v>2</v>
      </c>
      <c r="E9" s="8" t="s">
        <v>3</v>
      </c>
      <c r="F9" s="8" t="s">
        <v>3</v>
      </c>
      <c r="G9" s="8" t="s">
        <v>3</v>
      </c>
      <c r="H9" s="8" t="s">
        <v>3</v>
      </c>
    </row>
    <row r="10" spans="2:10" s="13" customFormat="1" ht="11.25" x14ac:dyDescent="0.2">
      <c r="B10" s="32">
        <v>2322</v>
      </c>
      <c r="C10" s="33" t="s">
        <v>4</v>
      </c>
      <c r="D10" s="34"/>
      <c r="E10" s="17"/>
      <c r="F10" s="17"/>
      <c r="G10" s="17"/>
      <c r="H10" s="17"/>
    </row>
    <row r="11" spans="2:10" s="13" customFormat="1" ht="11.25" x14ac:dyDescent="0.2">
      <c r="B11" s="32">
        <v>2391</v>
      </c>
      <c r="C11" s="33" t="s">
        <v>5</v>
      </c>
      <c r="D11" s="34"/>
      <c r="E11" s="17"/>
      <c r="F11" s="17"/>
      <c r="G11" s="17"/>
      <c r="H11" s="17"/>
    </row>
    <row r="12" spans="2:10" s="13" customFormat="1" ht="11.25" x14ac:dyDescent="0.2">
      <c r="B12" s="35">
        <v>2394</v>
      </c>
      <c r="C12" s="36" t="s">
        <v>6</v>
      </c>
      <c r="D12" s="34"/>
      <c r="E12" s="17"/>
      <c r="F12" s="17"/>
      <c r="G12" s="17"/>
      <c r="H12" s="17"/>
    </row>
    <row r="13" spans="2:10" s="13" customFormat="1" ht="11.25" x14ac:dyDescent="0.2">
      <c r="B13" s="32">
        <v>2511</v>
      </c>
      <c r="C13" s="33" t="s">
        <v>7</v>
      </c>
      <c r="D13" s="34">
        <v>636.77549999999997</v>
      </c>
      <c r="E13" s="17">
        <v>920</v>
      </c>
      <c r="F13" s="17">
        <v>920</v>
      </c>
      <c r="G13" s="17">
        <v>950</v>
      </c>
      <c r="H13" s="17">
        <v>950</v>
      </c>
    </row>
    <row r="14" spans="2:10" s="13" customFormat="1" ht="11.25" x14ac:dyDescent="0.2">
      <c r="B14" s="32">
        <v>2528</v>
      </c>
      <c r="C14" s="33" t="s">
        <v>8</v>
      </c>
      <c r="D14" s="34"/>
      <c r="E14" s="17"/>
      <c r="F14" s="17"/>
      <c r="G14" s="17"/>
      <c r="H14" s="17"/>
    </row>
    <row r="15" spans="2:10" s="13" customFormat="1" ht="11.25" x14ac:dyDescent="0.2">
      <c r="B15" s="32">
        <v>2537</v>
      </c>
      <c r="C15" s="33" t="s">
        <v>9</v>
      </c>
      <c r="D15" s="34">
        <v>4440.3130000000001</v>
      </c>
      <c r="E15" s="17">
        <v>4500</v>
      </c>
      <c r="F15" s="17">
        <v>4550</v>
      </c>
      <c r="G15" s="17">
        <v>4600</v>
      </c>
      <c r="H15" s="17">
        <v>4650</v>
      </c>
    </row>
    <row r="16" spans="2:10" s="13" customFormat="1" ht="11.25" x14ac:dyDescent="0.2">
      <c r="B16" s="32">
        <v>2539</v>
      </c>
      <c r="C16" s="33" t="s">
        <v>10</v>
      </c>
      <c r="D16" s="34"/>
      <c r="E16" s="17"/>
      <c r="F16" s="17"/>
      <c r="G16" s="17"/>
      <c r="H16" s="17"/>
    </row>
    <row r="17" spans="2:8" s="13" customFormat="1" ht="11.25" x14ac:dyDescent="0.2">
      <c r="B17" s="32">
        <v>2552</v>
      </c>
      <c r="C17" s="33" t="s">
        <v>11</v>
      </c>
      <c r="D17" s="34">
        <v>85.958070000000006</v>
      </c>
      <c r="E17" s="17">
        <v>90</v>
      </c>
      <c r="F17" s="17">
        <v>90</v>
      </c>
      <c r="G17" s="17">
        <v>90</v>
      </c>
      <c r="H17" s="17">
        <v>90</v>
      </c>
    </row>
    <row r="18" spans="2:8" s="13" customFormat="1" ht="11.25" x14ac:dyDescent="0.2">
      <c r="B18" s="32">
        <v>2714</v>
      </c>
      <c r="C18" s="33" t="s">
        <v>12</v>
      </c>
      <c r="D18" s="34">
        <v>1045.57</v>
      </c>
      <c r="E18" s="17">
        <v>700</v>
      </c>
      <c r="F18" s="17">
        <v>700</v>
      </c>
      <c r="G18" s="17">
        <v>700</v>
      </c>
      <c r="H18" s="17">
        <v>700</v>
      </c>
    </row>
    <row r="19" spans="2:8" s="13" customFormat="1" ht="11.25" x14ac:dyDescent="0.2">
      <c r="B19" s="32">
        <v>2811</v>
      </c>
      <c r="C19" s="33" t="s">
        <v>13</v>
      </c>
      <c r="D19" s="34">
        <v>221.3</v>
      </c>
      <c r="E19" s="17">
        <v>0</v>
      </c>
      <c r="F19" s="17">
        <v>0</v>
      </c>
      <c r="G19" s="17">
        <v>0</v>
      </c>
      <c r="H19" s="17">
        <v>0</v>
      </c>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6429.9165699999994</v>
      </c>
      <c r="E26" s="28">
        <f>SUM(E10:E25)</f>
        <v>6210</v>
      </c>
      <c r="F26" s="28">
        <f>SUM(F10:F25)</f>
        <v>6260</v>
      </c>
      <c r="G26" s="28">
        <f>SUM(G10:G25)</f>
        <v>6340</v>
      </c>
      <c r="H26" s="28">
        <f>SUM(H10:H25)</f>
        <v>6390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7"/>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47</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hidden="1" x14ac:dyDescent="0.2">
      <c r="B10" s="32">
        <v>2322</v>
      </c>
      <c r="C10" s="33" t="s">
        <v>4</v>
      </c>
      <c r="D10" s="34"/>
      <c r="E10" s="17"/>
      <c r="F10" s="17"/>
      <c r="G10" s="17"/>
      <c r="H10" s="17"/>
    </row>
    <row r="11" spans="2:8" s="13" customFormat="1" ht="11.25" hidden="1" x14ac:dyDescent="0.2">
      <c r="B11" s="32">
        <v>2391</v>
      </c>
      <c r="C11" s="33" t="s">
        <v>5</v>
      </c>
      <c r="D11" s="34"/>
      <c r="E11" s="17"/>
      <c r="F11" s="17"/>
      <c r="G11" s="17"/>
      <c r="H11" s="17"/>
    </row>
    <row r="12" spans="2:8" s="13" customFormat="1" ht="11.25" hidden="1" x14ac:dyDescent="0.2">
      <c r="B12" s="35">
        <v>2394</v>
      </c>
      <c r="C12" s="36" t="s">
        <v>6</v>
      </c>
      <c r="D12" s="34"/>
      <c r="E12" s="17"/>
      <c r="F12" s="17"/>
      <c r="G12" s="17"/>
      <c r="H12" s="17"/>
    </row>
    <row r="13" spans="2:8" s="13" customFormat="1" ht="11.25" x14ac:dyDescent="0.2">
      <c r="B13" s="32">
        <v>2511</v>
      </c>
      <c r="C13" s="33" t="s">
        <v>7</v>
      </c>
      <c r="D13" s="34">
        <v>1890</v>
      </c>
      <c r="E13" s="17">
        <v>1800</v>
      </c>
      <c r="F13" s="17">
        <v>1800</v>
      </c>
      <c r="G13" s="17">
        <v>1800</v>
      </c>
      <c r="H13" s="17">
        <v>1800</v>
      </c>
    </row>
    <row r="14" spans="2:8" s="13" customFormat="1" ht="11.25" hidden="1" x14ac:dyDescent="0.2">
      <c r="B14" s="32">
        <v>2528</v>
      </c>
      <c r="C14" s="33" t="s">
        <v>8</v>
      </c>
      <c r="D14" s="34"/>
      <c r="E14" s="17"/>
      <c r="F14" s="17"/>
      <c r="G14" s="17"/>
      <c r="H14" s="17"/>
    </row>
    <row r="15" spans="2:8" s="13" customFormat="1" ht="11.25" x14ac:dyDescent="0.2">
      <c r="B15" s="32">
        <v>2537</v>
      </c>
      <c r="C15" s="33" t="s">
        <v>9</v>
      </c>
      <c r="D15" s="34">
        <v>8067</v>
      </c>
      <c r="E15" s="17">
        <v>8000</v>
      </c>
      <c r="F15" s="17">
        <v>8000</v>
      </c>
      <c r="G15" s="17">
        <v>8000</v>
      </c>
      <c r="H15" s="17">
        <v>8000</v>
      </c>
    </row>
    <row r="16" spans="2:8" s="13" customFormat="1" ht="11.25" x14ac:dyDescent="0.2">
      <c r="B16" s="32">
        <v>2552</v>
      </c>
      <c r="C16" s="33" t="s">
        <v>11</v>
      </c>
      <c r="D16" s="34">
        <v>0</v>
      </c>
      <c r="E16" s="17">
        <v>110</v>
      </c>
      <c r="F16" s="17">
        <v>110</v>
      </c>
      <c r="G16" s="17">
        <v>110</v>
      </c>
      <c r="H16" s="17">
        <v>110</v>
      </c>
    </row>
    <row r="17" spans="2:8" s="13" customFormat="1" ht="11.25" x14ac:dyDescent="0.2">
      <c r="B17" s="32">
        <v>2714</v>
      </c>
      <c r="C17" s="33" t="s">
        <v>12</v>
      </c>
      <c r="D17" s="34">
        <v>233</v>
      </c>
      <c r="E17" s="17">
        <v>220</v>
      </c>
      <c r="F17" s="17">
        <v>220</v>
      </c>
      <c r="G17" s="17">
        <v>220</v>
      </c>
      <c r="H17" s="17">
        <v>220</v>
      </c>
    </row>
    <row r="18" spans="2:8" s="13" customFormat="1" ht="11.25" x14ac:dyDescent="0.2">
      <c r="B18" s="32">
        <v>2811</v>
      </c>
      <c r="C18" s="33" t="s">
        <v>13</v>
      </c>
      <c r="D18" s="34">
        <v>221</v>
      </c>
      <c r="E18" s="17">
        <v>200</v>
      </c>
      <c r="F18" s="17">
        <v>200</v>
      </c>
      <c r="G18" s="17">
        <v>200</v>
      </c>
      <c r="H18" s="17">
        <v>200</v>
      </c>
    </row>
    <row r="19" spans="2:8" s="13" customFormat="1" ht="11.25" hidden="1" x14ac:dyDescent="0.2">
      <c r="B19" s="32">
        <v>4136</v>
      </c>
      <c r="C19" s="33" t="s">
        <v>14</v>
      </c>
      <c r="D19" s="34"/>
      <c r="E19" s="17"/>
      <c r="F19" s="17"/>
      <c r="G19" s="17"/>
      <c r="H19" s="17"/>
    </row>
    <row r="20" spans="2:8" s="13" customFormat="1" ht="11.25" hidden="1" x14ac:dyDescent="0.2">
      <c r="B20" s="35">
        <v>9455</v>
      </c>
      <c r="C20" s="36" t="s">
        <v>15</v>
      </c>
      <c r="D20" s="34"/>
      <c r="E20" s="17"/>
      <c r="F20" s="17"/>
      <c r="G20" s="17"/>
      <c r="H20" s="17"/>
    </row>
    <row r="21" spans="2:8" s="13" customFormat="1" ht="11.25" hidden="1" x14ac:dyDescent="0.2">
      <c r="B21" s="35"/>
      <c r="C21" s="36"/>
      <c r="D21" s="34"/>
      <c r="E21" s="17"/>
      <c r="F21" s="17"/>
      <c r="G21" s="17"/>
      <c r="H21" s="17"/>
    </row>
    <row r="22" spans="2:8" hidden="1" x14ac:dyDescent="0.2">
      <c r="B22" s="35" t="s">
        <v>16</v>
      </c>
      <c r="C22" s="36" t="s">
        <v>17</v>
      </c>
      <c r="D22" s="18"/>
      <c r="E22" s="19"/>
      <c r="F22" s="19"/>
      <c r="G22" s="19"/>
      <c r="H22" s="19"/>
    </row>
    <row r="23" spans="2:8" hidden="1" x14ac:dyDescent="0.2">
      <c r="B23" s="37" t="s">
        <v>16</v>
      </c>
      <c r="C23" s="35" t="s">
        <v>17</v>
      </c>
      <c r="D23" s="21"/>
      <c r="E23" s="19"/>
      <c r="F23" s="19"/>
      <c r="G23" s="19"/>
      <c r="H23" s="19"/>
    </row>
    <row r="24" spans="2:8" x14ac:dyDescent="0.2">
      <c r="B24" s="22"/>
      <c r="C24" s="23"/>
      <c r="D24" s="24"/>
      <c r="E24" s="25"/>
      <c r="F24" s="25"/>
      <c r="G24" s="25"/>
      <c r="H24" s="25"/>
    </row>
    <row r="25" spans="2:8" x14ac:dyDescent="0.2">
      <c r="B25" s="26" t="s">
        <v>18</v>
      </c>
      <c r="C25" s="26"/>
      <c r="D25" s="27">
        <f>SUM(D10:D24)</f>
        <v>10411</v>
      </c>
      <c r="E25" s="28">
        <f>SUM(E10:E24)</f>
        <v>10330</v>
      </c>
      <c r="F25" s="28">
        <f>SUM(F10:F24)</f>
        <v>10330</v>
      </c>
      <c r="G25" s="28">
        <f>SUM(G10:G24)</f>
        <v>10330</v>
      </c>
      <c r="H25" s="28">
        <f>SUM(H10:H24)</f>
        <v>10330</v>
      </c>
    </row>
    <row r="26" spans="2:8" x14ac:dyDescent="0.2">
      <c r="B26" s="29"/>
      <c r="C26" s="29"/>
      <c r="D26" s="29"/>
      <c r="E26" s="30"/>
      <c r="F26" s="30"/>
      <c r="G26" s="30"/>
      <c r="H26" s="30"/>
    </row>
    <row r="27" spans="2:8" x14ac:dyDescent="0.2">
      <c r="B27" s="29" t="s">
        <v>22</v>
      </c>
      <c r="C27" s="29"/>
      <c r="D27"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8"/>
  <sheetViews>
    <sheetView view="pageLayout" zoomScale="148" zoomScaleNormal="100" zoomScalePageLayoutView="148"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48</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61"/>
      <c r="F10" s="61"/>
      <c r="G10" s="61"/>
      <c r="H10" s="61"/>
    </row>
    <row r="11" spans="2:8" s="13" customFormat="1" ht="11.25" x14ac:dyDescent="0.2">
      <c r="B11" s="32">
        <v>2391</v>
      </c>
      <c r="C11" s="33" t="s">
        <v>5</v>
      </c>
      <c r="D11" s="34"/>
      <c r="E11" s="61"/>
      <c r="F11" s="61"/>
      <c r="G11" s="61"/>
      <c r="H11" s="61"/>
    </row>
    <row r="12" spans="2:8" s="13" customFormat="1" ht="11.25" x14ac:dyDescent="0.2">
      <c r="B12" s="35">
        <v>2394</v>
      </c>
      <c r="C12" s="36" t="s">
        <v>6</v>
      </c>
      <c r="D12" s="34">
        <v>0</v>
      </c>
      <c r="E12" s="17">
        <v>0</v>
      </c>
      <c r="F12" s="17">
        <v>0</v>
      </c>
      <c r="G12" s="17">
        <v>0</v>
      </c>
      <c r="H12" s="17">
        <v>0</v>
      </c>
    </row>
    <row r="13" spans="2:8" s="13" customFormat="1" ht="11.25" x14ac:dyDescent="0.2">
      <c r="B13" s="32">
        <v>2511</v>
      </c>
      <c r="C13" s="33" t="s">
        <v>7</v>
      </c>
      <c r="D13" s="34">
        <v>1401</v>
      </c>
      <c r="E13" s="17">
        <v>1400</v>
      </c>
      <c r="F13" s="17">
        <v>1400</v>
      </c>
      <c r="G13" s="17">
        <v>1400</v>
      </c>
      <c r="H13" s="17">
        <v>1400</v>
      </c>
    </row>
    <row r="14" spans="2:8" s="13" customFormat="1" ht="11.25" x14ac:dyDescent="0.2">
      <c r="B14" s="32">
        <v>2528</v>
      </c>
      <c r="C14" s="33" t="s">
        <v>8</v>
      </c>
      <c r="D14" s="34"/>
      <c r="E14" s="17"/>
      <c r="F14" s="17"/>
      <c r="G14" s="17"/>
      <c r="H14" s="17"/>
    </row>
    <row r="15" spans="2:8" s="13" customFormat="1" ht="11.25" x14ac:dyDescent="0.2">
      <c r="B15" s="32">
        <v>2537</v>
      </c>
      <c r="C15" s="33" t="s">
        <v>9</v>
      </c>
      <c r="D15" s="34">
        <v>8271</v>
      </c>
      <c r="E15" s="61">
        <v>8900</v>
      </c>
      <c r="F15" s="61">
        <v>9000</v>
      </c>
      <c r="G15" s="61">
        <v>9000</v>
      </c>
      <c r="H15" s="61">
        <v>9000</v>
      </c>
    </row>
    <row r="16" spans="2:8" s="13" customFormat="1" ht="11.25" x14ac:dyDescent="0.2">
      <c r="B16" s="32">
        <v>2539</v>
      </c>
      <c r="C16" s="33" t="s">
        <v>10</v>
      </c>
      <c r="D16" s="34"/>
      <c r="E16" s="61"/>
      <c r="F16" s="61"/>
      <c r="G16" s="61"/>
      <c r="H16" s="61"/>
    </row>
    <row r="17" spans="2:8" s="13" customFormat="1" ht="11.25" x14ac:dyDescent="0.2">
      <c r="B17" s="32">
        <v>2552</v>
      </c>
      <c r="C17" s="33" t="s">
        <v>11</v>
      </c>
      <c r="D17" s="34">
        <v>182</v>
      </c>
      <c r="E17" s="61">
        <v>200</v>
      </c>
      <c r="F17" s="61">
        <v>200</v>
      </c>
      <c r="G17" s="61">
        <v>200</v>
      </c>
      <c r="H17" s="61">
        <v>200</v>
      </c>
    </row>
    <row r="18" spans="2:8" s="13" customFormat="1" ht="11.25" x14ac:dyDescent="0.2">
      <c r="B18" s="32">
        <v>2714</v>
      </c>
      <c r="C18" s="33" t="s">
        <v>12</v>
      </c>
      <c r="D18" s="34">
        <v>2365</v>
      </c>
      <c r="E18" s="61">
        <v>2500</v>
      </c>
      <c r="F18" s="61">
        <v>2500</v>
      </c>
      <c r="G18" s="61">
        <v>2500</v>
      </c>
      <c r="H18" s="61">
        <v>2500</v>
      </c>
    </row>
    <row r="19" spans="2:8" s="13" customFormat="1" ht="11.25" x14ac:dyDescent="0.2">
      <c r="B19" s="32">
        <v>2811</v>
      </c>
      <c r="C19" s="33" t="s">
        <v>13</v>
      </c>
      <c r="D19" s="34">
        <v>14</v>
      </c>
      <c r="E19" s="61">
        <v>15</v>
      </c>
      <c r="F19" s="61">
        <v>15</v>
      </c>
      <c r="G19" s="61">
        <v>15</v>
      </c>
      <c r="H19" s="61">
        <v>15</v>
      </c>
    </row>
    <row r="20" spans="2:8" s="13" customFormat="1" ht="11.25" x14ac:dyDescent="0.2">
      <c r="B20" s="32">
        <v>4136</v>
      </c>
      <c r="C20" s="33" t="s">
        <v>14</v>
      </c>
      <c r="D20" s="34"/>
      <c r="E20" s="61"/>
      <c r="F20" s="61"/>
      <c r="G20" s="61"/>
      <c r="H20" s="61"/>
    </row>
    <row r="21" spans="2:8" s="13" customFormat="1" ht="11.25" x14ac:dyDescent="0.2">
      <c r="B21" s="35">
        <v>9455</v>
      </c>
      <c r="C21" s="36" t="s">
        <v>15</v>
      </c>
      <c r="D21" s="34"/>
      <c r="E21" s="61"/>
      <c r="F21" s="61"/>
      <c r="G21" s="61"/>
      <c r="H21" s="61"/>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12233</v>
      </c>
      <c r="E26" s="28">
        <f>SUM(E10:E25)</f>
        <v>13015</v>
      </c>
      <c r="F26" s="28">
        <f>SUM(F10:F25)</f>
        <v>13115</v>
      </c>
      <c r="G26" s="28">
        <f>SUM(G10:G25)</f>
        <v>13115</v>
      </c>
      <c r="H26" s="28">
        <f>SUM(H10:H25)</f>
        <v>13115</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70"/>
  <sheetViews>
    <sheetView view="pageLayout" zoomScaleNormal="100" workbookViewId="0">
      <selection activeCell="C4" sqref="C4"/>
    </sheetView>
  </sheetViews>
  <sheetFormatPr defaultRowHeight="12.75" x14ac:dyDescent="0.2"/>
  <cols>
    <col min="1" max="1" width="2.28515625" style="2" customWidth="1"/>
    <col min="2" max="2" width="6.85546875" style="2" customWidth="1"/>
    <col min="3" max="3" width="42.42578125" style="2" customWidth="1"/>
    <col min="4" max="8" width="9.85546875" style="2"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49</v>
      </c>
    </row>
    <row r="6" spans="2:8" x14ac:dyDescent="0.2">
      <c r="B6" s="3" t="s">
        <v>0</v>
      </c>
      <c r="C6" s="3"/>
      <c r="D6" s="3"/>
      <c r="G6" s="66"/>
      <c r="H6" s="66"/>
    </row>
    <row r="7" spans="2:8" ht="16.5" customHeight="1" x14ac:dyDescent="0.2">
      <c r="B7" s="67" t="s">
        <v>26</v>
      </c>
      <c r="C7" s="68"/>
      <c r="D7" s="69">
        <v>2017</v>
      </c>
      <c r="E7" s="69">
        <v>2018</v>
      </c>
      <c r="F7" s="69">
        <v>2019</v>
      </c>
      <c r="G7" s="69">
        <v>2020</v>
      </c>
      <c r="H7" s="69">
        <v>2021</v>
      </c>
    </row>
    <row r="8" spans="2:8" ht="15" customHeight="1" x14ac:dyDescent="0.2">
      <c r="B8" s="70" t="s">
        <v>27</v>
      </c>
      <c r="C8" s="71"/>
      <c r="D8" s="72" t="s">
        <v>2</v>
      </c>
      <c r="E8" s="72" t="s">
        <v>3</v>
      </c>
      <c r="F8" s="72" t="s">
        <v>3</v>
      </c>
      <c r="G8" s="72" t="s">
        <v>3</v>
      </c>
      <c r="H8" s="72" t="s">
        <v>3</v>
      </c>
    </row>
    <row r="9" spans="2:8" s="13" customFormat="1" x14ac:dyDescent="0.2">
      <c r="B9" s="9">
        <v>2322</v>
      </c>
      <c r="C9" s="10" t="s">
        <v>4</v>
      </c>
      <c r="D9" s="21"/>
      <c r="E9" s="73"/>
      <c r="F9" s="73"/>
      <c r="G9" s="73"/>
      <c r="H9" s="73"/>
    </row>
    <row r="10" spans="2:8" s="13" customFormat="1" x14ac:dyDescent="0.2">
      <c r="B10" s="9">
        <v>2391</v>
      </c>
      <c r="C10" s="10" t="s">
        <v>5</v>
      </c>
      <c r="D10" s="21"/>
      <c r="E10" s="73"/>
      <c r="F10" s="73"/>
      <c r="G10" s="73"/>
      <c r="H10" s="73"/>
    </row>
    <row r="11" spans="2:8" s="13" customFormat="1" x14ac:dyDescent="0.2">
      <c r="B11" s="14">
        <v>2394</v>
      </c>
      <c r="C11" s="15" t="s">
        <v>6</v>
      </c>
      <c r="D11" s="21"/>
      <c r="E11" s="73"/>
      <c r="F11" s="73"/>
      <c r="G11" s="73"/>
      <c r="H11" s="73"/>
    </row>
    <row r="12" spans="2:8" s="13" customFormat="1" x14ac:dyDescent="0.2">
      <c r="B12" s="9">
        <v>2511</v>
      </c>
      <c r="C12" s="10" t="s">
        <v>7</v>
      </c>
      <c r="D12" s="21">
        <v>932</v>
      </c>
      <c r="E12" s="73">
        <v>1000</v>
      </c>
      <c r="F12" s="73">
        <v>1000</v>
      </c>
      <c r="G12" s="73">
        <v>1000</v>
      </c>
      <c r="H12" s="73">
        <v>1000</v>
      </c>
    </row>
    <row r="13" spans="2:8" s="13" customFormat="1" x14ac:dyDescent="0.2">
      <c r="B13" s="9">
        <v>2528</v>
      </c>
      <c r="C13" s="10" t="s">
        <v>8</v>
      </c>
      <c r="D13" s="21"/>
      <c r="E13" s="73"/>
      <c r="F13" s="73"/>
      <c r="G13" s="73"/>
      <c r="H13" s="73"/>
    </row>
    <row r="14" spans="2:8" s="13" customFormat="1" x14ac:dyDescent="0.2">
      <c r="B14" s="9">
        <v>2537</v>
      </c>
      <c r="C14" s="10" t="s">
        <v>9</v>
      </c>
      <c r="D14" s="21">
        <v>10465</v>
      </c>
      <c r="E14" s="73">
        <v>11500</v>
      </c>
      <c r="F14" s="73">
        <v>11500</v>
      </c>
      <c r="G14" s="73">
        <v>11500</v>
      </c>
      <c r="H14" s="73">
        <v>11500</v>
      </c>
    </row>
    <row r="15" spans="2:8" s="13" customFormat="1" x14ac:dyDescent="0.2">
      <c r="B15" s="9">
        <v>2539</v>
      </c>
      <c r="C15" s="10" t="s">
        <v>10</v>
      </c>
      <c r="D15" s="21"/>
      <c r="E15" s="73"/>
      <c r="F15" s="73"/>
      <c r="G15" s="73"/>
      <c r="H15" s="73"/>
    </row>
    <row r="16" spans="2:8" s="13" customFormat="1" x14ac:dyDescent="0.2">
      <c r="B16" s="9">
        <v>2552</v>
      </c>
      <c r="C16" s="10" t="s">
        <v>11</v>
      </c>
      <c r="D16" s="21">
        <v>437</v>
      </c>
      <c r="E16" s="73">
        <v>450</v>
      </c>
      <c r="F16" s="73">
        <v>450</v>
      </c>
      <c r="G16" s="73">
        <v>450</v>
      </c>
      <c r="H16" s="73">
        <v>450</v>
      </c>
    </row>
    <row r="17" spans="2:8" s="13" customFormat="1" x14ac:dyDescent="0.2">
      <c r="B17" s="9">
        <v>2714</v>
      </c>
      <c r="C17" s="10" t="s">
        <v>12</v>
      </c>
      <c r="D17" s="21">
        <v>456</v>
      </c>
      <c r="E17" s="73">
        <v>450</v>
      </c>
      <c r="F17" s="73">
        <v>450</v>
      </c>
      <c r="G17" s="73">
        <v>450</v>
      </c>
      <c r="H17" s="73">
        <v>450</v>
      </c>
    </row>
    <row r="18" spans="2:8" s="13" customFormat="1" x14ac:dyDescent="0.2">
      <c r="B18" s="9">
        <v>2811</v>
      </c>
      <c r="C18" s="10" t="s">
        <v>13</v>
      </c>
      <c r="D18" s="21">
        <v>115</v>
      </c>
      <c r="E18" s="73">
        <v>120</v>
      </c>
      <c r="F18" s="73">
        <v>120</v>
      </c>
      <c r="G18" s="73">
        <v>120</v>
      </c>
      <c r="H18" s="73">
        <v>120</v>
      </c>
    </row>
    <row r="19" spans="2:8" s="13" customFormat="1" x14ac:dyDescent="0.2">
      <c r="B19" s="9">
        <v>4136</v>
      </c>
      <c r="C19" s="10" t="s">
        <v>14</v>
      </c>
      <c r="D19" s="21"/>
      <c r="E19" s="73"/>
      <c r="F19" s="73"/>
      <c r="G19" s="73"/>
      <c r="H19" s="73"/>
    </row>
    <row r="20" spans="2:8" s="13" customFormat="1" x14ac:dyDescent="0.2">
      <c r="B20" s="14">
        <v>9455</v>
      </c>
      <c r="C20" s="15" t="s">
        <v>15</v>
      </c>
      <c r="D20" s="21">
        <v>44</v>
      </c>
      <c r="E20" s="73">
        <v>30</v>
      </c>
      <c r="F20" s="73">
        <v>30</v>
      </c>
      <c r="G20" s="73">
        <v>30</v>
      </c>
      <c r="H20" s="73">
        <v>30</v>
      </c>
    </row>
    <row r="21" spans="2:8" s="13" customFormat="1" ht="11.25" x14ac:dyDescent="0.2">
      <c r="B21" s="35"/>
      <c r="C21" s="36"/>
      <c r="D21" s="34"/>
      <c r="E21" s="17"/>
      <c r="F21" s="17"/>
      <c r="G21" s="17"/>
      <c r="H21" s="17"/>
    </row>
    <row r="22" spans="2:8" x14ac:dyDescent="0.2">
      <c r="B22" s="22"/>
      <c r="C22" s="23"/>
      <c r="D22" s="24"/>
      <c r="E22" s="25"/>
      <c r="F22" s="25"/>
      <c r="G22" s="25"/>
      <c r="H22" s="25"/>
    </row>
    <row r="23" spans="2:8" x14ac:dyDescent="0.2">
      <c r="B23" s="26" t="s">
        <v>18</v>
      </c>
      <c r="C23" s="26"/>
      <c r="D23" s="27">
        <f>SUM(D9:D22)</f>
        <v>12449</v>
      </c>
      <c r="E23" s="28">
        <f>SUM(E9:E22)</f>
        <v>13550</v>
      </c>
      <c r="F23" s="28">
        <f>SUM(F9:F22)</f>
        <v>13550</v>
      </c>
      <c r="G23" s="28">
        <f>SUM(G9:G22)</f>
        <v>13550</v>
      </c>
      <c r="H23" s="28">
        <f>SUM(H9:H22)</f>
        <v>13550</v>
      </c>
    </row>
    <row r="24" spans="2:8" x14ac:dyDescent="0.2">
      <c r="B24" s="29"/>
      <c r="C24" s="29"/>
      <c r="D24" s="29"/>
      <c r="E24" s="30"/>
      <c r="F24" s="30"/>
      <c r="G24" s="30"/>
      <c r="H24" s="30"/>
    </row>
    <row r="25" spans="2:8" x14ac:dyDescent="0.2">
      <c r="B25" s="29" t="s">
        <v>22</v>
      </c>
      <c r="C25" s="29"/>
      <c r="D25" s="29"/>
    </row>
    <row r="70" spans="4:4" x14ac:dyDescent="0.2">
      <c r="D70" s="74">
        <v>6</v>
      </c>
    </row>
  </sheetData>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8"/>
  <sheetViews>
    <sheetView view="pageLayout" zoomScaleNormal="100" workbookViewId="0">
      <selection activeCell="C4" sqref="C4"/>
    </sheetView>
  </sheetViews>
  <sheetFormatPr defaultRowHeight="12.75" x14ac:dyDescent="0.2"/>
  <cols>
    <col min="1" max="1" width="2.28515625" style="113" customWidth="1"/>
    <col min="2" max="2" width="6" style="113" customWidth="1"/>
    <col min="3" max="3" width="42.42578125" style="113" customWidth="1"/>
    <col min="4" max="4" width="8.85546875" style="113" customWidth="1"/>
    <col min="5" max="5" width="11.7109375" style="113" customWidth="1"/>
    <col min="6" max="8" width="10.140625" style="113" bestFit="1" customWidth="1"/>
    <col min="9" max="9" width="4" style="113" customWidth="1"/>
    <col min="10" max="16384" width="9.140625" style="113"/>
  </cols>
  <sheetData>
    <row r="1" spans="2:8" ht="15.75" x14ac:dyDescent="0.25">
      <c r="B1" s="112" t="s">
        <v>19</v>
      </c>
      <c r="C1" s="112"/>
      <c r="D1" s="112"/>
    </row>
    <row r="3" spans="2:8" x14ac:dyDescent="0.2">
      <c r="B3" s="113" t="s">
        <v>20</v>
      </c>
    </row>
    <row r="4" spans="2:8" x14ac:dyDescent="0.2">
      <c r="C4" s="113" t="s">
        <v>50</v>
      </c>
    </row>
    <row r="5" spans="2:8" ht="28.5" hidden="1" customHeight="1" x14ac:dyDescent="0.2">
      <c r="B5" s="145" t="s">
        <v>21</v>
      </c>
      <c r="C5" s="146"/>
      <c r="D5" s="146"/>
      <c r="E5" s="146"/>
      <c r="F5" s="146"/>
      <c r="G5" s="146"/>
      <c r="H5" s="147"/>
    </row>
    <row r="7" spans="2:8" x14ac:dyDescent="0.2">
      <c r="B7" s="114" t="s">
        <v>0</v>
      </c>
      <c r="C7" s="114"/>
      <c r="D7" s="114"/>
      <c r="G7" s="115"/>
      <c r="H7" s="115"/>
    </row>
    <row r="8" spans="2:8" x14ac:dyDescent="0.2">
      <c r="B8" s="116"/>
      <c r="C8" s="116"/>
      <c r="D8" s="117">
        <v>2017</v>
      </c>
      <c r="E8" s="117">
        <v>2018</v>
      </c>
      <c r="F8" s="117">
        <v>2019</v>
      </c>
      <c r="G8" s="117">
        <v>2020</v>
      </c>
      <c r="H8" s="117">
        <v>2021</v>
      </c>
    </row>
    <row r="9" spans="2:8" x14ac:dyDescent="0.2">
      <c r="B9" s="118" t="s">
        <v>1</v>
      </c>
      <c r="C9" s="119"/>
      <c r="D9" s="120" t="s">
        <v>2</v>
      </c>
      <c r="E9" s="120" t="s">
        <v>3</v>
      </c>
      <c r="F9" s="120" t="s">
        <v>3</v>
      </c>
      <c r="G9" s="120" t="s">
        <v>3</v>
      </c>
      <c r="H9" s="120" t="s">
        <v>3</v>
      </c>
    </row>
    <row r="10" spans="2:8" s="125" customFormat="1" ht="11.25" x14ac:dyDescent="0.2">
      <c r="B10" s="121">
        <v>2322</v>
      </c>
      <c r="C10" s="122" t="s">
        <v>4</v>
      </c>
      <c r="D10" s="123"/>
      <c r="E10" s="124"/>
      <c r="F10" s="124"/>
      <c r="G10" s="124"/>
      <c r="H10" s="124"/>
    </row>
    <row r="11" spans="2:8" s="125" customFormat="1" ht="11.25" x14ac:dyDescent="0.2">
      <c r="B11" s="121">
        <v>2391</v>
      </c>
      <c r="C11" s="122" t="s">
        <v>5</v>
      </c>
      <c r="D11" s="123"/>
      <c r="E11" s="124"/>
      <c r="F11" s="124"/>
      <c r="G11" s="124"/>
      <c r="H11" s="124"/>
    </row>
    <row r="12" spans="2:8" s="125" customFormat="1" ht="11.25" x14ac:dyDescent="0.2">
      <c r="B12" s="126">
        <v>2394</v>
      </c>
      <c r="C12" s="127" t="s">
        <v>6</v>
      </c>
      <c r="D12" s="123"/>
      <c r="E12" s="124"/>
      <c r="F12" s="124"/>
      <c r="G12" s="124"/>
      <c r="H12" s="124"/>
    </row>
    <row r="13" spans="2:8" s="125" customFormat="1" ht="11.25" x14ac:dyDescent="0.2">
      <c r="B13" s="121">
        <v>2511</v>
      </c>
      <c r="C13" s="122" t="s">
        <v>7</v>
      </c>
      <c r="D13" s="123">
        <v>540</v>
      </c>
      <c r="E13" s="123">
        <v>540</v>
      </c>
      <c r="F13" s="123">
        <v>540</v>
      </c>
      <c r="G13" s="123">
        <v>540</v>
      </c>
      <c r="H13" s="123">
        <v>540</v>
      </c>
    </row>
    <row r="14" spans="2:8" s="125" customFormat="1" ht="11.25" x14ac:dyDescent="0.2">
      <c r="B14" s="121">
        <v>2528</v>
      </c>
      <c r="C14" s="122" t="s">
        <v>8</v>
      </c>
      <c r="D14" s="123"/>
      <c r="E14" s="124"/>
      <c r="F14" s="124"/>
      <c r="G14" s="124"/>
      <c r="H14" s="124"/>
    </row>
    <row r="15" spans="2:8" s="125" customFormat="1" ht="11.25" x14ac:dyDescent="0.2">
      <c r="B15" s="121">
        <v>2537</v>
      </c>
      <c r="C15" s="122" t="s">
        <v>9</v>
      </c>
      <c r="D15" s="123">
        <v>5154</v>
      </c>
      <c r="E15" s="124">
        <v>5000</v>
      </c>
      <c r="F15" s="124">
        <v>5000</v>
      </c>
      <c r="G15" s="124">
        <v>5000</v>
      </c>
      <c r="H15" s="124">
        <v>5000</v>
      </c>
    </row>
    <row r="16" spans="2:8" s="125" customFormat="1" ht="11.25" x14ac:dyDescent="0.2">
      <c r="B16" s="121">
        <v>2539</v>
      </c>
      <c r="C16" s="122" t="s">
        <v>10</v>
      </c>
      <c r="D16" s="123"/>
      <c r="E16" s="124"/>
      <c r="F16" s="124"/>
      <c r="G16" s="124"/>
      <c r="H16" s="124"/>
    </row>
    <row r="17" spans="2:8" s="125" customFormat="1" ht="11.25" x14ac:dyDescent="0.2">
      <c r="B17" s="121">
        <v>2552</v>
      </c>
      <c r="C17" s="122" t="s">
        <v>11</v>
      </c>
      <c r="D17" s="123">
        <v>131</v>
      </c>
      <c r="E17" s="124">
        <v>130</v>
      </c>
      <c r="F17" s="124">
        <v>130</v>
      </c>
      <c r="G17" s="124">
        <v>130</v>
      </c>
      <c r="H17" s="124">
        <v>130</v>
      </c>
    </row>
    <row r="18" spans="2:8" s="125" customFormat="1" ht="11.25" x14ac:dyDescent="0.2">
      <c r="B18" s="121">
        <v>2714</v>
      </c>
      <c r="C18" s="122" t="s">
        <v>12</v>
      </c>
      <c r="D18" s="123">
        <v>201</v>
      </c>
      <c r="E18" s="128">
        <v>200</v>
      </c>
      <c r="F18" s="128">
        <v>200</v>
      </c>
      <c r="G18" s="128">
        <v>200</v>
      </c>
      <c r="H18" s="128">
        <v>200</v>
      </c>
    </row>
    <row r="19" spans="2:8" s="125" customFormat="1" ht="11.25" x14ac:dyDescent="0.2">
      <c r="B19" s="121">
        <v>2811</v>
      </c>
      <c r="C19" s="122" t="s">
        <v>13</v>
      </c>
      <c r="D19" s="123">
        <v>50</v>
      </c>
      <c r="E19" s="124">
        <v>50</v>
      </c>
      <c r="F19" s="124">
        <v>50</v>
      </c>
      <c r="G19" s="124">
        <v>50</v>
      </c>
      <c r="H19" s="124">
        <v>50</v>
      </c>
    </row>
    <row r="20" spans="2:8" s="125" customFormat="1" ht="11.25" x14ac:dyDescent="0.2">
      <c r="B20" s="121">
        <v>4136</v>
      </c>
      <c r="C20" s="122" t="s">
        <v>14</v>
      </c>
      <c r="D20" s="123"/>
      <c r="E20" s="124"/>
      <c r="F20" s="124"/>
      <c r="G20" s="124"/>
      <c r="H20" s="124"/>
    </row>
    <row r="21" spans="2:8" s="125" customFormat="1" ht="11.25" x14ac:dyDescent="0.2">
      <c r="B21" s="126">
        <v>9455</v>
      </c>
      <c r="C21" s="127" t="s">
        <v>15</v>
      </c>
      <c r="D21" s="123"/>
      <c r="E21" s="124"/>
      <c r="F21" s="124"/>
      <c r="G21" s="124"/>
      <c r="H21" s="124"/>
    </row>
    <row r="22" spans="2:8" s="125" customFormat="1" ht="11.25" x14ac:dyDescent="0.2">
      <c r="B22" s="126"/>
      <c r="C22" s="127"/>
      <c r="D22" s="123"/>
      <c r="E22" s="124"/>
      <c r="F22" s="124"/>
      <c r="G22" s="124"/>
      <c r="H22" s="124"/>
    </row>
    <row r="23" spans="2:8" x14ac:dyDescent="0.2">
      <c r="B23" s="126"/>
      <c r="C23" s="127"/>
      <c r="D23" s="129"/>
      <c r="E23" s="130"/>
      <c r="F23" s="130"/>
      <c r="G23" s="130"/>
      <c r="H23" s="130"/>
    </row>
    <row r="24" spans="2:8" x14ac:dyDescent="0.2">
      <c r="B24" s="131"/>
      <c r="C24" s="126"/>
      <c r="D24" s="132"/>
      <c r="E24" s="130"/>
      <c r="F24" s="130"/>
      <c r="G24" s="130"/>
      <c r="H24" s="130"/>
    </row>
    <row r="25" spans="2:8" x14ac:dyDescent="0.2">
      <c r="B25" s="133"/>
      <c r="C25" s="134"/>
      <c r="D25" s="135"/>
      <c r="E25" s="136"/>
      <c r="F25" s="136"/>
      <c r="G25" s="136"/>
      <c r="H25" s="136"/>
    </row>
    <row r="26" spans="2:8" x14ac:dyDescent="0.2">
      <c r="B26" s="137" t="s">
        <v>18</v>
      </c>
      <c r="C26" s="137"/>
      <c r="D26" s="138">
        <f>SUM(D10:D25)</f>
        <v>6076</v>
      </c>
      <c r="E26" s="139">
        <f>SUM(E10:E25)</f>
        <v>5920</v>
      </c>
      <c r="F26" s="139">
        <f>SUM(F10:F25)</f>
        <v>5920</v>
      </c>
      <c r="G26" s="139">
        <f>SUM(G10:G25)</f>
        <v>5920</v>
      </c>
      <c r="H26" s="139">
        <f>SUM(H10:H25)</f>
        <v>5920</v>
      </c>
    </row>
    <row r="27" spans="2:8" x14ac:dyDescent="0.2">
      <c r="B27" s="140"/>
      <c r="C27" s="140"/>
      <c r="D27" s="140"/>
      <c r="E27" s="141"/>
      <c r="F27" s="141"/>
      <c r="G27" s="141"/>
      <c r="H27" s="141"/>
    </row>
    <row r="28" spans="2:8" x14ac:dyDescent="0.2">
      <c r="B28" s="140" t="s">
        <v>22</v>
      </c>
      <c r="C28" s="140"/>
      <c r="D28" s="140"/>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B4" s="101"/>
      <c r="C4" s="101" t="s">
        <v>33</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7" t="s">
        <v>1</v>
      </c>
      <c r="C9" s="7"/>
      <c r="D9" s="8" t="s">
        <v>2</v>
      </c>
      <c r="E9" s="8" t="s">
        <v>3</v>
      </c>
      <c r="F9" s="8" t="s">
        <v>3</v>
      </c>
      <c r="G9" s="8" t="s">
        <v>3</v>
      </c>
      <c r="H9" s="8" t="s">
        <v>3</v>
      </c>
    </row>
    <row r="10" spans="2:8" s="13" customFormat="1" x14ac:dyDescent="0.2">
      <c r="B10" s="9">
        <v>2322</v>
      </c>
      <c r="C10" s="10" t="s">
        <v>4</v>
      </c>
      <c r="D10" s="11">
        <v>6</v>
      </c>
      <c r="E10" s="12">
        <v>6</v>
      </c>
      <c r="F10" s="12">
        <v>6</v>
      </c>
      <c r="G10" s="12">
        <v>6</v>
      </c>
      <c r="H10" s="12">
        <v>6</v>
      </c>
    </row>
    <row r="11" spans="2:8" s="13" customFormat="1" x14ac:dyDescent="0.2">
      <c r="B11" s="9">
        <v>2391</v>
      </c>
      <c r="C11" s="10" t="s">
        <v>5</v>
      </c>
      <c r="D11" s="11">
        <v>0</v>
      </c>
      <c r="E11" s="12">
        <v>0</v>
      </c>
      <c r="F11" s="12">
        <v>0</v>
      </c>
      <c r="G11" s="12">
        <v>0</v>
      </c>
      <c r="H11" s="12">
        <v>0</v>
      </c>
    </row>
    <row r="12" spans="2:8" s="13" customFormat="1" x14ac:dyDescent="0.2">
      <c r="B12" s="14">
        <v>2394</v>
      </c>
      <c r="C12" s="15" t="s">
        <v>6</v>
      </c>
      <c r="D12" s="11">
        <v>0</v>
      </c>
      <c r="E12" s="12">
        <v>0</v>
      </c>
      <c r="F12" s="12">
        <v>0</v>
      </c>
      <c r="G12" s="12">
        <v>0</v>
      </c>
      <c r="H12" s="12">
        <v>0</v>
      </c>
    </row>
    <row r="13" spans="2:8" s="13" customFormat="1" x14ac:dyDescent="0.2">
      <c r="B13" s="9">
        <v>2511</v>
      </c>
      <c r="C13" s="10" t="s">
        <v>7</v>
      </c>
      <c r="D13" s="11">
        <v>504</v>
      </c>
      <c r="E13" s="12">
        <v>500</v>
      </c>
      <c r="F13" s="12">
        <v>500</v>
      </c>
      <c r="G13" s="12">
        <v>500</v>
      </c>
      <c r="H13" s="12">
        <v>500</v>
      </c>
    </row>
    <row r="14" spans="2:8" s="13" customFormat="1" x14ac:dyDescent="0.2">
      <c r="B14" s="9">
        <v>2528</v>
      </c>
      <c r="C14" s="10" t="s">
        <v>8</v>
      </c>
      <c r="D14" s="11">
        <v>0</v>
      </c>
      <c r="E14" s="12">
        <v>0</v>
      </c>
      <c r="F14" s="12">
        <v>0</v>
      </c>
      <c r="G14" s="12">
        <v>0</v>
      </c>
      <c r="H14" s="12">
        <v>0</v>
      </c>
    </row>
    <row r="15" spans="2:8" s="13" customFormat="1" x14ac:dyDescent="0.2">
      <c r="B15" s="9">
        <v>2537</v>
      </c>
      <c r="C15" s="10" t="s">
        <v>9</v>
      </c>
      <c r="D15" s="11">
        <v>3345</v>
      </c>
      <c r="E15" s="12">
        <v>3400</v>
      </c>
      <c r="F15" s="12">
        <v>3400</v>
      </c>
      <c r="G15" s="12">
        <v>3400</v>
      </c>
      <c r="H15" s="12">
        <v>3400</v>
      </c>
    </row>
    <row r="16" spans="2:8" s="13" customFormat="1" x14ac:dyDescent="0.2">
      <c r="B16" s="9">
        <v>2539</v>
      </c>
      <c r="C16" s="10" t="s">
        <v>10</v>
      </c>
      <c r="D16" s="11">
        <v>0</v>
      </c>
      <c r="E16" s="12">
        <v>0</v>
      </c>
      <c r="F16" s="12">
        <v>0</v>
      </c>
      <c r="G16" s="12">
        <v>0</v>
      </c>
      <c r="H16" s="12">
        <v>0</v>
      </c>
    </row>
    <row r="17" spans="2:8" s="13" customFormat="1" x14ac:dyDescent="0.2">
      <c r="B17" s="9">
        <v>2552</v>
      </c>
      <c r="C17" s="10" t="s">
        <v>11</v>
      </c>
      <c r="D17" s="11">
        <v>44</v>
      </c>
      <c r="E17" s="12">
        <v>50</v>
      </c>
      <c r="F17" s="12">
        <v>50</v>
      </c>
      <c r="G17" s="12">
        <v>50</v>
      </c>
      <c r="H17" s="12">
        <v>50</v>
      </c>
    </row>
    <row r="18" spans="2:8" s="13" customFormat="1" x14ac:dyDescent="0.2">
      <c r="B18" s="9">
        <v>2714</v>
      </c>
      <c r="C18" s="10" t="s">
        <v>12</v>
      </c>
      <c r="D18" s="11">
        <v>93</v>
      </c>
      <c r="E18" s="12">
        <v>0</v>
      </c>
      <c r="F18" s="12">
        <v>0</v>
      </c>
      <c r="G18" s="12">
        <v>0</v>
      </c>
      <c r="H18" s="12">
        <v>0</v>
      </c>
    </row>
    <row r="19" spans="2:8" s="13" customFormat="1" x14ac:dyDescent="0.2">
      <c r="B19" s="9">
        <v>2811</v>
      </c>
      <c r="C19" s="10" t="s">
        <v>13</v>
      </c>
      <c r="D19" s="11">
        <v>0</v>
      </c>
      <c r="E19" s="12">
        <v>0</v>
      </c>
      <c r="F19" s="12">
        <v>0</v>
      </c>
      <c r="G19" s="12">
        <v>0</v>
      </c>
      <c r="H19" s="12">
        <v>0</v>
      </c>
    </row>
    <row r="20" spans="2:8" s="13" customFormat="1" x14ac:dyDescent="0.2">
      <c r="B20" s="9">
        <v>4136</v>
      </c>
      <c r="C20" s="10" t="s">
        <v>14</v>
      </c>
      <c r="D20" s="11">
        <v>40</v>
      </c>
      <c r="E20" s="12">
        <v>40</v>
      </c>
      <c r="F20" s="12">
        <v>18</v>
      </c>
      <c r="G20" s="12">
        <v>18</v>
      </c>
      <c r="H20" s="12">
        <v>18</v>
      </c>
    </row>
    <row r="21" spans="2:8" s="13" customFormat="1" x14ac:dyDescent="0.2">
      <c r="B21" s="14">
        <v>9455</v>
      </c>
      <c r="C21" s="15" t="s">
        <v>15</v>
      </c>
      <c r="D21" s="11">
        <v>0</v>
      </c>
      <c r="E21" s="12">
        <v>0</v>
      </c>
      <c r="F21" s="12">
        <v>0</v>
      </c>
      <c r="G21" s="12">
        <v>0</v>
      </c>
      <c r="H21" s="12">
        <v>0</v>
      </c>
    </row>
    <row r="22" spans="2:8" s="13" customFormat="1" x14ac:dyDescent="0.2">
      <c r="B22" s="14"/>
      <c r="C22" s="15"/>
      <c r="D22" s="16"/>
      <c r="E22" s="17"/>
      <c r="F22" s="17"/>
      <c r="G22" s="17"/>
      <c r="H22" s="17"/>
    </row>
    <row r="23" spans="2:8" x14ac:dyDescent="0.2">
      <c r="B23" s="14" t="s">
        <v>16</v>
      </c>
      <c r="C23" s="15" t="s">
        <v>17</v>
      </c>
      <c r="D23" s="18"/>
      <c r="E23" s="19"/>
      <c r="F23" s="19"/>
      <c r="G23" s="19"/>
      <c r="H23" s="19"/>
    </row>
    <row r="24" spans="2:8" x14ac:dyDescent="0.2">
      <c r="B24" s="20" t="s">
        <v>16</v>
      </c>
      <c r="C24" s="14" t="s">
        <v>17</v>
      </c>
      <c r="D24" s="21"/>
      <c r="E24" s="19"/>
      <c r="F24" s="19"/>
      <c r="G24" s="19"/>
      <c r="H24" s="19"/>
    </row>
    <row r="25" spans="2:8" x14ac:dyDescent="0.2">
      <c r="B25" s="22"/>
      <c r="C25" s="23"/>
      <c r="D25" s="24"/>
      <c r="E25" s="25"/>
      <c r="F25" s="25"/>
      <c r="G25" s="25"/>
      <c r="H25" s="25"/>
    </row>
    <row r="26" spans="2:8" x14ac:dyDescent="0.2">
      <c r="B26" s="26" t="s">
        <v>18</v>
      </c>
      <c r="C26" s="26"/>
      <c r="D26" s="27">
        <f>SUM(D10:D25)</f>
        <v>4032</v>
      </c>
      <c r="E26" s="28">
        <f>SUM(E10:E25)</f>
        <v>3996</v>
      </c>
      <c r="F26" s="28">
        <f>SUM(F10:F25)</f>
        <v>3974</v>
      </c>
      <c r="G26" s="28">
        <f>SUM(G10:G25)</f>
        <v>3974</v>
      </c>
      <c r="H26" s="28">
        <f>SUM(H10:H25)</f>
        <v>3974</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5"/>
  <sheetViews>
    <sheetView showGridLines="0" view="pageLayout" zoomScaleNormal="100" workbookViewId="0">
      <selection activeCell="C4" sqref="C4"/>
    </sheetView>
  </sheetViews>
  <sheetFormatPr defaultRowHeight="12.75" x14ac:dyDescent="0.2"/>
  <cols>
    <col min="1" max="1" width="2.28515625" style="76" customWidth="1"/>
    <col min="2" max="2" width="6" style="76" customWidth="1"/>
    <col min="3" max="3" width="42.42578125" style="76" customWidth="1"/>
    <col min="4" max="4" width="8.85546875" style="76" customWidth="1"/>
    <col min="5" max="5" width="11.7109375" style="76" customWidth="1"/>
    <col min="6" max="8" width="10.140625" style="76" customWidth="1"/>
    <col min="9" max="9" width="4" style="76" customWidth="1"/>
    <col min="10" max="16384" width="9.140625" style="76"/>
  </cols>
  <sheetData>
    <row r="1" spans="2:8" ht="15.75" x14ac:dyDescent="0.25">
      <c r="B1" s="75" t="s">
        <v>19</v>
      </c>
      <c r="C1" s="75"/>
      <c r="D1" s="75"/>
    </row>
    <row r="3" spans="2:8" x14ac:dyDescent="0.2">
      <c r="B3" s="77" t="s">
        <v>20</v>
      </c>
    </row>
    <row r="4" spans="2:8" x14ac:dyDescent="0.2">
      <c r="C4" s="76" t="s">
        <v>51</v>
      </c>
    </row>
    <row r="5" spans="2:8" ht="28.5" hidden="1" customHeight="1" x14ac:dyDescent="0.2">
      <c r="B5" s="148" t="s">
        <v>21</v>
      </c>
      <c r="C5" s="149"/>
      <c r="D5" s="149"/>
      <c r="E5" s="149"/>
      <c r="F5" s="149"/>
      <c r="G5" s="149"/>
      <c r="H5" s="150"/>
    </row>
    <row r="7" spans="2:8" x14ac:dyDescent="0.2">
      <c r="B7" s="78" t="s">
        <v>0</v>
      </c>
      <c r="C7" s="78"/>
      <c r="D7" s="78"/>
      <c r="G7" s="79"/>
      <c r="H7" s="79"/>
    </row>
    <row r="8" spans="2:8" x14ac:dyDescent="0.2">
      <c r="B8" s="80"/>
      <c r="C8" s="80"/>
      <c r="D8" s="81">
        <v>2017</v>
      </c>
      <c r="E8" s="81">
        <v>2018</v>
      </c>
      <c r="F8" s="81">
        <v>2019</v>
      </c>
      <c r="G8" s="81">
        <v>2020</v>
      </c>
      <c r="H8" s="81">
        <v>2021</v>
      </c>
    </row>
    <row r="9" spans="2:8" x14ac:dyDescent="0.2">
      <c r="B9" s="82" t="s">
        <v>1</v>
      </c>
      <c r="C9" s="83"/>
      <c r="D9" s="84" t="s">
        <v>2</v>
      </c>
      <c r="E9" s="84" t="s">
        <v>3</v>
      </c>
      <c r="F9" s="84" t="s">
        <v>3</v>
      </c>
      <c r="G9" s="84" t="s">
        <v>3</v>
      </c>
      <c r="H9" s="84" t="s">
        <v>3</v>
      </c>
    </row>
    <row r="10" spans="2:8" s="89" customFormat="1" ht="11.25" x14ac:dyDescent="0.2">
      <c r="B10" s="85">
        <v>2322</v>
      </c>
      <c r="C10" s="86" t="s">
        <v>4</v>
      </c>
      <c r="D10" s="87"/>
      <c r="E10" s="88"/>
      <c r="F10" s="88"/>
      <c r="G10" s="88"/>
      <c r="H10" s="88"/>
    </row>
    <row r="11" spans="2:8" s="89" customFormat="1" ht="11.25" x14ac:dyDescent="0.2">
      <c r="B11" s="85">
        <v>2391</v>
      </c>
      <c r="C11" s="86" t="s">
        <v>5</v>
      </c>
      <c r="D11" s="87">
        <v>-2</v>
      </c>
      <c r="E11" s="88">
        <v>0</v>
      </c>
      <c r="F11" s="88">
        <v>-2</v>
      </c>
      <c r="G11" s="88">
        <v>-2</v>
      </c>
      <c r="H11" s="88">
        <v>0</v>
      </c>
    </row>
    <row r="12" spans="2:8" s="89" customFormat="1" ht="11.25" x14ac:dyDescent="0.2">
      <c r="B12" s="90">
        <v>2394</v>
      </c>
      <c r="C12" s="91" t="s">
        <v>6</v>
      </c>
      <c r="D12" s="87"/>
      <c r="E12" s="88"/>
      <c r="F12" s="88"/>
      <c r="G12" s="88"/>
      <c r="H12" s="88"/>
    </row>
    <row r="13" spans="2:8" s="89" customFormat="1" ht="11.25" x14ac:dyDescent="0.2">
      <c r="B13" s="85">
        <v>2511</v>
      </c>
      <c r="C13" s="86" t="s">
        <v>7</v>
      </c>
      <c r="D13" s="87">
        <v>-4276</v>
      </c>
      <c r="E13" s="88">
        <v>-4100</v>
      </c>
      <c r="F13" s="88">
        <v>-3800</v>
      </c>
      <c r="G13" s="88">
        <v>-3800</v>
      </c>
      <c r="H13" s="88">
        <v>-3800</v>
      </c>
    </row>
    <row r="14" spans="2:8" s="89" customFormat="1" ht="11.25" x14ac:dyDescent="0.2">
      <c r="B14" s="85">
        <v>2528</v>
      </c>
      <c r="C14" s="86" t="s">
        <v>8</v>
      </c>
      <c r="D14" s="87">
        <v>-6</v>
      </c>
      <c r="E14" s="88">
        <v>0</v>
      </c>
      <c r="F14" s="88">
        <v>0</v>
      </c>
      <c r="G14" s="88">
        <v>0</v>
      </c>
      <c r="H14" s="88">
        <v>0</v>
      </c>
    </row>
    <row r="15" spans="2:8" s="89" customFormat="1" ht="11.25" x14ac:dyDescent="0.2">
      <c r="B15" s="85">
        <v>2537</v>
      </c>
      <c r="C15" s="86" t="s">
        <v>9</v>
      </c>
      <c r="D15" s="87">
        <v>-23636</v>
      </c>
      <c r="E15" s="88">
        <v>-24000</v>
      </c>
      <c r="F15" s="88">
        <v>-24000</v>
      </c>
      <c r="G15" s="88">
        <v>-24000</v>
      </c>
      <c r="H15" s="88">
        <v>-24000</v>
      </c>
    </row>
    <row r="16" spans="2:8" s="89" customFormat="1" ht="11.25" x14ac:dyDescent="0.2">
      <c r="B16" s="85">
        <v>2539</v>
      </c>
      <c r="C16" s="86" t="s">
        <v>10</v>
      </c>
      <c r="D16" s="87"/>
      <c r="E16" s="88"/>
      <c r="F16" s="88"/>
      <c r="G16" s="88"/>
      <c r="H16" s="88"/>
    </row>
    <row r="17" spans="2:8" s="89" customFormat="1" ht="11.25" x14ac:dyDescent="0.2">
      <c r="B17" s="85">
        <v>2552</v>
      </c>
      <c r="C17" s="86" t="s">
        <v>11</v>
      </c>
      <c r="D17" s="87">
        <v>-2634</v>
      </c>
      <c r="E17" s="88">
        <v>-2700</v>
      </c>
      <c r="F17" s="88">
        <v>-2700</v>
      </c>
      <c r="G17" s="88">
        <v>-2700</v>
      </c>
      <c r="H17" s="88">
        <v>-2700</v>
      </c>
    </row>
    <row r="18" spans="2:8" s="89" customFormat="1" ht="11.25" x14ac:dyDescent="0.2">
      <c r="B18" s="85">
        <v>2714</v>
      </c>
      <c r="C18" s="86" t="s">
        <v>12</v>
      </c>
      <c r="D18" s="87">
        <v>-2313</v>
      </c>
      <c r="E18" s="88">
        <v>-1500</v>
      </c>
      <c r="F18" s="88">
        <v>-1500</v>
      </c>
      <c r="G18" s="88">
        <v>-1500</v>
      </c>
      <c r="H18" s="88">
        <v>-1500</v>
      </c>
    </row>
    <row r="19" spans="2:8" s="89" customFormat="1" ht="11.25" x14ac:dyDescent="0.2">
      <c r="B19" s="85">
        <v>2811</v>
      </c>
      <c r="C19" s="86" t="s">
        <v>13</v>
      </c>
      <c r="D19" s="87">
        <v>-81</v>
      </c>
      <c r="E19" s="88">
        <v>0</v>
      </c>
      <c r="F19" s="88">
        <v>-150</v>
      </c>
      <c r="G19" s="88">
        <v>-100</v>
      </c>
      <c r="H19" s="88">
        <v>0</v>
      </c>
    </row>
    <row r="20" spans="2:8" s="89" customFormat="1" ht="11.25" x14ac:dyDescent="0.2">
      <c r="B20" s="85">
        <v>4136</v>
      </c>
      <c r="C20" s="86" t="s">
        <v>14</v>
      </c>
      <c r="D20" s="87"/>
      <c r="E20" s="88"/>
      <c r="F20" s="88"/>
      <c r="G20" s="88"/>
      <c r="H20" s="88"/>
    </row>
    <row r="21" spans="2:8" s="89" customFormat="1" ht="11.25" x14ac:dyDescent="0.2">
      <c r="B21" s="90">
        <v>9455</v>
      </c>
      <c r="C21" s="91" t="s">
        <v>15</v>
      </c>
      <c r="D21" s="87">
        <v>-131</v>
      </c>
      <c r="E21" s="88">
        <v>-200</v>
      </c>
      <c r="F21" s="88">
        <v>-200</v>
      </c>
      <c r="G21" s="88">
        <v>-200</v>
      </c>
      <c r="H21" s="88">
        <v>-200</v>
      </c>
    </row>
    <row r="22" spans="2:8" x14ac:dyDescent="0.2">
      <c r="B22" s="92"/>
      <c r="C22" s="93"/>
      <c r="D22" s="94"/>
      <c r="E22" s="95"/>
      <c r="F22" s="95"/>
      <c r="G22" s="95"/>
      <c r="H22" s="95"/>
    </row>
    <row r="23" spans="2:8" x14ac:dyDescent="0.2">
      <c r="B23" s="96" t="s">
        <v>18</v>
      </c>
      <c r="C23" s="96"/>
      <c r="D23" s="97">
        <f>SUM(D10:D22)</f>
        <v>-33079</v>
      </c>
      <c r="E23" s="98">
        <f>SUM(E10:E22)</f>
        <v>-32500</v>
      </c>
      <c r="F23" s="98">
        <f>SUM(F10:F22)</f>
        <v>-32352</v>
      </c>
      <c r="G23" s="98">
        <f>SUM(G10:G22)</f>
        <v>-32302</v>
      </c>
      <c r="H23" s="98">
        <f>SUM(H10:H22)</f>
        <v>-32200</v>
      </c>
    </row>
    <row r="24" spans="2:8" x14ac:dyDescent="0.2">
      <c r="B24" s="99"/>
      <c r="C24" s="99"/>
      <c r="D24" s="99"/>
      <c r="E24" s="100"/>
      <c r="F24" s="100"/>
      <c r="G24" s="100"/>
      <c r="H24" s="100"/>
    </row>
    <row r="25" spans="2:8" x14ac:dyDescent="0.2">
      <c r="B25" s="99" t="s">
        <v>22</v>
      </c>
      <c r="C25" s="99"/>
      <c r="D25" s="9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17"/>
  <sheetViews>
    <sheetView view="pageLayout" zoomScaleNormal="100" workbookViewId="0">
      <selection activeCell="C4" sqref="C4"/>
    </sheetView>
  </sheetViews>
  <sheetFormatPr defaultRowHeight="12.75" x14ac:dyDescent="0.2"/>
  <cols>
    <col min="1" max="1" width="2.28515625" style="76" customWidth="1"/>
    <col min="2" max="2" width="6" style="76" customWidth="1"/>
    <col min="3" max="3" width="42.42578125" style="76" customWidth="1"/>
    <col min="4" max="4" width="8.85546875" style="76" customWidth="1"/>
    <col min="5" max="5" width="11.7109375" style="76" customWidth="1"/>
    <col min="6" max="8" width="10.140625" style="76" bestFit="1" customWidth="1"/>
    <col min="9" max="9" width="4" style="76" customWidth="1"/>
    <col min="10" max="16384" width="9.140625" style="76"/>
  </cols>
  <sheetData>
    <row r="1" spans="2:8" ht="15.75" x14ac:dyDescent="0.25">
      <c r="B1" s="75" t="s">
        <v>19</v>
      </c>
      <c r="C1" s="75"/>
      <c r="D1" s="75"/>
    </row>
    <row r="3" spans="2:8" x14ac:dyDescent="0.2">
      <c r="B3" s="76" t="s">
        <v>20</v>
      </c>
    </row>
    <row r="4" spans="2:8" x14ac:dyDescent="0.2">
      <c r="C4" s="76" t="s">
        <v>52</v>
      </c>
    </row>
    <row r="5" spans="2:8" ht="28.5" hidden="1" customHeight="1" x14ac:dyDescent="0.2">
      <c r="B5" s="148" t="s">
        <v>21</v>
      </c>
      <c r="C5" s="149"/>
      <c r="D5" s="149"/>
      <c r="E5" s="149"/>
      <c r="F5" s="149"/>
      <c r="G5" s="149"/>
      <c r="H5" s="150"/>
    </row>
    <row r="7" spans="2:8" x14ac:dyDescent="0.2">
      <c r="B7" s="78" t="s">
        <v>0</v>
      </c>
      <c r="C7" s="78"/>
      <c r="D7" s="78"/>
      <c r="G7" s="79"/>
      <c r="H7" s="79"/>
    </row>
    <row r="8" spans="2:8" x14ac:dyDescent="0.2">
      <c r="B8" s="80"/>
      <c r="C8" s="80"/>
      <c r="D8" s="81">
        <v>2017</v>
      </c>
      <c r="E8" s="81">
        <v>2018</v>
      </c>
      <c r="F8" s="81">
        <v>2019</v>
      </c>
      <c r="G8" s="81">
        <v>2020</v>
      </c>
      <c r="H8" s="81">
        <v>2021</v>
      </c>
    </row>
    <row r="9" spans="2:8" x14ac:dyDescent="0.2">
      <c r="B9" s="82" t="s">
        <v>1</v>
      </c>
      <c r="C9" s="83"/>
      <c r="D9" s="84" t="s">
        <v>2</v>
      </c>
      <c r="E9" s="84" t="s">
        <v>3</v>
      </c>
      <c r="F9" s="84" t="s">
        <v>3</v>
      </c>
      <c r="G9" s="84" t="s">
        <v>3</v>
      </c>
      <c r="H9" s="84" t="s">
        <v>3</v>
      </c>
    </row>
    <row r="10" spans="2:8" s="89" customFormat="1" ht="11.25" x14ac:dyDescent="0.2">
      <c r="B10" s="85">
        <v>2511</v>
      </c>
      <c r="C10" s="86" t="s">
        <v>7</v>
      </c>
      <c r="D10" s="87">
        <v>607</v>
      </c>
      <c r="E10" s="88">
        <v>650</v>
      </c>
      <c r="F10" s="88">
        <v>650</v>
      </c>
      <c r="G10" s="88">
        <v>650</v>
      </c>
      <c r="H10" s="88">
        <v>650</v>
      </c>
    </row>
    <row r="11" spans="2:8" s="89" customFormat="1" ht="11.25" x14ac:dyDescent="0.2">
      <c r="B11" s="85">
        <v>2537</v>
      </c>
      <c r="C11" s="86" t="s">
        <v>9</v>
      </c>
      <c r="D11" s="87">
        <v>7073</v>
      </c>
      <c r="E11" s="88">
        <v>7500</v>
      </c>
      <c r="F11" s="88">
        <v>7500</v>
      </c>
      <c r="G11" s="88">
        <v>7500</v>
      </c>
      <c r="H11" s="88">
        <v>7500</v>
      </c>
    </row>
    <row r="12" spans="2:8" s="89" customFormat="1" ht="11.25" x14ac:dyDescent="0.2">
      <c r="B12" s="85">
        <v>2552</v>
      </c>
      <c r="C12" s="86" t="s">
        <v>11</v>
      </c>
      <c r="D12" s="87">
        <v>136</v>
      </c>
      <c r="E12" s="88">
        <v>130</v>
      </c>
      <c r="F12" s="88">
        <v>130</v>
      </c>
      <c r="G12" s="88">
        <v>130</v>
      </c>
      <c r="H12" s="88">
        <v>130</v>
      </c>
    </row>
    <row r="13" spans="2:8" s="89" customFormat="1" ht="11.25" x14ac:dyDescent="0.2">
      <c r="B13" s="85">
        <v>2714</v>
      </c>
      <c r="C13" s="86" t="s">
        <v>12</v>
      </c>
      <c r="D13" s="87">
        <v>516</v>
      </c>
      <c r="E13" s="88">
        <v>200</v>
      </c>
      <c r="F13" s="88">
        <v>200</v>
      </c>
      <c r="G13" s="88">
        <v>200</v>
      </c>
      <c r="H13" s="88">
        <v>200</v>
      </c>
    </row>
    <row r="14" spans="2:8" x14ac:dyDescent="0.2">
      <c r="B14" s="92"/>
      <c r="C14" s="93"/>
      <c r="D14" s="94"/>
      <c r="E14" s="95"/>
      <c r="F14" s="95"/>
      <c r="G14" s="95"/>
      <c r="H14" s="95"/>
    </row>
    <row r="15" spans="2:8" x14ac:dyDescent="0.2">
      <c r="B15" s="96" t="s">
        <v>18</v>
      </c>
      <c r="C15" s="96"/>
      <c r="D15" s="97">
        <f>SUM(D10:D14)</f>
        <v>8332</v>
      </c>
      <c r="E15" s="98">
        <f>SUM(E10:E14)</f>
        <v>8480</v>
      </c>
      <c r="F15" s="98">
        <f>SUM(F10:F14)</f>
        <v>8480</v>
      </c>
      <c r="G15" s="98">
        <f>SUM(G10:G14)</f>
        <v>8480</v>
      </c>
      <c r="H15" s="98">
        <f>SUM(H10:H14)</f>
        <v>8480</v>
      </c>
    </row>
    <row r="16" spans="2:8" x14ac:dyDescent="0.2">
      <c r="B16" s="99"/>
      <c r="C16" s="99"/>
      <c r="D16" s="99"/>
      <c r="E16" s="100"/>
      <c r="F16" s="100"/>
      <c r="G16" s="100"/>
      <c r="H16" s="100"/>
    </row>
    <row r="17" spans="2:4" x14ac:dyDescent="0.2">
      <c r="B17" s="99" t="s">
        <v>22</v>
      </c>
      <c r="C17" s="99"/>
      <c r="D17" s="9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8"/>
  <sheetViews>
    <sheetView view="pageLayout" zoomScaleNormal="100" workbookViewId="0">
      <selection activeCell="C4" sqref="C4"/>
    </sheetView>
  </sheetViews>
  <sheetFormatPr defaultRowHeight="12.75" x14ac:dyDescent="0.2"/>
  <cols>
    <col min="1" max="1" width="2.28515625" style="76" customWidth="1"/>
    <col min="2" max="2" width="6" style="76" customWidth="1"/>
    <col min="3" max="3" width="42.42578125" style="76" customWidth="1"/>
    <col min="4" max="4" width="8.85546875" style="76" customWidth="1"/>
    <col min="5" max="5" width="11.7109375" style="76" customWidth="1"/>
    <col min="6" max="8" width="10.140625" style="76" bestFit="1" customWidth="1"/>
    <col min="9" max="9" width="4" style="76" customWidth="1"/>
    <col min="10" max="16384" width="9.140625" style="76"/>
  </cols>
  <sheetData>
    <row r="1" spans="2:8" ht="15.75" x14ac:dyDescent="0.25">
      <c r="B1" s="75" t="s">
        <v>19</v>
      </c>
      <c r="C1" s="75"/>
      <c r="D1" s="75"/>
    </row>
    <row r="3" spans="2:8" x14ac:dyDescent="0.2">
      <c r="B3" s="76" t="s">
        <v>20</v>
      </c>
    </row>
    <row r="4" spans="2:8" x14ac:dyDescent="0.2">
      <c r="C4" s="76" t="s">
        <v>53</v>
      </c>
    </row>
    <row r="5" spans="2:8" ht="28.5" hidden="1" customHeight="1" x14ac:dyDescent="0.2">
      <c r="B5" s="148" t="s">
        <v>21</v>
      </c>
      <c r="C5" s="149"/>
      <c r="D5" s="149"/>
      <c r="E5" s="149"/>
      <c r="F5" s="149"/>
      <c r="G5" s="149"/>
      <c r="H5" s="150"/>
    </row>
    <row r="7" spans="2:8" x14ac:dyDescent="0.2">
      <c r="B7" s="78" t="s">
        <v>0</v>
      </c>
      <c r="C7" s="78"/>
      <c r="D7" s="78"/>
      <c r="G7" s="79"/>
      <c r="H7" s="79"/>
    </row>
    <row r="8" spans="2:8" x14ac:dyDescent="0.2">
      <c r="B8" s="80"/>
      <c r="C8" s="80"/>
      <c r="D8" s="81">
        <v>2017</v>
      </c>
      <c r="E8" s="81">
        <v>2018</v>
      </c>
      <c r="F8" s="81">
        <v>2019</v>
      </c>
      <c r="G8" s="81">
        <v>2020</v>
      </c>
      <c r="H8" s="81">
        <v>2021</v>
      </c>
    </row>
    <row r="9" spans="2:8" x14ac:dyDescent="0.2">
      <c r="B9" s="82" t="s">
        <v>1</v>
      </c>
      <c r="C9" s="83"/>
      <c r="D9" s="84" t="s">
        <v>2</v>
      </c>
      <c r="E9" s="84" t="s">
        <v>3</v>
      </c>
      <c r="F9" s="84" t="s">
        <v>3</v>
      </c>
      <c r="G9" s="84" t="s">
        <v>3</v>
      </c>
      <c r="H9" s="84" t="s">
        <v>3</v>
      </c>
    </row>
    <row r="10" spans="2:8" s="89" customFormat="1" ht="11.25" x14ac:dyDescent="0.2">
      <c r="B10" s="85">
        <v>2322</v>
      </c>
      <c r="C10" s="86" t="s">
        <v>4</v>
      </c>
      <c r="D10" s="102">
        <v>0</v>
      </c>
      <c r="E10" s="102">
        <v>0</v>
      </c>
      <c r="F10" s="102">
        <v>0</v>
      </c>
      <c r="G10" s="102">
        <v>0</v>
      </c>
      <c r="H10" s="102">
        <v>0</v>
      </c>
    </row>
    <row r="11" spans="2:8" s="89" customFormat="1" ht="11.25" x14ac:dyDescent="0.2">
      <c r="B11" s="85">
        <v>2391</v>
      </c>
      <c r="C11" s="86" t="s">
        <v>5</v>
      </c>
      <c r="D11" s="102">
        <v>0</v>
      </c>
      <c r="E11" s="102">
        <v>0</v>
      </c>
      <c r="F11" s="102">
        <v>0</v>
      </c>
      <c r="G11" s="102">
        <v>0</v>
      </c>
      <c r="H11" s="102">
        <v>0</v>
      </c>
    </row>
    <row r="12" spans="2:8" s="89" customFormat="1" ht="11.25" x14ac:dyDescent="0.2">
      <c r="B12" s="90">
        <v>2394</v>
      </c>
      <c r="C12" s="91" t="s">
        <v>6</v>
      </c>
      <c r="D12" s="102">
        <v>0</v>
      </c>
      <c r="E12" s="102">
        <v>0</v>
      </c>
      <c r="F12" s="102">
        <v>0</v>
      </c>
      <c r="G12" s="102">
        <v>0</v>
      </c>
      <c r="H12" s="102">
        <v>0</v>
      </c>
    </row>
    <row r="13" spans="2:8" s="89" customFormat="1" ht="11.25" x14ac:dyDescent="0.2">
      <c r="B13" s="85">
        <v>2511</v>
      </c>
      <c r="C13" s="86" t="s">
        <v>7</v>
      </c>
      <c r="D13" s="102">
        <v>761</v>
      </c>
      <c r="E13" s="103">
        <v>800</v>
      </c>
      <c r="F13" s="103">
        <v>800</v>
      </c>
      <c r="G13" s="103">
        <v>800</v>
      </c>
      <c r="H13" s="103">
        <v>800</v>
      </c>
    </row>
    <row r="14" spans="2:8" s="89" customFormat="1" ht="11.25" x14ac:dyDescent="0.2">
      <c r="B14" s="85">
        <v>2528</v>
      </c>
      <c r="C14" s="86" t="s">
        <v>8</v>
      </c>
      <c r="D14" s="102">
        <v>0</v>
      </c>
      <c r="E14" s="102">
        <v>0</v>
      </c>
      <c r="F14" s="102">
        <v>0</v>
      </c>
      <c r="G14" s="102">
        <v>0</v>
      </c>
      <c r="H14" s="102">
        <v>0</v>
      </c>
    </row>
    <row r="15" spans="2:8" s="89" customFormat="1" ht="11.25" x14ac:dyDescent="0.2">
      <c r="B15" s="85">
        <v>2537</v>
      </c>
      <c r="C15" s="86" t="s">
        <v>9</v>
      </c>
      <c r="D15" s="102">
        <v>10150</v>
      </c>
      <c r="E15" s="103">
        <v>11000</v>
      </c>
      <c r="F15" s="103">
        <v>11000</v>
      </c>
      <c r="G15" s="103">
        <v>11000</v>
      </c>
      <c r="H15" s="103">
        <v>11000</v>
      </c>
    </row>
    <row r="16" spans="2:8" s="89" customFormat="1" ht="11.25" x14ac:dyDescent="0.2">
      <c r="B16" s="85">
        <v>2539</v>
      </c>
      <c r="C16" s="86" t="s">
        <v>10</v>
      </c>
      <c r="D16" s="102">
        <v>0</v>
      </c>
      <c r="E16" s="102">
        <v>0</v>
      </c>
      <c r="F16" s="102">
        <v>0</v>
      </c>
      <c r="G16" s="102">
        <v>0</v>
      </c>
      <c r="H16" s="102">
        <v>0</v>
      </c>
    </row>
    <row r="17" spans="2:8" s="89" customFormat="1" ht="11.25" x14ac:dyDescent="0.2">
      <c r="B17" s="85">
        <v>2552</v>
      </c>
      <c r="C17" s="86" t="s">
        <v>11</v>
      </c>
      <c r="D17" s="102">
        <v>1593</v>
      </c>
      <c r="E17" s="103">
        <v>1600</v>
      </c>
      <c r="F17" s="103">
        <v>1600</v>
      </c>
      <c r="G17" s="103">
        <v>1600</v>
      </c>
      <c r="H17" s="103">
        <v>1600</v>
      </c>
    </row>
    <row r="18" spans="2:8" s="89" customFormat="1" ht="11.25" x14ac:dyDescent="0.2">
      <c r="B18" s="85">
        <v>2714</v>
      </c>
      <c r="C18" s="86" t="s">
        <v>12</v>
      </c>
      <c r="D18" s="102">
        <v>535</v>
      </c>
      <c r="E18" s="103">
        <v>500</v>
      </c>
      <c r="F18" s="103">
        <v>500</v>
      </c>
      <c r="G18" s="103">
        <v>500</v>
      </c>
      <c r="H18" s="103">
        <v>500</v>
      </c>
    </row>
    <row r="19" spans="2:8" s="89" customFormat="1" ht="11.25" x14ac:dyDescent="0.2">
      <c r="B19" s="85">
        <v>2811</v>
      </c>
      <c r="C19" s="86" t="s">
        <v>13</v>
      </c>
      <c r="D19" s="102">
        <v>115</v>
      </c>
      <c r="E19" s="103">
        <v>120</v>
      </c>
      <c r="F19" s="103">
        <v>120</v>
      </c>
      <c r="G19" s="103">
        <v>120</v>
      </c>
      <c r="H19" s="103">
        <v>120</v>
      </c>
    </row>
    <row r="20" spans="2:8" s="89" customFormat="1" ht="11.25" x14ac:dyDescent="0.2">
      <c r="B20" s="85">
        <v>4136</v>
      </c>
      <c r="C20" s="86" t="s">
        <v>14</v>
      </c>
      <c r="D20" s="102">
        <v>0</v>
      </c>
      <c r="E20" s="102">
        <v>0</v>
      </c>
      <c r="F20" s="102">
        <v>0</v>
      </c>
      <c r="G20" s="102">
        <v>0</v>
      </c>
      <c r="H20" s="102">
        <v>0</v>
      </c>
    </row>
    <row r="21" spans="2:8" s="89" customFormat="1" ht="11.25" x14ac:dyDescent="0.2">
      <c r="B21" s="90">
        <v>9455</v>
      </c>
      <c r="C21" s="91" t="s">
        <v>15</v>
      </c>
      <c r="D21" s="102">
        <v>36</v>
      </c>
      <c r="E21" s="103">
        <v>50</v>
      </c>
      <c r="F21" s="103">
        <v>50</v>
      </c>
      <c r="G21" s="103">
        <v>50</v>
      </c>
      <c r="H21" s="103">
        <v>50</v>
      </c>
    </row>
    <row r="22" spans="2:8" s="89" customFormat="1" ht="11.25" x14ac:dyDescent="0.2">
      <c r="B22" s="90"/>
      <c r="C22" s="91"/>
      <c r="D22" s="102"/>
      <c r="E22" s="103"/>
      <c r="F22" s="103"/>
      <c r="G22" s="103"/>
      <c r="H22" s="103"/>
    </row>
    <row r="23" spans="2:8" x14ac:dyDescent="0.2">
      <c r="B23" s="90" t="s">
        <v>16</v>
      </c>
      <c r="C23" s="91" t="s">
        <v>17</v>
      </c>
      <c r="D23" s="104"/>
      <c r="E23" s="105"/>
      <c r="F23" s="105"/>
      <c r="G23" s="105"/>
      <c r="H23" s="105"/>
    </row>
    <row r="24" spans="2:8" x14ac:dyDescent="0.2">
      <c r="B24" s="106" t="s">
        <v>16</v>
      </c>
      <c r="C24" s="90" t="s">
        <v>17</v>
      </c>
      <c r="D24" s="107"/>
      <c r="E24" s="105"/>
      <c r="F24" s="105"/>
      <c r="G24" s="105"/>
      <c r="H24" s="105"/>
    </row>
    <row r="25" spans="2:8" x14ac:dyDescent="0.2">
      <c r="B25" s="92"/>
      <c r="C25" s="93"/>
      <c r="D25" s="108"/>
      <c r="E25" s="109"/>
      <c r="F25" s="109"/>
      <c r="G25" s="109"/>
      <c r="H25" s="109"/>
    </row>
    <row r="26" spans="2:8" x14ac:dyDescent="0.2">
      <c r="B26" s="96" t="s">
        <v>18</v>
      </c>
      <c r="C26" s="96"/>
      <c r="D26" s="97">
        <f>SUM(D10:D25)</f>
        <v>13190</v>
      </c>
      <c r="E26" s="98">
        <f>SUM(E10:E25)</f>
        <v>14070</v>
      </c>
      <c r="F26" s="98">
        <f>SUM(F10:F25)</f>
        <v>14070</v>
      </c>
      <c r="G26" s="98">
        <f>SUM(G10:G25)</f>
        <v>14070</v>
      </c>
      <c r="H26" s="98">
        <f>SUM(H10:H25)</f>
        <v>14070</v>
      </c>
    </row>
    <row r="27" spans="2:8" x14ac:dyDescent="0.2">
      <c r="B27" s="99"/>
      <c r="C27" s="99"/>
      <c r="D27" s="99"/>
      <c r="E27" s="100"/>
      <c r="F27" s="100"/>
      <c r="G27" s="100"/>
      <c r="H27" s="100"/>
    </row>
    <row r="28" spans="2:8" x14ac:dyDescent="0.2">
      <c r="B28" s="99" t="s">
        <v>22</v>
      </c>
      <c r="C28" s="99"/>
      <c r="D28" s="9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dimension ref="B1:H28"/>
  <sheetViews>
    <sheetView view="pageLayout" topLeftCell="B1"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34</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v>0</v>
      </c>
      <c r="E10" s="17"/>
      <c r="F10" s="17"/>
      <c r="G10" s="17"/>
      <c r="H10" s="17"/>
    </row>
    <row r="11" spans="2:8" s="13" customFormat="1" ht="11.25" x14ac:dyDescent="0.2">
      <c r="B11" s="32">
        <v>2391</v>
      </c>
      <c r="C11" s="33" t="s">
        <v>5</v>
      </c>
      <c r="D11" s="34">
        <v>2</v>
      </c>
      <c r="E11" s="17"/>
      <c r="F11" s="17"/>
      <c r="G11" s="17"/>
      <c r="H11" s="17"/>
    </row>
    <row r="12" spans="2:8" s="13" customFormat="1" ht="11.25" x14ac:dyDescent="0.2">
      <c r="B12" s="35">
        <v>2394</v>
      </c>
      <c r="C12" s="36" t="s">
        <v>6</v>
      </c>
      <c r="D12" s="34">
        <v>0</v>
      </c>
      <c r="E12" s="17"/>
      <c r="F12" s="17"/>
      <c r="G12" s="17"/>
      <c r="H12" s="17"/>
    </row>
    <row r="13" spans="2:8" s="13" customFormat="1" ht="11.25" x14ac:dyDescent="0.2">
      <c r="B13" s="32">
        <v>2511</v>
      </c>
      <c r="C13" s="33" t="s">
        <v>7</v>
      </c>
      <c r="D13" s="34">
        <v>198</v>
      </c>
      <c r="E13" s="17">
        <v>250</v>
      </c>
      <c r="F13" s="17">
        <v>250</v>
      </c>
      <c r="G13" s="17">
        <v>250</v>
      </c>
      <c r="H13" s="17">
        <v>250</v>
      </c>
    </row>
    <row r="14" spans="2:8" s="13" customFormat="1" ht="11.25" x14ac:dyDescent="0.2">
      <c r="B14" s="32">
        <v>2528</v>
      </c>
      <c r="C14" s="33" t="s">
        <v>8</v>
      </c>
      <c r="D14" s="34">
        <f>-D10</f>
        <v>0</v>
      </c>
      <c r="E14" s="17"/>
      <c r="F14" s="17"/>
      <c r="G14" s="17"/>
      <c r="H14" s="17"/>
    </row>
    <row r="15" spans="2:8" s="13" customFormat="1" ht="11.25" x14ac:dyDescent="0.2">
      <c r="B15" s="32">
        <v>2537</v>
      </c>
      <c r="C15" s="33" t="s">
        <v>9</v>
      </c>
      <c r="D15" s="34">
        <v>5909</v>
      </c>
      <c r="E15" s="17">
        <v>5000</v>
      </c>
      <c r="F15" s="17">
        <v>5000</v>
      </c>
      <c r="G15" s="17">
        <v>5000</v>
      </c>
      <c r="H15" s="17">
        <v>5000</v>
      </c>
    </row>
    <row r="16" spans="2:8" s="13" customFormat="1" ht="11.25" x14ac:dyDescent="0.2">
      <c r="B16" s="32">
        <v>2539</v>
      </c>
      <c r="C16" s="33" t="s">
        <v>10</v>
      </c>
      <c r="D16" s="34"/>
      <c r="E16" s="17"/>
      <c r="F16" s="17"/>
      <c r="G16" s="17"/>
      <c r="H16" s="17"/>
    </row>
    <row r="17" spans="2:8" s="13" customFormat="1" ht="11.25" x14ac:dyDescent="0.2">
      <c r="B17" s="32">
        <v>2552</v>
      </c>
      <c r="C17" s="33" t="s">
        <v>11</v>
      </c>
      <c r="D17" s="34">
        <f>301+371+1545</f>
        <v>2217</v>
      </c>
      <c r="E17" s="17">
        <v>2200</v>
      </c>
      <c r="F17" s="17">
        <v>2200</v>
      </c>
      <c r="G17" s="17">
        <v>2200</v>
      </c>
      <c r="H17" s="17">
        <v>2200</v>
      </c>
    </row>
    <row r="18" spans="2:8" s="13" customFormat="1" ht="11.25" x14ac:dyDescent="0.2">
      <c r="B18" s="32">
        <v>2714</v>
      </c>
      <c r="C18" s="33" t="s">
        <v>12</v>
      </c>
      <c r="D18" s="34">
        <v>802</v>
      </c>
      <c r="E18" s="17">
        <v>800</v>
      </c>
      <c r="F18" s="17">
        <v>800</v>
      </c>
      <c r="G18" s="17">
        <v>800</v>
      </c>
      <c r="H18" s="17">
        <v>800</v>
      </c>
    </row>
    <row r="19" spans="2:8" s="13" customFormat="1" ht="11.25" x14ac:dyDescent="0.2">
      <c r="B19" s="32">
        <v>2811</v>
      </c>
      <c r="C19" s="33" t="s">
        <v>13</v>
      </c>
      <c r="D19" s="34">
        <f>37+1134</f>
        <v>1171</v>
      </c>
      <c r="E19" s="17">
        <v>2000</v>
      </c>
      <c r="F19" s="17">
        <v>2000</v>
      </c>
      <c r="G19" s="17">
        <v>2000</v>
      </c>
      <c r="H19" s="17">
        <v>2000</v>
      </c>
    </row>
    <row r="20" spans="2:8" s="13" customFormat="1" ht="11.25" x14ac:dyDescent="0.2">
      <c r="B20" s="32">
        <v>4136</v>
      </c>
      <c r="C20" s="33" t="s">
        <v>14</v>
      </c>
      <c r="D20" s="34"/>
      <c r="E20" s="17"/>
      <c r="F20" s="17"/>
      <c r="G20" s="17"/>
      <c r="H20" s="17"/>
    </row>
    <row r="21" spans="2:8" s="13" customFormat="1" ht="11.25" x14ac:dyDescent="0.2">
      <c r="B21" s="35">
        <v>9455</v>
      </c>
      <c r="C21" s="36" t="s">
        <v>15</v>
      </c>
      <c r="D21" s="34">
        <v>86</v>
      </c>
      <c r="E21" s="17">
        <v>75</v>
      </c>
      <c r="F21" s="17">
        <v>75</v>
      </c>
      <c r="G21" s="17">
        <v>75</v>
      </c>
      <c r="H21" s="17">
        <v>75</v>
      </c>
    </row>
    <row r="22" spans="2:8" s="13" customFormat="1" ht="11.25" x14ac:dyDescent="0.2">
      <c r="B22" s="35"/>
      <c r="C22" s="36"/>
      <c r="D22" s="34"/>
      <c r="E22" s="17"/>
      <c r="F22" s="17"/>
      <c r="G22" s="17"/>
      <c r="H22" s="17"/>
    </row>
    <row r="23" spans="2:8" x14ac:dyDescent="0.2">
      <c r="B23" s="35"/>
      <c r="C23" s="36"/>
      <c r="D23" s="18"/>
      <c r="E23" s="19"/>
      <c r="F23" s="19"/>
      <c r="G23" s="19"/>
      <c r="H23" s="19"/>
    </row>
    <row r="24" spans="2:8" x14ac:dyDescent="0.2">
      <c r="B24" s="37"/>
      <c r="C24" s="35"/>
      <c r="D24" s="21"/>
      <c r="E24" s="19"/>
      <c r="F24" s="19"/>
      <c r="G24" s="19"/>
      <c r="H24" s="19"/>
    </row>
    <row r="25" spans="2:8" x14ac:dyDescent="0.2">
      <c r="B25" s="22"/>
      <c r="C25" s="23"/>
      <c r="D25" s="24"/>
      <c r="E25" s="25"/>
      <c r="F25" s="25"/>
      <c r="G25" s="25"/>
      <c r="H25" s="25"/>
    </row>
    <row r="26" spans="2:8" x14ac:dyDescent="0.2">
      <c r="B26" s="26" t="s">
        <v>18</v>
      </c>
      <c r="C26" s="26"/>
      <c r="D26" s="27">
        <f>SUM(D10:D25)</f>
        <v>10385</v>
      </c>
      <c r="E26" s="28">
        <f>SUM(E10:E25)</f>
        <v>10325</v>
      </c>
      <c r="F26" s="28">
        <f>SUM(F10:F25)</f>
        <v>10325</v>
      </c>
      <c r="G26" s="28">
        <f>SUM(G10:G25)</f>
        <v>10325</v>
      </c>
      <c r="H26" s="28">
        <f>SUM(H10:H25)</f>
        <v>10325</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dimension ref="B1:H28"/>
  <sheetViews>
    <sheetView view="pageLayout" zoomScale="115" zoomScaleNormal="100" zoomScalePageLayoutView="115"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35</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511.94</v>
      </c>
      <c r="E13" s="17">
        <v>550</v>
      </c>
      <c r="F13" s="17">
        <v>550</v>
      </c>
      <c r="G13" s="17">
        <v>550</v>
      </c>
      <c r="H13" s="17">
        <v>550</v>
      </c>
    </row>
    <row r="14" spans="2:8" s="13" customFormat="1" ht="11.25" x14ac:dyDescent="0.2">
      <c r="B14" s="32">
        <v>2528</v>
      </c>
      <c r="C14" s="33" t="s">
        <v>8</v>
      </c>
      <c r="D14" s="34"/>
      <c r="E14" s="17"/>
      <c r="F14" s="17"/>
      <c r="G14" s="17"/>
      <c r="H14" s="17"/>
    </row>
    <row r="15" spans="2:8" s="13" customFormat="1" ht="11.25" x14ac:dyDescent="0.2">
      <c r="B15" s="32">
        <v>2537</v>
      </c>
      <c r="C15" s="33" t="s">
        <v>9</v>
      </c>
      <c r="D15" s="34">
        <v>1546.5820000000001</v>
      </c>
      <c r="E15" s="17">
        <v>1500</v>
      </c>
      <c r="F15" s="17">
        <v>1500</v>
      </c>
      <c r="G15" s="17">
        <v>1500</v>
      </c>
      <c r="H15" s="17">
        <v>1500</v>
      </c>
    </row>
    <row r="16" spans="2:8" s="13" customFormat="1" ht="11.25" x14ac:dyDescent="0.2">
      <c r="B16" s="32">
        <v>2539</v>
      </c>
      <c r="C16" s="33" t="s">
        <v>10</v>
      </c>
      <c r="D16" s="34"/>
      <c r="E16" s="17"/>
      <c r="F16" s="17"/>
      <c r="G16" s="17"/>
      <c r="H16" s="17"/>
    </row>
    <row r="17" spans="2:8" s="13" customFormat="1" ht="11.25" x14ac:dyDescent="0.2">
      <c r="B17" s="32">
        <v>2552</v>
      </c>
      <c r="C17" s="33" t="s">
        <v>11</v>
      </c>
      <c r="D17" s="34">
        <v>17.95</v>
      </c>
      <c r="E17" s="17">
        <v>20</v>
      </c>
      <c r="F17" s="17">
        <v>20</v>
      </c>
      <c r="G17" s="17">
        <v>20</v>
      </c>
      <c r="H17" s="17">
        <v>20</v>
      </c>
    </row>
    <row r="18" spans="2:8" s="13" customFormat="1" ht="11.25" x14ac:dyDescent="0.2">
      <c r="B18" s="32">
        <v>2714</v>
      </c>
      <c r="C18" s="33" t="s">
        <v>12</v>
      </c>
      <c r="D18" s="34">
        <v>10</v>
      </c>
      <c r="E18" s="17"/>
      <c r="F18" s="17"/>
      <c r="G18" s="17"/>
      <c r="H18" s="17"/>
    </row>
    <row r="19" spans="2:8" s="13" customFormat="1" ht="11.25" x14ac:dyDescent="0.2">
      <c r="B19" s="32">
        <v>2811</v>
      </c>
      <c r="C19" s="33" t="s">
        <v>13</v>
      </c>
      <c r="D19" s="34"/>
      <c r="E19" s="17"/>
      <c r="F19" s="17"/>
      <c r="G19" s="17"/>
      <c r="H19" s="17"/>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2086.4719999999998</v>
      </c>
      <c r="E26" s="28">
        <f>SUM(E10:E25)</f>
        <v>2070</v>
      </c>
      <c r="F26" s="28">
        <f>SUM(F10:F25)</f>
        <v>2070</v>
      </c>
      <c r="G26" s="28">
        <f>SUM(G10:G25)</f>
        <v>2070</v>
      </c>
      <c r="H26" s="28">
        <f>SUM(H10:H25)</f>
        <v>2070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36</v>
      </c>
    </row>
    <row r="5" spans="2:8" ht="28.5" customHeight="1" x14ac:dyDescent="0.2"/>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844</v>
      </c>
      <c r="E13" s="17">
        <v>660</v>
      </c>
      <c r="F13" s="17">
        <v>610</v>
      </c>
      <c r="G13" s="17">
        <v>610</v>
      </c>
      <c r="H13" s="17">
        <v>610</v>
      </c>
    </row>
    <row r="14" spans="2:8" s="13" customFormat="1" ht="11.25" x14ac:dyDescent="0.2">
      <c r="B14" s="32">
        <v>2528</v>
      </c>
      <c r="C14" s="33" t="s">
        <v>8</v>
      </c>
      <c r="D14" s="34">
        <v>6</v>
      </c>
      <c r="E14" s="17"/>
      <c r="F14" s="17"/>
      <c r="G14" s="17"/>
      <c r="H14" s="17"/>
    </row>
    <row r="15" spans="2:8" s="13" customFormat="1" ht="11.25" x14ac:dyDescent="0.2">
      <c r="B15" s="32">
        <v>2537</v>
      </c>
      <c r="C15" s="33" t="s">
        <v>9</v>
      </c>
      <c r="D15" s="34">
        <v>6503</v>
      </c>
      <c r="E15" s="17">
        <v>7100</v>
      </c>
      <c r="F15" s="17">
        <v>7100</v>
      </c>
      <c r="G15" s="17">
        <v>7100</v>
      </c>
      <c r="H15" s="17">
        <v>7100</v>
      </c>
    </row>
    <row r="16" spans="2:8" s="13" customFormat="1" ht="11.25" x14ac:dyDescent="0.2">
      <c r="B16" s="32">
        <v>2539</v>
      </c>
      <c r="C16" s="33" t="s">
        <v>10</v>
      </c>
      <c r="D16" s="34"/>
      <c r="E16" s="17"/>
      <c r="F16" s="17"/>
      <c r="G16" s="17"/>
      <c r="H16" s="17"/>
    </row>
    <row r="17" spans="2:8" s="13" customFormat="1" ht="11.25" x14ac:dyDescent="0.2">
      <c r="B17" s="32">
        <v>2552</v>
      </c>
      <c r="C17" s="33" t="s">
        <v>11</v>
      </c>
      <c r="D17" s="34">
        <v>96</v>
      </c>
      <c r="E17" s="17">
        <v>110</v>
      </c>
      <c r="F17" s="17">
        <v>110</v>
      </c>
      <c r="G17" s="17">
        <v>110</v>
      </c>
      <c r="H17" s="17">
        <v>110</v>
      </c>
    </row>
    <row r="18" spans="2:8" s="13" customFormat="1" ht="11.25" x14ac:dyDescent="0.2">
      <c r="B18" s="32">
        <v>2714</v>
      </c>
      <c r="C18" s="33" t="s">
        <v>12</v>
      </c>
      <c r="D18" s="34">
        <v>950</v>
      </c>
      <c r="E18" s="17">
        <v>200</v>
      </c>
      <c r="F18" s="17">
        <v>200</v>
      </c>
      <c r="G18" s="17">
        <v>200</v>
      </c>
      <c r="H18" s="17">
        <v>200</v>
      </c>
    </row>
    <row r="19" spans="2:8" s="13" customFormat="1" ht="11.25" x14ac:dyDescent="0.2">
      <c r="B19" s="32">
        <v>2811</v>
      </c>
      <c r="C19" s="33" t="s">
        <v>13</v>
      </c>
      <c r="D19" s="34">
        <v>266</v>
      </c>
      <c r="E19" s="17">
        <v>-120</v>
      </c>
      <c r="F19" s="17">
        <v>0</v>
      </c>
      <c r="G19" s="17">
        <v>0</v>
      </c>
      <c r="H19" s="17">
        <v>0</v>
      </c>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v>4137</v>
      </c>
      <c r="C23" s="33" t="s">
        <v>24</v>
      </c>
      <c r="D23" s="18">
        <v>400</v>
      </c>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9065</v>
      </c>
      <c r="E26" s="28">
        <f>SUM(E10:E25)</f>
        <v>7950</v>
      </c>
      <c r="F26" s="28">
        <f>SUM(F10:F25)</f>
        <v>8020</v>
      </c>
      <c r="G26" s="28">
        <f>SUM(G10:G25)</f>
        <v>8020</v>
      </c>
      <c r="H26" s="28">
        <f>SUM(H10:H25)</f>
        <v>8020</v>
      </c>
    </row>
    <row r="27" spans="2:8" x14ac:dyDescent="0.2">
      <c r="B27" s="29"/>
      <c r="C27" s="29"/>
      <c r="D27" s="29"/>
      <c r="E27" s="30"/>
      <c r="F27" s="30"/>
      <c r="G27" s="30"/>
      <c r="H27" s="30"/>
    </row>
    <row r="28" spans="2:8" x14ac:dyDescent="0.2">
      <c r="B28" s="29" t="s">
        <v>22</v>
      </c>
      <c r="C28" s="29"/>
      <c r="D28" s="29"/>
    </row>
  </sheetData>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37</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673</v>
      </c>
      <c r="E13" s="17">
        <v>800</v>
      </c>
      <c r="F13" s="17">
        <v>800</v>
      </c>
      <c r="G13" s="17">
        <v>800</v>
      </c>
      <c r="H13" s="17">
        <v>800</v>
      </c>
    </row>
    <row r="14" spans="2:8" s="13" customFormat="1" ht="11.25" x14ac:dyDescent="0.2">
      <c r="B14" s="32">
        <v>2528</v>
      </c>
      <c r="C14" s="33" t="s">
        <v>8</v>
      </c>
      <c r="D14" s="34"/>
      <c r="E14" s="17"/>
      <c r="F14" s="17"/>
      <c r="G14" s="17"/>
      <c r="H14" s="17"/>
    </row>
    <row r="15" spans="2:8" s="13" customFormat="1" ht="11.25" x14ac:dyDescent="0.2">
      <c r="B15" s="32">
        <v>2537</v>
      </c>
      <c r="C15" s="33" t="s">
        <v>9</v>
      </c>
      <c r="D15" s="34">
        <v>5252</v>
      </c>
      <c r="E15" s="17">
        <v>5300</v>
      </c>
      <c r="F15" s="17">
        <v>5350</v>
      </c>
      <c r="G15" s="17">
        <v>5400</v>
      </c>
      <c r="H15" s="17">
        <v>5450</v>
      </c>
    </row>
    <row r="16" spans="2:8" s="13" customFormat="1" ht="11.25" x14ac:dyDescent="0.2">
      <c r="B16" s="32">
        <v>2539</v>
      </c>
      <c r="C16" s="33" t="s">
        <v>10</v>
      </c>
      <c r="D16" s="34"/>
      <c r="E16" s="17"/>
      <c r="F16" s="17"/>
      <c r="G16" s="17"/>
      <c r="H16" s="17"/>
    </row>
    <row r="17" spans="2:8" s="13" customFormat="1" ht="11.25" x14ac:dyDescent="0.2">
      <c r="B17" s="32">
        <v>2552</v>
      </c>
      <c r="C17" s="33" t="s">
        <v>11</v>
      </c>
      <c r="D17" s="34">
        <v>138</v>
      </c>
      <c r="E17" s="17">
        <v>150</v>
      </c>
      <c r="F17" s="17">
        <v>150</v>
      </c>
      <c r="G17" s="17">
        <v>150</v>
      </c>
      <c r="H17" s="17">
        <v>150</v>
      </c>
    </row>
    <row r="18" spans="2:8" s="13" customFormat="1" ht="11.25" x14ac:dyDescent="0.2">
      <c r="B18" s="32">
        <v>2714</v>
      </c>
      <c r="C18" s="33" t="s">
        <v>12</v>
      </c>
      <c r="D18" s="34">
        <v>338</v>
      </c>
      <c r="E18" s="17">
        <v>300</v>
      </c>
      <c r="F18" s="17">
        <v>350</v>
      </c>
      <c r="G18" s="17">
        <v>300</v>
      </c>
      <c r="H18" s="17">
        <v>300</v>
      </c>
    </row>
    <row r="19" spans="2:8" s="13" customFormat="1" ht="11.25" x14ac:dyDescent="0.2">
      <c r="B19" s="32">
        <v>2811</v>
      </c>
      <c r="C19" s="33" t="s">
        <v>13</v>
      </c>
      <c r="D19" s="34">
        <v>3</v>
      </c>
      <c r="E19" s="17">
        <v>0</v>
      </c>
      <c r="F19" s="17">
        <v>0</v>
      </c>
      <c r="G19" s="17">
        <v>0</v>
      </c>
      <c r="H19" s="17">
        <v>0</v>
      </c>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6404</v>
      </c>
      <c r="E26" s="28">
        <f>SUM(E10:E25)</f>
        <v>6550</v>
      </c>
      <c r="F26" s="28">
        <f>SUM(F10:F25)</f>
        <v>6650</v>
      </c>
      <c r="G26" s="28">
        <f>SUM(G10:G25)</f>
        <v>6650</v>
      </c>
      <c r="H26" s="28">
        <f>SUM(H10:H25)</f>
        <v>6700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38</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1388</v>
      </c>
      <c r="E13" s="17">
        <v>1000</v>
      </c>
      <c r="F13" s="17">
        <v>1000</v>
      </c>
      <c r="G13" s="17">
        <v>1000</v>
      </c>
      <c r="H13" s="17">
        <v>1000</v>
      </c>
    </row>
    <row r="14" spans="2:8" s="13" customFormat="1" ht="11.25" x14ac:dyDescent="0.2">
      <c r="B14" s="32">
        <v>2528</v>
      </c>
      <c r="C14" s="33" t="s">
        <v>8</v>
      </c>
      <c r="D14" s="34"/>
      <c r="E14" s="17"/>
      <c r="F14" s="17"/>
      <c r="G14" s="17"/>
      <c r="H14" s="17"/>
    </row>
    <row r="15" spans="2:8" s="13" customFormat="1" ht="11.25" x14ac:dyDescent="0.2">
      <c r="B15" s="32">
        <v>2537</v>
      </c>
      <c r="C15" s="33" t="s">
        <v>9</v>
      </c>
      <c r="D15" s="34">
        <v>3623</v>
      </c>
      <c r="E15" s="17">
        <v>3175</v>
      </c>
      <c r="F15" s="17">
        <v>3175</v>
      </c>
      <c r="G15" s="17">
        <v>3175</v>
      </c>
      <c r="H15" s="17">
        <v>3175</v>
      </c>
    </row>
    <row r="16" spans="2:8" s="13" customFormat="1" ht="11.25" x14ac:dyDescent="0.2">
      <c r="B16" s="32">
        <v>2539</v>
      </c>
      <c r="C16" s="33" t="s">
        <v>10</v>
      </c>
      <c r="D16" s="34"/>
      <c r="E16" s="17"/>
      <c r="F16" s="17"/>
      <c r="G16" s="17"/>
      <c r="H16" s="17"/>
    </row>
    <row r="17" spans="2:8" s="13" customFormat="1" ht="11.25" x14ac:dyDescent="0.2">
      <c r="B17" s="32">
        <v>2552</v>
      </c>
      <c r="C17" s="33" t="s">
        <v>11</v>
      </c>
      <c r="D17" s="34">
        <v>128</v>
      </c>
      <c r="E17" s="17">
        <v>80</v>
      </c>
      <c r="F17" s="17">
        <v>80</v>
      </c>
      <c r="G17" s="17">
        <v>80</v>
      </c>
      <c r="H17" s="17">
        <v>80</v>
      </c>
    </row>
    <row r="18" spans="2:8" s="13" customFormat="1" ht="11.25" x14ac:dyDescent="0.2">
      <c r="B18" s="32">
        <v>2714</v>
      </c>
      <c r="C18" s="33" t="s">
        <v>12</v>
      </c>
      <c r="D18" s="34">
        <v>96</v>
      </c>
      <c r="E18" s="17">
        <v>10</v>
      </c>
      <c r="F18" s="17">
        <v>10</v>
      </c>
      <c r="G18" s="17">
        <v>10</v>
      </c>
      <c r="H18" s="17">
        <v>10</v>
      </c>
    </row>
    <row r="19" spans="2:8" s="13" customFormat="1" ht="11.25" x14ac:dyDescent="0.2">
      <c r="B19" s="32">
        <v>2811</v>
      </c>
      <c r="C19" s="33" t="s">
        <v>13</v>
      </c>
      <c r="D19" s="34">
        <v>0</v>
      </c>
      <c r="E19" s="17">
        <v>320</v>
      </c>
      <c r="F19" s="17">
        <v>320</v>
      </c>
      <c r="G19" s="17">
        <v>320</v>
      </c>
      <c r="H19" s="17">
        <v>320</v>
      </c>
    </row>
    <row r="20" spans="2:8" s="13" customFormat="1" ht="11.25" x14ac:dyDescent="0.2">
      <c r="B20" s="32">
        <v>4136</v>
      </c>
      <c r="C20" s="33" t="s">
        <v>14</v>
      </c>
      <c r="D20" s="34">
        <v>22</v>
      </c>
      <c r="E20" s="17">
        <v>0</v>
      </c>
      <c r="F20" s="17">
        <v>0</v>
      </c>
      <c r="G20" s="17">
        <v>0</v>
      </c>
      <c r="H20" s="17">
        <v>0</v>
      </c>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v>6313</v>
      </c>
      <c r="C23" s="36" t="s">
        <v>25</v>
      </c>
      <c r="D23" s="18">
        <v>18310</v>
      </c>
      <c r="E23" s="17">
        <v>0</v>
      </c>
      <c r="F23" s="17">
        <v>0</v>
      </c>
      <c r="G23" s="17">
        <v>0</v>
      </c>
      <c r="H23" s="17">
        <v>0</v>
      </c>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23567</v>
      </c>
      <c r="E26" s="28">
        <f>SUM(E10:E25)</f>
        <v>4585</v>
      </c>
      <c r="F26" s="28">
        <f>SUM(F10:F25)</f>
        <v>4585</v>
      </c>
      <c r="G26" s="28">
        <f>SUM(G10:G25)</f>
        <v>4585</v>
      </c>
      <c r="H26" s="28">
        <f>SUM(H10:H25)</f>
        <v>4585</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8"/>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38" style="2" customWidth="1"/>
    <col min="4" max="4" width="8.85546875" style="2" customWidth="1"/>
    <col min="5" max="8" width="9" style="2"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39</v>
      </c>
    </row>
    <row r="5" spans="2:8" ht="28.5" hidden="1" customHeight="1" x14ac:dyDescent="0.2">
      <c r="B5" s="142" t="s">
        <v>21</v>
      </c>
      <c r="C5" s="143"/>
      <c r="D5" s="143"/>
      <c r="E5" s="143"/>
      <c r="F5" s="143"/>
      <c r="G5" s="143"/>
      <c r="H5" s="144"/>
    </row>
    <row r="7" spans="2:8" x14ac:dyDescent="0.2">
      <c r="B7" s="39" t="s">
        <v>0</v>
      </c>
      <c r="C7" s="39"/>
      <c r="D7" s="39"/>
      <c r="E7" s="39"/>
      <c r="F7" s="39"/>
      <c r="G7" s="40"/>
      <c r="H7" s="40"/>
    </row>
    <row r="8" spans="2:8" x14ac:dyDescent="0.2">
      <c r="B8" s="41"/>
      <c r="C8" s="41"/>
      <c r="D8" s="42">
        <v>2017</v>
      </c>
      <c r="E8" s="42">
        <v>2018</v>
      </c>
      <c r="F8" s="42">
        <v>2019</v>
      </c>
      <c r="G8" s="42">
        <v>2020</v>
      </c>
      <c r="H8" s="42">
        <v>2021</v>
      </c>
    </row>
    <row r="9" spans="2:8" ht="25.5" x14ac:dyDescent="0.2">
      <c r="B9" s="43" t="s">
        <v>1</v>
      </c>
      <c r="C9" s="44"/>
      <c r="D9" s="45" t="s">
        <v>2</v>
      </c>
      <c r="E9" s="46" t="s">
        <v>3</v>
      </c>
      <c r="F9" s="46" t="s">
        <v>3</v>
      </c>
      <c r="G9" s="46" t="s">
        <v>3</v>
      </c>
      <c r="H9" s="46" t="s">
        <v>3</v>
      </c>
    </row>
    <row r="10" spans="2:8" s="13" customFormat="1" x14ac:dyDescent="0.2">
      <c r="B10" s="47">
        <v>2322</v>
      </c>
      <c r="C10" s="48" t="s">
        <v>4</v>
      </c>
      <c r="D10" s="49"/>
      <c r="E10" s="50"/>
      <c r="F10" s="50"/>
      <c r="G10" s="50"/>
      <c r="H10" s="50"/>
    </row>
    <row r="11" spans="2:8" s="13" customFormat="1" x14ac:dyDescent="0.2">
      <c r="B11" s="47">
        <v>2391</v>
      </c>
      <c r="C11" s="48" t="s">
        <v>5</v>
      </c>
      <c r="D11" s="49"/>
      <c r="E11" s="50"/>
      <c r="F11" s="50"/>
      <c r="G11" s="50"/>
      <c r="H11" s="50"/>
    </row>
    <row r="12" spans="2:8" s="13" customFormat="1" x14ac:dyDescent="0.2">
      <c r="B12" s="51">
        <v>2394</v>
      </c>
      <c r="C12" s="52" t="s">
        <v>6</v>
      </c>
      <c r="D12" s="49"/>
      <c r="E12" s="50"/>
      <c r="F12" s="50"/>
      <c r="G12" s="50"/>
      <c r="H12" s="50"/>
    </row>
    <row r="13" spans="2:8" s="13" customFormat="1" x14ac:dyDescent="0.2">
      <c r="B13" s="47">
        <v>2511</v>
      </c>
      <c r="C13" s="48" t="s">
        <v>7</v>
      </c>
      <c r="D13" s="49">
        <v>729</v>
      </c>
      <c r="E13" s="50">
        <v>700</v>
      </c>
      <c r="F13" s="50">
        <v>700</v>
      </c>
      <c r="G13" s="50">
        <v>700</v>
      </c>
      <c r="H13" s="50">
        <v>700</v>
      </c>
    </row>
    <row r="14" spans="2:8" s="13" customFormat="1" x14ac:dyDescent="0.2">
      <c r="B14" s="47">
        <v>2528</v>
      </c>
      <c r="C14" s="48" t="s">
        <v>8</v>
      </c>
      <c r="D14" s="49"/>
      <c r="E14" s="50"/>
      <c r="F14" s="50"/>
      <c r="G14" s="50"/>
      <c r="H14" s="50"/>
    </row>
    <row r="15" spans="2:8" s="13" customFormat="1" x14ac:dyDescent="0.2">
      <c r="B15" s="47">
        <v>2537</v>
      </c>
      <c r="C15" s="48" t="s">
        <v>9</v>
      </c>
      <c r="D15" s="49">
        <v>10098</v>
      </c>
      <c r="E15" s="50">
        <v>10000</v>
      </c>
      <c r="F15" s="50">
        <v>10000</v>
      </c>
      <c r="G15" s="50">
        <v>10000</v>
      </c>
      <c r="H15" s="50">
        <v>10000</v>
      </c>
    </row>
    <row r="16" spans="2:8" s="13" customFormat="1" x14ac:dyDescent="0.2">
      <c r="B16" s="47">
        <v>2539</v>
      </c>
      <c r="C16" s="48" t="s">
        <v>10</v>
      </c>
      <c r="D16" s="49"/>
      <c r="E16" s="50"/>
      <c r="F16" s="50"/>
      <c r="G16" s="50"/>
      <c r="H16" s="50"/>
    </row>
    <row r="17" spans="2:8" s="13" customFormat="1" x14ac:dyDescent="0.2">
      <c r="B17" s="47">
        <v>2552</v>
      </c>
      <c r="C17" s="48" t="s">
        <v>11</v>
      </c>
      <c r="D17" s="49">
        <v>146</v>
      </c>
      <c r="E17" s="50">
        <v>100</v>
      </c>
      <c r="F17" s="50">
        <v>100</v>
      </c>
      <c r="G17" s="50">
        <v>100</v>
      </c>
      <c r="H17" s="50">
        <v>100</v>
      </c>
    </row>
    <row r="18" spans="2:8" s="13" customFormat="1" x14ac:dyDescent="0.2">
      <c r="B18" s="47">
        <v>2714</v>
      </c>
      <c r="C18" s="48" t="s">
        <v>12</v>
      </c>
      <c r="D18" s="49">
        <v>1145</v>
      </c>
      <c r="E18" s="50">
        <v>500</v>
      </c>
      <c r="F18" s="50">
        <v>500</v>
      </c>
      <c r="G18" s="50">
        <v>500</v>
      </c>
      <c r="H18" s="50">
        <v>500</v>
      </c>
    </row>
    <row r="19" spans="2:8" s="13" customFormat="1" x14ac:dyDescent="0.2">
      <c r="B19" s="47">
        <v>2811</v>
      </c>
      <c r="C19" s="48" t="s">
        <v>13</v>
      </c>
      <c r="D19" s="49"/>
      <c r="E19" s="50"/>
      <c r="F19" s="50"/>
      <c r="G19" s="50"/>
      <c r="H19" s="50"/>
    </row>
    <row r="20" spans="2:8" s="13" customFormat="1" x14ac:dyDescent="0.2">
      <c r="B20" s="47">
        <v>4136</v>
      </c>
      <c r="C20" s="48" t="s">
        <v>14</v>
      </c>
      <c r="D20" s="49"/>
      <c r="E20" s="50"/>
      <c r="F20" s="50"/>
      <c r="G20" s="50"/>
      <c r="H20" s="50"/>
    </row>
    <row r="21" spans="2:8" s="13" customFormat="1" x14ac:dyDescent="0.2">
      <c r="B21" s="51">
        <v>9455</v>
      </c>
      <c r="C21" s="52" t="s">
        <v>15</v>
      </c>
      <c r="D21" s="49"/>
      <c r="E21" s="50"/>
      <c r="F21" s="50"/>
      <c r="G21" s="50"/>
      <c r="H21" s="50"/>
    </row>
    <row r="22" spans="2:8" s="13" customFormat="1" x14ac:dyDescent="0.2">
      <c r="B22" s="51"/>
      <c r="C22" s="52"/>
      <c r="D22" s="49"/>
      <c r="E22" s="50"/>
      <c r="F22" s="50"/>
      <c r="G22" s="50"/>
      <c r="H22" s="50"/>
    </row>
    <row r="23" spans="2:8" x14ac:dyDescent="0.2">
      <c r="B23" s="51" t="s">
        <v>16</v>
      </c>
      <c r="C23" s="52" t="s">
        <v>17</v>
      </c>
      <c r="D23" s="53"/>
      <c r="E23" s="50"/>
      <c r="F23" s="50"/>
      <c r="G23" s="50"/>
      <c r="H23" s="50"/>
    </row>
    <row r="24" spans="2:8" x14ac:dyDescent="0.2">
      <c r="B24" s="54" t="s">
        <v>16</v>
      </c>
      <c r="C24" s="51" t="s">
        <v>17</v>
      </c>
      <c r="D24" s="49"/>
      <c r="E24" s="50"/>
      <c r="F24" s="50"/>
      <c r="G24" s="50"/>
      <c r="H24" s="50"/>
    </row>
    <row r="25" spans="2:8" x14ac:dyDescent="0.2">
      <c r="B25" s="44"/>
      <c r="C25" s="55"/>
      <c r="D25" s="56"/>
      <c r="E25" s="57"/>
      <c r="F25" s="57"/>
      <c r="G25" s="57"/>
      <c r="H25" s="57"/>
    </row>
    <row r="26" spans="2:8" x14ac:dyDescent="0.2">
      <c r="B26" s="58" t="s">
        <v>18</v>
      </c>
      <c r="C26" s="58"/>
      <c r="D26" s="59">
        <f>SUM(D10:D25)</f>
        <v>12118</v>
      </c>
      <c r="E26" s="60">
        <f>SUM(E10:E25)</f>
        <v>11300</v>
      </c>
      <c r="F26" s="60">
        <f>SUM(F10:F25)</f>
        <v>11300</v>
      </c>
      <c r="G26" s="60">
        <f>SUM(G10:G25)</f>
        <v>11300</v>
      </c>
      <c r="H26" s="60">
        <f>SUM(H10:H25)</f>
        <v>11300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dimension ref="B1:H28"/>
  <sheetViews>
    <sheetView view="pageLayout" zoomScaleNormal="100" workbookViewId="0">
      <selection activeCell="C4" sqref="C4"/>
    </sheetView>
  </sheetViews>
  <sheetFormatPr defaultRowHeight="12.75" x14ac:dyDescent="0.2"/>
  <cols>
    <col min="1" max="1" width="2.28515625" style="2" customWidth="1"/>
    <col min="2" max="2" width="6" style="2" customWidth="1"/>
    <col min="3" max="3" width="42.42578125" style="2" customWidth="1"/>
    <col min="4" max="4" width="8.85546875" style="2" customWidth="1"/>
    <col min="5" max="5" width="11.7109375" style="2" customWidth="1"/>
    <col min="6" max="8" width="10.140625" style="2" bestFit="1" customWidth="1"/>
    <col min="9" max="9" width="4" style="2" customWidth="1"/>
    <col min="10" max="16384" width="9.140625" style="2"/>
  </cols>
  <sheetData>
    <row r="1" spans="2:8" ht="15.75" x14ac:dyDescent="0.25">
      <c r="B1" s="1" t="s">
        <v>19</v>
      </c>
      <c r="C1" s="1"/>
      <c r="D1" s="1"/>
    </row>
    <row r="3" spans="2:8" x14ac:dyDescent="0.2">
      <c r="B3" s="2" t="s">
        <v>20</v>
      </c>
    </row>
    <row r="4" spans="2:8" x14ac:dyDescent="0.2">
      <c r="C4" s="101" t="s">
        <v>40</v>
      </c>
    </row>
    <row r="5" spans="2:8" ht="28.5" hidden="1" customHeight="1" x14ac:dyDescent="0.2">
      <c r="B5" s="142" t="s">
        <v>21</v>
      </c>
      <c r="C5" s="143"/>
      <c r="D5" s="143"/>
      <c r="E5" s="143"/>
      <c r="F5" s="143"/>
      <c r="G5" s="143"/>
      <c r="H5" s="144"/>
    </row>
    <row r="7" spans="2:8" x14ac:dyDescent="0.2">
      <c r="B7" s="3" t="s">
        <v>0</v>
      </c>
      <c r="C7" s="3"/>
      <c r="D7" s="3"/>
      <c r="G7" s="4"/>
      <c r="H7" s="4"/>
    </row>
    <row r="8" spans="2:8" x14ac:dyDescent="0.2">
      <c r="B8" s="5"/>
      <c r="C8" s="5"/>
      <c r="D8" s="6">
        <v>2017</v>
      </c>
      <c r="E8" s="6">
        <v>2018</v>
      </c>
      <c r="F8" s="6">
        <v>2019</v>
      </c>
      <c r="G8" s="6">
        <v>2020</v>
      </c>
      <c r="H8" s="6">
        <v>2021</v>
      </c>
    </row>
    <row r="9" spans="2:8" x14ac:dyDescent="0.2">
      <c r="B9" s="31" t="s">
        <v>1</v>
      </c>
      <c r="C9" s="7"/>
      <c r="D9" s="8" t="s">
        <v>2</v>
      </c>
      <c r="E9" s="8" t="s">
        <v>3</v>
      </c>
      <c r="F9" s="8" t="s">
        <v>3</v>
      </c>
      <c r="G9" s="8" t="s">
        <v>3</v>
      </c>
      <c r="H9" s="8" t="s">
        <v>3</v>
      </c>
    </row>
    <row r="10" spans="2:8" s="13" customFormat="1" ht="11.25" x14ac:dyDescent="0.2">
      <c r="B10" s="32">
        <v>2322</v>
      </c>
      <c r="C10" s="33" t="s">
        <v>4</v>
      </c>
      <c r="D10" s="34"/>
      <c r="E10" s="17"/>
      <c r="F10" s="17"/>
      <c r="G10" s="17"/>
      <c r="H10" s="17"/>
    </row>
    <row r="11" spans="2:8" s="13" customFormat="1" ht="11.25" x14ac:dyDescent="0.2">
      <c r="B11" s="32">
        <v>2391</v>
      </c>
      <c r="C11" s="33" t="s">
        <v>5</v>
      </c>
      <c r="D11" s="34"/>
      <c r="E11" s="17"/>
      <c r="F11" s="17"/>
      <c r="G11" s="17"/>
      <c r="H11" s="17"/>
    </row>
    <row r="12" spans="2:8" s="13" customFormat="1" ht="11.25" x14ac:dyDescent="0.2">
      <c r="B12" s="35">
        <v>2394</v>
      </c>
      <c r="C12" s="36" t="s">
        <v>6</v>
      </c>
      <c r="D12" s="34"/>
      <c r="E12" s="17"/>
      <c r="F12" s="17"/>
      <c r="G12" s="17"/>
      <c r="H12" s="17"/>
    </row>
    <row r="13" spans="2:8" s="13" customFormat="1" ht="11.25" x14ac:dyDescent="0.2">
      <c r="B13" s="32">
        <v>2511</v>
      </c>
      <c r="C13" s="33" t="s">
        <v>7</v>
      </c>
      <c r="D13" s="34">
        <v>905</v>
      </c>
      <c r="E13" s="17">
        <v>990</v>
      </c>
      <c r="F13" s="17">
        <v>990</v>
      </c>
      <c r="G13" s="17">
        <v>990</v>
      </c>
      <c r="H13" s="17">
        <v>990</v>
      </c>
    </row>
    <row r="14" spans="2:8" s="13" customFormat="1" ht="11.25" x14ac:dyDescent="0.2">
      <c r="B14" s="32">
        <v>2528</v>
      </c>
      <c r="C14" s="33" t="s">
        <v>8</v>
      </c>
      <c r="D14" s="34"/>
      <c r="E14" s="17"/>
      <c r="F14" s="17"/>
      <c r="G14" s="17"/>
      <c r="H14" s="17"/>
    </row>
    <row r="15" spans="2:8" s="13" customFormat="1" ht="11.25" x14ac:dyDescent="0.2">
      <c r="B15" s="32">
        <v>2537</v>
      </c>
      <c r="C15" s="33" t="s">
        <v>9</v>
      </c>
      <c r="D15" s="34">
        <v>6228</v>
      </c>
      <c r="E15" s="17">
        <v>5090</v>
      </c>
      <c r="F15" s="17">
        <v>5090</v>
      </c>
      <c r="G15" s="17">
        <v>5090</v>
      </c>
      <c r="H15" s="17">
        <v>5090</v>
      </c>
    </row>
    <row r="16" spans="2:8" s="13" customFormat="1" ht="11.25" x14ac:dyDescent="0.2">
      <c r="B16" s="32">
        <v>2539</v>
      </c>
      <c r="C16" s="33" t="s">
        <v>10</v>
      </c>
      <c r="D16" s="34"/>
      <c r="E16" s="17"/>
      <c r="F16" s="17"/>
      <c r="G16" s="17"/>
      <c r="H16" s="17"/>
    </row>
    <row r="17" spans="2:8" s="13" customFormat="1" ht="11.25" x14ac:dyDescent="0.2">
      <c r="B17" s="32">
        <v>2552</v>
      </c>
      <c r="C17" s="33" t="s">
        <v>11</v>
      </c>
      <c r="D17" s="34"/>
      <c r="E17" s="17">
        <v>90</v>
      </c>
      <c r="F17" s="17">
        <v>90</v>
      </c>
      <c r="G17" s="17">
        <v>90</v>
      </c>
      <c r="H17" s="17">
        <v>90</v>
      </c>
    </row>
    <row r="18" spans="2:8" s="13" customFormat="1" ht="11.25" x14ac:dyDescent="0.2">
      <c r="B18" s="32">
        <v>2714</v>
      </c>
      <c r="C18" s="33" t="s">
        <v>12</v>
      </c>
      <c r="D18" s="34">
        <v>307</v>
      </c>
      <c r="E18" s="17">
        <v>400</v>
      </c>
      <c r="F18" s="17">
        <v>400</v>
      </c>
      <c r="G18" s="17">
        <v>400</v>
      </c>
      <c r="H18" s="17">
        <v>400</v>
      </c>
    </row>
    <row r="19" spans="2:8" s="13" customFormat="1" ht="11.25" x14ac:dyDescent="0.2">
      <c r="B19" s="32">
        <v>2811</v>
      </c>
      <c r="C19" s="33" t="s">
        <v>13</v>
      </c>
      <c r="D19" s="34">
        <v>105</v>
      </c>
      <c r="E19" s="17"/>
      <c r="F19" s="17"/>
      <c r="G19" s="17"/>
      <c r="H19" s="17"/>
    </row>
    <row r="20" spans="2:8" s="13" customFormat="1" ht="11.25" x14ac:dyDescent="0.2">
      <c r="B20" s="32">
        <v>4136</v>
      </c>
      <c r="C20" s="33" t="s">
        <v>14</v>
      </c>
      <c r="D20" s="34"/>
      <c r="E20" s="17"/>
      <c r="F20" s="17"/>
      <c r="G20" s="17"/>
      <c r="H20" s="17"/>
    </row>
    <row r="21" spans="2:8" s="13" customFormat="1" ht="11.25" x14ac:dyDescent="0.2">
      <c r="B21" s="35">
        <v>9455</v>
      </c>
      <c r="C21" s="36" t="s">
        <v>15</v>
      </c>
      <c r="D21" s="34"/>
      <c r="E21" s="17"/>
      <c r="F21" s="17"/>
      <c r="G21" s="17"/>
      <c r="H21" s="17"/>
    </row>
    <row r="22" spans="2:8" s="13" customFormat="1" ht="11.25" x14ac:dyDescent="0.2">
      <c r="B22" s="35"/>
      <c r="C22" s="36"/>
      <c r="D22" s="34"/>
      <c r="E22" s="17"/>
      <c r="F22" s="17"/>
      <c r="G22" s="17"/>
      <c r="H22" s="17"/>
    </row>
    <row r="23" spans="2:8" x14ac:dyDescent="0.2">
      <c r="B23" s="35" t="s">
        <v>16</v>
      </c>
      <c r="C23" s="36" t="s">
        <v>17</v>
      </c>
      <c r="D23" s="18"/>
      <c r="E23" s="19"/>
      <c r="F23" s="19"/>
      <c r="G23" s="19"/>
      <c r="H23" s="19"/>
    </row>
    <row r="24" spans="2:8" x14ac:dyDescent="0.2">
      <c r="B24" s="37" t="s">
        <v>16</v>
      </c>
      <c r="C24" s="35" t="s">
        <v>17</v>
      </c>
      <c r="D24" s="21"/>
      <c r="E24" s="19"/>
      <c r="F24" s="19"/>
      <c r="G24" s="19"/>
      <c r="H24" s="19"/>
    </row>
    <row r="25" spans="2:8" x14ac:dyDescent="0.2">
      <c r="B25" s="22"/>
      <c r="C25" s="23"/>
      <c r="D25" s="24"/>
      <c r="E25" s="25"/>
      <c r="F25" s="25"/>
      <c r="G25" s="25"/>
      <c r="H25" s="25"/>
    </row>
    <row r="26" spans="2:8" x14ac:dyDescent="0.2">
      <c r="B26" s="26" t="s">
        <v>18</v>
      </c>
      <c r="C26" s="26"/>
      <c r="D26" s="27">
        <f>SUM(D10:D25)</f>
        <v>7545</v>
      </c>
      <c r="E26" s="28">
        <f>SUM(E10:E25)</f>
        <v>6570</v>
      </c>
      <c r="F26" s="28">
        <f>SUM(F10:F25)</f>
        <v>6570</v>
      </c>
      <c r="G26" s="28">
        <f>SUM(G10:G25)</f>
        <v>6570</v>
      </c>
      <c r="H26" s="28">
        <f>SUM(H10:H25)</f>
        <v>6570</v>
      </c>
    </row>
    <row r="27" spans="2:8" x14ac:dyDescent="0.2">
      <c r="B27" s="29"/>
      <c r="C27" s="29"/>
      <c r="D27" s="29"/>
      <c r="E27" s="30"/>
      <c r="F27" s="30"/>
      <c r="G27" s="30"/>
      <c r="H27" s="30"/>
    </row>
    <row r="28" spans="2:8" x14ac:dyDescent="0.2">
      <c r="B28" s="29" t="s">
        <v>22</v>
      </c>
      <c r="C28" s="29"/>
      <c r="D28" s="29"/>
    </row>
  </sheetData>
  <mergeCells count="1">
    <mergeCell ref="B5:H5"/>
  </mergeCells>
  <pageMargins left="0.78740157480314965" right="0.78740157480314965" top="0.98425196850393704" bottom="0.98425196850393704" header="0.51181102362204722" footer="0.51181102362204722"/>
  <pageSetup paperSize="9" scale="80"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RK Word" ma:contentTypeID="0x010100BBA312BF02777149882D207184EC35C03200CF5593F4490C0D4196725A57CBAFD07F" ma:contentTypeVersion="6" ma:contentTypeDescription="Skapa nytt dokument med möjlighet att välja RK-mall" ma:contentTypeScope="" ma:versionID="99b27a6fb79c3751ed9a12a34c4c4dea">
  <xsd:schema xmlns:xsd="http://www.w3.org/2001/XMLSchema" xmlns:xs="http://www.w3.org/2001/XMLSchema" xmlns:p="http://schemas.microsoft.com/office/2006/metadata/properties" xmlns:ns2="4e9c2f0c-7bf8-49af-8356-cbf363fc78a7" xmlns:ns4="cc625d36-bb37-4650-91b9-0c96159295ba" xmlns:ns5="9c9941df-7074-4a92-bf99-225d24d78d61" xmlns:ns6="eec14d05-b663-4c4f-ba9e-f91ce218b26b" targetNamespace="http://schemas.microsoft.com/office/2006/metadata/properties" ma:root="true" ma:fieldsID="5bc56607b313810d5c3587c03b5982e3" ns2:_="" ns4:_="" ns5:_="" ns6:_="">
    <xsd:import namespace="4e9c2f0c-7bf8-49af-8356-cbf363fc78a7"/>
    <xsd:import namespace="cc625d36-bb37-4650-91b9-0c96159295ba"/>
    <xsd:import namespace="9c9941df-7074-4a92-bf99-225d24d78d61"/>
    <xsd:import namespace="eec14d05-b663-4c4f-ba9e-f91ce218b26b"/>
    <xsd:element name="properties">
      <xsd:complexType>
        <xsd:sequence>
          <xsd:element name="documentManagement">
            <xsd:complexType>
              <xsd:all>
                <xsd:element ref="ns2:DirtyMigration" minOccurs="0"/>
                <xsd:element ref="ns4:TaxCatchAllLabel" minOccurs="0"/>
                <xsd:element ref="ns4:k46d94c0acf84ab9a79866a9d8b1905f" minOccurs="0"/>
                <xsd:element ref="ns4:TaxCatchAll" minOccurs="0"/>
                <xsd:element ref="ns4:edbe0b5c82304c8e847ab7b8c02a77c3" minOccurs="0"/>
                <xsd:element ref="ns5:SharedWithUser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c2f0c-7bf8-49af-8356-cbf363fc78a7" elementFormDefault="qualified">
    <xsd:import namespace="http://schemas.microsoft.com/office/2006/documentManagement/types"/>
    <xsd:import namespace="http://schemas.microsoft.com/office/infopath/2007/PartnerControls"/>
    <xsd:element name="DirtyMigration" ma:index="4" nillable="true" ma:displayName="Migrerad inte uppdaterad" ma:default="0" ma:internalName="DirtyMigr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c625d36-bb37-4650-91b9-0c96159295ba" elementFormDefault="qualified">
    <xsd:import namespace="http://schemas.microsoft.com/office/2006/documentManagement/types"/>
    <xsd:import namespace="http://schemas.microsoft.com/office/infopath/2007/PartnerControls"/>
    <xsd:element name="TaxCatchAllLabel" ma:index="5" nillable="true" ma:displayName="Global taxonomikolumn1" ma:description="" ma:hidden="true" ma:list="{e1938cba-2959-43c3-a77f-283ab2a63118}" ma:internalName="TaxCatchAllLabel" ma:readOnly="true" ma:showField="CatchAllDataLabel" ma:web="4b1ee199-d7fd-46f7-a307-e08bcedd68af">
      <xsd:complexType>
        <xsd:complexContent>
          <xsd:extension base="dms:MultiChoiceLookup">
            <xsd:sequence>
              <xsd:element name="Value" type="dms:Lookup" maxOccurs="unbounded" minOccurs="0" nillable="true"/>
            </xsd:sequence>
          </xsd:extension>
        </xsd:complexContent>
      </xsd:complexType>
    </xsd:element>
    <xsd:element name="k46d94c0acf84ab9a79866a9d8b1905f" ma:index="10" nillable="true" ma:taxonomy="true" ma:internalName="k46d94c0acf84ab9a79866a9d8b1905f" ma:taxonomyFieldName="Organisation" ma:displayName="Organisatorisk enhet" ma:default="" ma:fieldId="{446d94c0-acf8-4ab9-a798-66a9d8b1905f}" ma:sspId="d07acfae-4dfa-4949-99a8-259efd31a6ae" ma:termSetId="8c1436be-a8c9-4c8f-93bb-07dc2d5595b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e1938cba-2959-43c3-a77f-283ab2a63118}" ma:internalName="TaxCatchAll" ma:showField="CatchAllData" ma:web="4b1ee199-d7fd-46f7-a307-e08bcedd68af">
      <xsd:complexType>
        <xsd:complexContent>
          <xsd:extension base="dms:MultiChoiceLookup">
            <xsd:sequence>
              <xsd:element name="Value" type="dms:Lookup" maxOccurs="unbounded" minOccurs="0" nillable="true"/>
            </xsd:sequence>
          </xsd:extension>
        </xsd:complexContent>
      </xsd:complexType>
    </xsd:element>
    <xsd:element name="edbe0b5c82304c8e847ab7b8c02a77c3" ma:index="13" nillable="true" ma:taxonomy="true" ma:internalName="edbe0b5c82304c8e847ab7b8c02a77c3" ma:taxonomyFieldName="ActivityCategory" ma:displayName="Aktivitetskategori" ma:default="" ma:fieldId="{edbe0b5c-8230-4c8e-847a-b7b8c02a77c3}" ma:sspId="d07acfae-4dfa-4949-99a8-259efd31a6ae" ma:termSetId="8bf97125-e7b6-456b-9da4-c0e62cf3e5a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9941df-7074-4a92-bf99-225d24d78d61" elementFormDefault="qualified">
    <xsd:import namespace="http://schemas.microsoft.com/office/2006/documentManagement/types"/>
    <xsd:import namespace="http://schemas.microsoft.com/office/infopath/2007/PartnerControls"/>
    <xsd:element name="SharedWithUsers" ma:index="15"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c14d05-b663-4c4f-ba9e-f91ce218b26b" elementFormDefault="qualified">
    <xsd:import namespace="http://schemas.microsoft.com/office/2006/documentManagement/types"/>
    <xsd:import namespace="http://schemas.microsoft.com/office/infopath/2007/PartnerControls"/>
    <xsd:element name="_dlc_DocId" ma:index="16" nillable="true" ma:displayName="Dokument-ID-värde" ma:description="Värdet för dokument-ID som tilldelats till det här objektet." ma:internalName="_dlc_DocId" ma:readOnly="true">
      <xsd:simpleType>
        <xsd:restriction base="dms:Text"/>
      </xsd:simpleType>
    </xsd:element>
    <xsd:element name="_dlc_DocIdUrl" ma:index="17"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Spara ID" ma:description="Behåll ID vid tillägg."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d07acfae-4dfa-4949-99a8-259efd31a6ae" ContentTypeId="0x010100BBA312BF02777149882D207184EC35C032"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TaxCatchAll xmlns="cc625d36-bb37-4650-91b9-0c96159295ba"/>
    <edbe0b5c82304c8e847ab7b8c02a77c3 xmlns="cc625d36-bb37-4650-91b9-0c96159295ba">
      <Terms xmlns="http://schemas.microsoft.com/office/infopath/2007/PartnerControls"/>
    </edbe0b5c82304c8e847ab7b8c02a77c3>
    <DirtyMigration xmlns="4e9c2f0c-7bf8-49af-8356-cbf363fc78a7">false</DirtyMigration>
    <k46d94c0acf84ab9a79866a9d8b1905f xmlns="cc625d36-bb37-4650-91b9-0c96159295ba">
      <Terms xmlns="http://schemas.microsoft.com/office/infopath/2007/PartnerControls"/>
    </k46d94c0acf84ab9a79866a9d8b1905f>
    <_dlc_DocId xmlns="eec14d05-b663-4c4f-ba9e-f91ce218b26b">JMV6WU277ZYR-1834298216-30946</_dlc_DocId>
    <_dlc_DocIdUrl xmlns="eec14d05-b663-4c4f-ba9e-f91ce218b26b">
      <Url>https://dhs.sp.regeringskansliet.se/yta/fi-ofa/sfo/_layouts/15/DocIdRedir.aspx?ID=JMV6WU277ZYR-1834298216-30946</Url>
      <Description>JMV6WU277ZYR-1834298216-30946</Description>
    </_dlc_DocIdUrl>
  </documentManagement>
</p:properties>
</file>

<file path=customXml/itemProps1.xml><?xml version="1.0" encoding="utf-8"?>
<ds:datastoreItem xmlns:ds="http://schemas.openxmlformats.org/officeDocument/2006/customXml" ds:itemID="{B018BE4F-DD57-4BE9-B6B3-27AB26F5431A}"/>
</file>

<file path=customXml/itemProps2.xml><?xml version="1.0" encoding="utf-8"?>
<ds:datastoreItem xmlns:ds="http://schemas.openxmlformats.org/officeDocument/2006/customXml" ds:itemID="{FCABCD29-F974-47E0-AC81-E0330E33FD57}"/>
</file>

<file path=customXml/itemProps3.xml><?xml version="1.0" encoding="utf-8"?>
<ds:datastoreItem xmlns:ds="http://schemas.openxmlformats.org/officeDocument/2006/customXml" ds:itemID="{FEB14182-9D91-4FFE-8A59-FEFCA5D48EE4}"/>
</file>

<file path=customXml/itemProps4.xml><?xml version="1.0" encoding="utf-8"?>
<ds:datastoreItem xmlns:ds="http://schemas.openxmlformats.org/officeDocument/2006/customXml" ds:itemID="{7C782785-5C92-4466-AB13-C87B351EB1EA}"/>
</file>

<file path=customXml/itemProps5.xml><?xml version="1.0" encoding="utf-8"?>
<ds:datastoreItem xmlns:ds="http://schemas.openxmlformats.org/officeDocument/2006/customXml" ds:itemID="{905A8993-7761-4023-805C-EA4A5182941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22</vt:i4>
      </vt:variant>
    </vt:vector>
  </HeadingPairs>
  <TitlesOfParts>
    <vt:vector size="22" baseType="lpstr">
      <vt:lpstr>Sammanställning</vt:lpstr>
      <vt:lpstr>K</vt:lpstr>
      <vt:lpstr>W</vt:lpstr>
      <vt:lpstr>I</vt:lpstr>
      <vt:lpstr>X</vt:lpstr>
      <vt:lpstr>N</vt:lpstr>
      <vt:lpstr>Z</vt:lpstr>
      <vt:lpstr>F</vt:lpstr>
      <vt:lpstr>H</vt:lpstr>
      <vt:lpstr>G</vt:lpstr>
      <vt:lpstr>BD</vt:lpstr>
      <vt:lpstr>M</vt:lpstr>
      <vt:lpstr>AB</vt:lpstr>
      <vt:lpstr>D</vt:lpstr>
      <vt:lpstr>C</vt:lpstr>
      <vt:lpstr>S</vt:lpstr>
      <vt:lpstr>AC</vt:lpstr>
      <vt:lpstr>Y</vt:lpstr>
      <vt:lpstr>U</vt:lpstr>
      <vt:lpstr>O</vt:lpstr>
      <vt:lpstr>T</vt:lpstr>
      <vt:lp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Norén Ulrik</dc:creator>
  <cp:lastModifiedBy>Susanna Herrera</cp:lastModifiedBy>
  <cp:lastPrinted>2018-12-18T15:35:16Z</cp:lastPrinted>
  <dcterms:created xsi:type="dcterms:W3CDTF">2018-11-26T14:26:15Z</dcterms:created>
  <dcterms:modified xsi:type="dcterms:W3CDTF">2018-12-20T14:27:12Z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0x010100BBA312BF02777149882D207184EC35C03200CF5593F4490C0D4196725A57CBAFD07F</vt:lpwstr>
  </property>
  <property fmtid="{D5CDD505-2E9C-101B-9397-08002B2CF9AE}" pid="3" name="Organisation">
    <vt:lpwstr/>
  </property>
  <property fmtid="{D5CDD505-2E9C-101B-9397-08002B2CF9AE}" pid="4" name="ActivityCategory">
    <vt:lpwstr/>
  </property>
  <property fmtid="{D5CDD505-2E9C-101B-9397-08002B2CF9AE}" pid="5" name="_dlc_DocId">
    <vt:lpwstr>JMV6WU277ZYR-1834298216-30946</vt:lpwstr>
  </property>
  <property fmtid="{D5CDD505-2E9C-101B-9397-08002B2CF9AE}" pid="6" name="_dlc_DocIdUrl">
    <vt:lpwstr>https://dhs.sp.regeringskansliet.se/yta/fi-ofa/sfo/_layouts/15/DocIdRedir.aspx?ID=JMV6WU277ZYR-1834298216-30946, JMV6WU277ZYR-1834298216-30946</vt:lpwstr>
  </property>
  <property fmtid="{D5CDD505-2E9C-101B-9397-08002B2CF9AE}" pid="7" name="_dlc_DocIdItemGuid">
    <vt:lpwstr>93258394-5d98-4b29-a4fd-f251c2505d20</vt:lpwstr>
  </property>
</Properties>
</file>