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hs.sp.regeringskansliet.se@SSL\DavWWWRoot\yta\s-FS\Grupp lakemedel och smittskydd\Läkemedel\Anslag 1.5\Utbetalningar\2020\2. Februari 2020\"/>
    </mc:Choice>
  </mc:AlternateContent>
  <xr:revisionPtr revIDLastSave="0" documentId="13_ncr:1_{F28C31AE-E83F-4F32-8ADA-047439BC92C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utbetalning februari (avser dec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3" l="1"/>
  <c r="B23" i="3"/>
  <c r="B22" i="3"/>
  <c r="B21" i="3"/>
  <c r="B20" i="3"/>
  <c r="B19" i="3"/>
  <c r="B17" i="3"/>
  <c r="B15" i="3"/>
  <c r="B14" i="3"/>
  <c r="B13" i="3"/>
  <c r="B12" i="3"/>
  <c r="B11" i="3"/>
  <c r="B10" i="3"/>
  <c r="B9" i="3"/>
  <c r="B8" i="3"/>
  <c r="B7" i="3"/>
  <c r="B6" i="3"/>
  <c r="B5" i="3"/>
  <c r="B4" i="3"/>
  <c r="B25" i="3" l="1"/>
  <c r="C25" i="3" l="1"/>
  <c r="D25" i="3" l="1"/>
</calcChain>
</file>

<file path=xl/sharedStrings.xml><?xml version="1.0" encoding="utf-8"?>
<sst xmlns="http://schemas.openxmlformats.org/spreadsheetml/2006/main" count="27" uniqueCount="27">
  <si>
    <t>Stockholm</t>
  </si>
  <si>
    <t>Uppsala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</si>
  <si>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</si>
  <si>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</si>
  <si>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</si>
  <si>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</si>
  <si>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</si>
  <si>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</si>
  <si>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</si>
  <si>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</si>
  <si>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</si>
  <si>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</si>
  <si>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</si>
  <si>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</si>
  <si>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</si>
  <si>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</si>
  <si>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</si>
  <si>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</si>
  <si>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</si>
  <si>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</si>
  <si>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</t>
  </si>
  <si>
    <t>Region  (motsvarande)</t>
  </si>
  <si>
    <t>Fördelning av statsbidraget för läkemedelsförmånerna för utbetalning i februari 2020 avseende kostnader för december 2019.</t>
  </si>
  <si>
    <t>Södermanland</t>
  </si>
  <si>
    <t>Statsbidrag februari (kr)</t>
  </si>
  <si>
    <t>Statens del av återbäringen (kr)*</t>
  </si>
  <si>
    <t>Utbetalning februari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</si>
</sst>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k_r_-;\-* #,##0.00\ _k_r_-;_-* &quot;-&quot;??\ _k_r_-;_-@_-"/>
    <numFmt numFmtId="164" formatCode="0.00000"/>
    <numFmt numFmtId="165" formatCode="#,##0.00_ ;[Red]\-#,##0.00\ "/>
    <numFmt numFmtId="166" formatCode="#,##0_ ;\-#,##0\ "/>
    <numFmt numFmtId="167" formatCode="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4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7" fillId="0" borderId="0" xfId="0" applyFont="1" applyAlignment="1">
      <alignment vertical="top"/>
    </xf>
    <xf numFmtId="0" fontId="16" fillId="0" borderId="0" xfId="0" applyFont="1" applyAlignment="1">
      <alignment horizontal="right" vertical="top" wrapText="1"/>
    </xf>
    <xf numFmtId="0" fontId="17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6" fillId="0" borderId="0" xfId="0" applyFont="1" applyAlignment="1">
      <alignment vertical="top"/>
    </xf>
    <xf numFmtId="166" fontId="1" fillId="0" borderId="1" xfId="22" applyNumberFormat="1" applyFont="1" applyBorder="1" applyAlignment="1">
      <alignment horizontal="right"/>
    </xf>
    <xf numFmtId="166" fontId="0" fillId="0" borderId="5" xfId="22" applyNumberFormat="1" applyFont="1" applyBorder="1" applyAlignment="1">
      <alignment horizontal="right"/>
    </xf>
    <xf numFmtId="166" fontId="0" fillId="0" borderId="3" xfId="22" applyNumberFormat="1" applyFont="1" applyBorder="1" applyAlignment="1">
      <alignment horizontal="right"/>
    </xf>
    <xf numFmtId="167" fontId="0" fillId="0" borderId="6" xfId="0" applyNumberFormat="1" applyBorder="1"/>
    <xf numFmtId="166" fontId="0" fillId="0" borderId="3" xfId="22" applyNumberFormat="1" applyFont="1" applyFill="1" applyBorder="1" applyAlignment="1">
      <alignment horizontal="right"/>
    </xf>
    <xf numFmtId="3" fontId="0" fillId="0" borderId="3" xfId="0" applyNumberFormat="1" applyFill="1" applyBorder="1"/>
    <xf numFmtId="166" fontId="17" fillId="0" borderId="0" xfId="0" applyNumberFormat="1" applyFont="1" applyAlignment="1">
      <alignment horizontal="right" vertical="top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</cellXfs>
  <cellStyles count="23">
    <cellStyle name="IABackgroundMembers" xfId="2" xr:uid="{00000000-0005-0000-0000-000000000000}"/>
    <cellStyle name="IAColorCodingBad" xfId="3" xr:uid="{00000000-0005-0000-0000-000001000000}"/>
    <cellStyle name="IAColorCodingGood" xfId="4" xr:uid="{00000000-0005-0000-0000-000002000000}"/>
    <cellStyle name="IAColorCodingOK" xfId="5" xr:uid="{00000000-0005-0000-0000-000003000000}"/>
    <cellStyle name="IAColumnHeader" xfId="6" xr:uid="{00000000-0005-0000-0000-000004000000}"/>
    <cellStyle name="IAContentsList" xfId="7" xr:uid="{00000000-0005-0000-0000-000005000000}"/>
    <cellStyle name="IAContentsTitle" xfId="8" xr:uid="{00000000-0005-0000-0000-000006000000}"/>
    <cellStyle name="IADataCells" xfId="9" xr:uid="{00000000-0005-0000-0000-000007000000}"/>
    <cellStyle name="IADimensionNames" xfId="10" xr:uid="{00000000-0005-0000-0000-000008000000}"/>
    <cellStyle name="IAParentColumnHeader" xfId="11" xr:uid="{00000000-0005-0000-0000-000009000000}"/>
    <cellStyle name="IAParentRowHeader" xfId="12" xr:uid="{00000000-0005-0000-0000-00000A000000}"/>
    <cellStyle name="IAQueryInfo" xfId="13" xr:uid="{00000000-0005-0000-0000-00000B000000}"/>
    <cellStyle name="IAReportTitle" xfId="14" xr:uid="{00000000-0005-0000-0000-00000C000000}"/>
    <cellStyle name="IARowHeader" xfId="15" xr:uid="{00000000-0005-0000-0000-00000D000000}"/>
    <cellStyle name="IASubTotalsCol" xfId="16" xr:uid="{00000000-0005-0000-0000-00000E000000}"/>
    <cellStyle name="IASubTotalsRow" xfId="17" xr:uid="{00000000-0005-0000-0000-00000F000000}"/>
    <cellStyle name="Normal" xfId="0" builtinId="0"/>
    <cellStyle name="Normal 2" xfId="20" xr:uid="{00000000-0005-0000-0000-000011000000}"/>
    <cellStyle name="Normal 3" xfId="1" xr:uid="{00000000-0005-0000-0000-000012000000}"/>
    <cellStyle name="Procent 2" xfId="21" xr:uid="{00000000-0005-0000-0000-000013000000}"/>
    <cellStyle name="Procent 3" xfId="18" xr:uid="{00000000-0005-0000-0000-000014000000}"/>
    <cellStyle name="Tusental" xfId="22" builtinId="3"/>
    <cellStyle name="Tusental 2" xfId="19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9</xdr:row>
      <xdr:rowOff>9525</xdr:rowOff>
    </xdr:from>
    <xdr:to>
      <xdr:col>6</xdr:col>
      <xdr:colOff>1162049</xdr:colOff>
      <xdr:row>21</xdr:row>
      <xdr:rowOff>28576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2EA38DD9-231F-412F-9A7A-725A37BBC866}"/>
            </a:ext>
          </a:extLst>
        </xdr:cNvPr>
        <xdr:cNvSpPr txBox="1"/>
      </xdr:nvSpPr>
      <xdr:spPr>
        <a:xfrm>
          <a:off x="5305425" y="2238375"/>
          <a:ext cx="3495674" cy="2305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*</a:t>
          </a:r>
          <a:r>
            <a:rPr lang="sv-SE" sz="1100" i="1"/>
            <a:t>Enligt statens och SKR:s 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överenskommelse om statens bidrag till regionerna för kostnader för läkemedelsförmånerna m.m. </a:t>
          </a:r>
          <a:r>
            <a:rPr lang="sv-SE" sz="11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för år 2019 (dnr S2019/00307/FS) </a:t>
          </a:r>
          <a:r>
            <a:rPr lang="sv-SE" sz="1100" b="0" i="1">
              <a:solidFill>
                <a:sysClr val="windowText" lastClr="000000"/>
              </a:solidFill>
            </a:rPr>
            <a:t>ska staten och regionerna dela på återbäringen som genereras </a:t>
          </a:r>
          <a:r>
            <a:rPr lang="sv-SE" sz="1100" i="1"/>
            <a:t>av de sidoöverenskommelser som läkemedelsföretag och regioner ingår inom ramen för TLV:s ärendehandläggning för vissa läkemedel. Utbetalningen av bidrag har därför justerats ner med</a:t>
          </a:r>
          <a:r>
            <a:rPr lang="sv-SE" sz="1100" i="1" baseline="0"/>
            <a:t> ca 1,2 mdkr, vilket</a:t>
          </a:r>
          <a:r>
            <a:rPr lang="sv-SE" sz="1100" i="1"/>
            <a:t> motsvarar</a:t>
          </a:r>
          <a:r>
            <a:rPr lang="sv-SE" sz="1100" i="1" baseline="0"/>
            <a:t> en prognos av</a:t>
          </a:r>
          <a:r>
            <a:rPr lang="sv-SE" sz="1100" i="1"/>
            <a:t> statens andel av besparingsbeloppet. En slutjustering</a:t>
          </a:r>
          <a:r>
            <a:rPr lang="sv-SE" sz="1100" i="1" baseline="0"/>
            <a:t> av </a:t>
          </a:r>
          <a:r>
            <a:rPr lang="sv-SE" sz="1100" i="1"/>
            <a:t>statens andel</a:t>
          </a:r>
          <a:r>
            <a:rPr lang="sv-SE" sz="1100" i="1" baseline="0"/>
            <a:t> av beloppet kommer göras i en senare utbetalning.</a:t>
          </a:r>
          <a:endParaRPr lang="sv-SE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view="pageLayout" zoomScaleNormal="100" workbookViewId="0">
      <selection activeCell="G7" sqref="G7"/>
    </sheetView>
  </sheetViews>
  <sheetFormatPr defaultRowHeight="15" x14ac:dyDescent="0.25"/>
  <cols>
    <col min="1" max="2" width="16.85546875" customWidth="1"/>
    <col min="3" max="3" width="21.7109375" customWidth="1"/>
    <col min="4" max="4" width="16.5703125" customWidth="1"/>
    <col min="5" max="5" width="15.140625" customWidth="1"/>
    <col min="6" max="6" width="20" customWidth="1"/>
    <col min="7" max="7" width="17.140625" customWidth="1"/>
    <col min="9" max="9" width="18" customWidth="1"/>
    <col min="10" max="10" width="20" customWidth="1"/>
    <col min="11" max="11" width="19.42578125" customWidth="1"/>
    <col min="12" max="12" width="20.42578125" customWidth="1"/>
  </cols>
  <sheetData>
    <row r="1" spans="1:6" ht="39" customHeight="1" x14ac:dyDescent="0.3">
      <c r="A1" s="22" t="s">
        <v>22</v>
      </c>
      <c r="B1" s="23"/>
      <c r="C1" s="23"/>
      <c r="D1" s="23"/>
      <c r="E1" s="23"/>
    </row>
    <row r="2" spans="1:6" ht="15.75" thickBot="1" x14ac:dyDescent="0.3">
      <c r="A2" s="3"/>
      <c r="B2" s="3"/>
      <c r="C2" s="3"/>
      <c r="D2" s="2"/>
      <c r="E2" s="1"/>
    </row>
    <row r="3" spans="1:6" s="3" customFormat="1" ht="30.75" thickBot="1" x14ac:dyDescent="0.3">
      <c r="A3" s="8" t="s">
        <v>21</v>
      </c>
      <c r="B3" s="9" t="s">
        <v>24</v>
      </c>
      <c r="C3" s="9" t="s">
        <v>25</v>
      </c>
      <c r="D3" s="9" t="s">
        <v>26</v>
      </c>
      <c r="E3"/>
    </row>
    <row r="4" spans="1:6" x14ac:dyDescent="0.25">
      <c r="A4" s="6" t="s">
        <v>0</v>
      </c>
      <c r="B4" s="20">
        <f>546605182-5</f>
        <v>546605177</v>
      </c>
      <c r="C4" s="16">
        <v>-298579249</v>
      </c>
      <c r="D4" s="20">
        <v>248025928</v>
      </c>
      <c r="E4" s="18"/>
      <c r="F4" s="1"/>
    </row>
    <row r="5" spans="1:6" x14ac:dyDescent="0.25">
      <c r="A5" s="6" t="s">
        <v>1</v>
      </c>
      <c r="B5" s="20">
        <f>86812611-2</f>
        <v>86812609</v>
      </c>
      <c r="C5" s="17">
        <v>-43881693</v>
      </c>
      <c r="D5" s="20">
        <v>42930916</v>
      </c>
      <c r="E5" s="18"/>
      <c r="F5" s="1"/>
    </row>
    <row r="6" spans="1:6" x14ac:dyDescent="0.25">
      <c r="A6" s="6" t="s">
        <v>23</v>
      </c>
      <c r="B6" s="20">
        <f>74615216+1</f>
        <v>74615217</v>
      </c>
      <c r="C6" s="17">
        <v>-39787122</v>
      </c>
      <c r="D6" s="20">
        <v>34828095</v>
      </c>
      <c r="E6" s="18"/>
      <c r="F6" s="1"/>
    </row>
    <row r="7" spans="1:6" x14ac:dyDescent="0.25">
      <c r="A7" s="6" t="s">
        <v>2</v>
      </c>
      <c r="B7" s="20">
        <f>111896100-4</f>
        <v>111896096</v>
      </c>
      <c r="C7" s="17">
        <v>-59033920</v>
      </c>
      <c r="D7" s="20">
        <v>52862176</v>
      </c>
      <c r="E7" s="18"/>
      <c r="F7" s="1"/>
    </row>
    <row r="8" spans="1:6" x14ac:dyDescent="0.25">
      <c r="A8" s="6" t="s">
        <v>3</v>
      </c>
      <c r="B8" s="20">
        <f>87200738+1</f>
        <v>87200739</v>
      </c>
      <c r="C8" s="17">
        <v>-42914247</v>
      </c>
      <c r="D8" s="20">
        <v>44286492</v>
      </c>
      <c r="E8" s="18"/>
      <c r="F8" s="1"/>
    </row>
    <row r="9" spans="1:6" x14ac:dyDescent="0.25">
      <c r="A9" s="6" t="s">
        <v>4</v>
      </c>
      <c r="B9" s="20">
        <f>47570020+5</f>
        <v>47570025</v>
      </c>
      <c r="C9" s="17">
        <v>-27877426</v>
      </c>
      <c r="D9" s="20">
        <v>19692599</v>
      </c>
      <c r="E9" s="18"/>
      <c r="F9" s="1"/>
    </row>
    <row r="10" spans="1:6" x14ac:dyDescent="0.25">
      <c r="A10" s="6" t="s">
        <v>5</v>
      </c>
      <c r="B10" s="20">
        <f>62938796-3</f>
        <v>62938793</v>
      </c>
      <c r="C10" s="17">
        <v>-25519687</v>
      </c>
      <c r="D10" s="20">
        <v>37419106</v>
      </c>
      <c r="E10" s="18"/>
      <c r="F10" s="1"/>
    </row>
    <row r="11" spans="1:6" x14ac:dyDescent="0.25">
      <c r="A11" s="6" t="s">
        <v>6</v>
      </c>
      <c r="B11" s="20">
        <f>40469151-3</f>
        <v>40469148</v>
      </c>
      <c r="C11" s="17">
        <v>-23952176</v>
      </c>
      <c r="D11" s="20">
        <v>16516972</v>
      </c>
      <c r="E11" s="18"/>
      <c r="F11" s="1"/>
    </row>
    <row r="12" spans="1:6" x14ac:dyDescent="0.25">
      <c r="A12" s="6" t="s">
        <v>7</v>
      </c>
      <c r="B12" s="20">
        <f>324988221+1</f>
        <v>324988222</v>
      </c>
      <c r="C12" s="17">
        <v>-167847670</v>
      </c>
      <c r="D12" s="20">
        <v>157140552</v>
      </c>
      <c r="E12" s="18"/>
    </row>
    <row r="13" spans="1:6" x14ac:dyDescent="0.25">
      <c r="A13" s="6" t="s">
        <v>8</v>
      </c>
      <c r="B13" s="20">
        <f>80411466-3</f>
        <v>80411463</v>
      </c>
      <c r="C13" s="17">
        <v>-40816090</v>
      </c>
      <c r="D13" s="20">
        <v>39595373</v>
      </c>
      <c r="E13" s="18"/>
    </row>
    <row r="14" spans="1:6" x14ac:dyDescent="0.25">
      <c r="A14" s="6" t="s">
        <v>9</v>
      </c>
      <c r="B14" s="20">
        <f>406656560-1</f>
        <v>406656559</v>
      </c>
      <c r="C14" s="17">
        <v>-181584610</v>
      </c>
      <c r="D14" s="20">
        <v>225071949</v>
      </c>
      <c r="E14" s="18"/>
    </row>
    <row r="15" spans="1:6" x14ac:dyDescent="0.25">
      <c r="A15" s="6" t="s">
        <v>10</v>
      </c>
      <c r="B15" s="20">
        <f>72407026-6</f>
        <v>72407020</v>
      </c>
      <c r="C15" s="17">
        <v>-40751006</v>
      </c>
      <c r="D15" s="20">
        <v>31656014</v>
      </c>
      <c r="E15" s="18"/>
    </row>
    <row r="16" spans="1:6" x14ac:dyDescent="0.25">
      <c r="A16" s="6" t="s">
        <v>11</v>
      </c>
      <c r="B16" s="20">
        <v>73819233</v>
      </c>
      <c r="C16" s="17">
        <v>-38175468</v>
      </c>
      <c r="D16" s="20">
        <v>35643765</v>
      </c>
      <c r="E16" s="18"/>
    </row>
    <row r="17" spans="1:15" x14ac:dyDescent="0.25">
      <c r="A17" s="6" t="s">
        <v>12</v>
      </c>
      <c r="B17" s="20">
        <f>68893594-4</f>
        <v>68893590</v>
      </c>
      <c r="C17" s="17">
        <v>-30026845</v>
      </c>
      <c r="D17" s="20">
        <v>38866745</v>
      </c>
      <c r="E17" s="18"/>
    </row>
    <row r="18" spans="1:15" x14ac:dyDescent="0.25">
      <c r="A18" s="6" t="s">
        <v>13</v>
      </c>
      <c r="B18" s="20">
        <v>72963663</v>
      </c>
      <c r="C18" s="17">
        <v>-28243794</v>
      </c>
      <c r="D18" s="20">
        <v>44719869</v>
      </c>
      <c r="E18" s="18"/>
    </row>
    <row r="19" spans="1:15" x14ac:dyDescent="0.25">
      <c r="A19" s="6" t="s">
        <v>14</v>
      </c>
      <c r="B19" s="20">
        <f>73145204+4</f>
        <v>73145208</v>
      </c>
      <c r="C19" s="19">
        <v>-36795774</v>
      </c>
      <c r="D19" s="20">
        <v>36349434</v>
      </c>
      <c r="E19" s="18"/>
    </row>
    <row r="20" spans="1:15" x14ac:dyDescent="0.25">
      <c r="A20" s="6" t="s">
        <v>15</v>
      </c>
      <c r="B20" s="20">
        <f>63267520-2</f>
        <v>63267518</v>
      </c>
      <c r="C20" s="17">
        <v>-33582269</v>
      </c>
      <c r="D20" s="20">
        <v>29685249</v>
      </c>
      <c r="E20" s="18"/>
    </row>
    <row r="21" spans="1:15" x14ac:dyDescent="0.25">
      <c r="A21" s="6" t="s">
        <v>16</v>
      </c>
      <c r="B21" s="20">
        <f>32336978+5</f>
        <v>32336983</v>
      </c>
      <c r="C21" s="19">
        <v>-11894424</v>
      </c>
      <c r="D21" s="20">
        <v>20442559</v>
      </c>
      <c r="E21" s="18"/>
    </row>
    <row r="22" spans="1:15" x14ac:dyDescent="0.25">
      <c r="A22" s="6" t="s">
        <v>17</v>
      </c>
      <c r="B22" s="20">
        <f>64805587+4</f>
        <v>64805591</v>
      </c>
      <c r="C22" s="17">
        <v>-25645999</v>
      </c>
      <c r="D22" s="20">
        <v>39159592</v>
      </c>
      <c r="E22" s="18"/>
    </row>
    <row r="23" spans="1:15" x14ac:dyDescent="0.25">
      <c r="A23" s="6" t="s">
        <v>18</v>
      </c>
      <c r="B23" s="20">
        <f>65290806-4</f>
        <v>65290802</v>
      </c>
      <c r="C23" s="17">
        <v>-30101472</v>
      </c>
      <c r="D23" s="20">
        <v>35189330</v>
      </c>
      <c r="E23" s="18"/>
    </row>
    <row r="24" spans="1:15" ht="15.75" thickBot="1" x14ac:dyDescent="0.3">
      <c r="A24" s="6" t="s">
        <v>19</v>
      </c>
      <c r="B24" s="20">
        <f>15364663-4</f>
        <v>15364659</v>
      </c>
      <c r="C24" s="17">
        <v>-8891637</v>
      </c>
      <c r="D24" s="20">
        <v>6473022</v>
      </c>
      <c r="E24" s="3"/>
    </row>
    <row r="25" spans="1:15" s="3" customFormat="1" ht="15.75" thickBot="1" x14ac:dyDescent="0.3">
      <c r="A25" s="7" t="s">
        <v>20</v>
      </c>
      <c r="B25" s="15">
        <f>SUM(B4:B24)</f>
        <v>2472458315</v>
      </c>
      <c r="C25" s="15">
        <f>SUM(C4:C24)</f>
        <v>-1235902578</v>
      </c>
      <c r="D25" s="15">
        <f>SUM(D4:D24)</f>
        <v>1236555737</v>
      </c>
      <c r="E25"/>
    </row>
    <row r="26" spans="1:15" x14ac:dyDescent="0.25">
      <c r="A26" s="14"/>
      <c r="B26" s="10"/>
      <c r="C26" s="10"/>
      <c r="D26" s="10"/>
      <c r="E26" s="10"/>
    </row>
    <row r="27" spans="1:15" x14ac:dyDescent="0.25">
      <c r="A27" s="11"/>
      <c r="B27" s="12"/>
      <c r="C27" s="21"/>
      <c r="D27" s="12"/>
      <c r="E27" s="12"/>
    </row>
    <row r="28" spans="1:15" s="3" customFormat="1" x14ac:dyDescent="0.25">
      <c r="A28" s="11"/>
      <c r="B28" s="12"/>
      <c r="C28" s="12"/>
      <c r="D28" s="13"/>
      <c r="E28" s="13"/>
    </row>
    <row r="29" spans="1:15" x14ac:dyDescent="0.25">
      <c r="G29" s="1"/>
      <c r="O29" s="5"/>
    </row>
    <row r="30" spans="1:15" x14ac:dyDescent="0.25">
      <c r="G30" s="1"/>
      <c r="O30" s="5"/>
    </row>
    <row r="31" spans="1:15" x14ac:dyDescent="0.25">
      <c r="G31" s="1"/>
      <c r="O31" s="5"/>
    </row>
    <row r="32" spans="1:15" x14ac:dyDescent="0.25">
      <c r="G32" s="1"/>
      <c r="O32" s="5"/>
    </row>
    <row r="33" spans="7:15" x14ac:dyDescent="0.25">
      <c r="G33" s="1"/>
      <c r="O33" s="5"/>
    </row>
    <row r="34" spans="7:15" x14ac:dyDescent="0.25">
      <c r="G34" s="1"/>
      <c r="O34" s="5"/>
    </row>
    <row r="35" spans="7:15" x14ac:dyDescent="0.25">
      <c r="G35" s="1"/>
      <c r="O35" s="5"/>
    </row>
    <row r="36" spans="7:15" x14ac:dyDescent="0.25">
      <c r="G36" s="1"/>
      <c r="O36" s="5"/>
    </row>
    <row r="37" spans="7:15" x14ac:dyDescent="0.25">
      <c r="G37" s="1"/>
      <c r="O37" s="5"/>
    </row>
    <row r="38" spans="7:15" x14ac:dyDescent="0.25">
      <c r="G38" s="1"/>
      <c r="O38" s="5"/>
    </row>
    <row r="39" spans="7:15" x14ac:dyDescent="0.25">
      <c r="G39" s="1"/>
      <c r="O39" s="5"/>
    </row>
    <row r="40" spans="7:15" x14ac:dyDescent="0.25">
      <c r="G40" s="1"/>
      <c r="O40" s="5"/>
    </row>
    <row r="41" spans="7:15" x14ac:dyDescent="0.25">
      <c r="G41" s="1"/>
      <c r="O41" s="5"/>
    </row>
    <row r="42" spans="7:15" x14ac:dyDescent="0.25">
      <c r="G42" s="1"/>
      <c r="O42" s="5"/>
    </row>
    <row r="43" spans="7:15" x14ac:dyDescent="0.25">
      <c r="G43" s="1"/>
      <c r="O43" s="5"/>
    </row>
    <row r="44" spans="7:15" x14ac:dyDescent="0.25">
      <c r="G44" s="1"/>
      <c r="O44" s="5"/>
    </row>
    <row r="45" spans="7:15" x14ac:dyDescent="0.25">
      <c r="G45" s="1"/>
      <c r="O45" s="5"/>
    </row>
    <row r="46" spans="7:15" x14ac:dyDescent="0.25">
      <c r="G46" s="1"/>
      <c r="O46" s="5"/>
    </row>
    <row r="47" spans="7:15" x14ac:dyDescent="0.25">
      <c r="G47" s="1"/>
      <c r="O47" s="5"/>
    </row>
    <row r="48" spans="7:15" x14ac:dyDescent="0.25">
      <c r="G48" s="1"/>
      <c r="O48" s="5"/>
    </row>
    <row r="49" spans="4:15" x14ac:dyDescent="0.25">
      <c r="G49" s="1"/>
      <c r="O49" s="5"/>
    </row>
    <row r="50" spans="4:15" x14ac:dyDescent="0.25">
      <c r="D50" s="4"/>
    </row>
  </sheetData>
  <mergeCells count="1">
    <mergeCell ref="A1:E1"/>
  </mergeCells>
  <pageMargins left="0.7" right="0.7" top="0.75" bottom="0.75" header="0.3" footer="0.3"/>
  <pageSetup paperSize="9" orientation="landscape" r:id="rId1"/>
  <headerFooter>
    <oddHeader xml:space="preserve">&amp;LBilag&amp;K000000a 2&amp;K01+000 till regleringsbrev för budgetåret 2020 avseende anslag 1:5 Bidrag för läkemedelsförmånerna&amp;RBilaga till regeringsbeslut 2020-01-16 nr 1:2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_dlc_DocId xmlns="eca061ca-b85c-41d9-8d02-21c800eb1fa8">572EXJJFHZPY-1017889336-10542</_dlc_DocId>
    <_dlc_DocIdUrl xmlns="eca061ca-b85c-41d9-8d02-21c800eb1fa8">
      <Url>https://dhs.sp.regeringskansliet.se/yta/s-FS/_layouts/15/DocIdRedir.aspx?ID=572EXJJFHZPY-1017889336-10542</Url>
      <Description>572EXJJFHZPY-1017889336-10542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E9C909600193A0429C3C5888DE87741B" ma:contentTypeVersion="33" ma:contentTypeDescription="Skapa ny arbetsbok" ma:contentTypeScope="" ma:versionID="b6687899c4d905f310929a4e61bac905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eca061ca-b85c-41d9-8d02-21c800eb1fa8" targetNamespace="http://schemas.microsoft.com/office/2006/metadata/properties" ma:root="true" ma:fieldsID="968b1cdac002fecad3c0f451e40862b7" ns2:_="" ns3:_="" ns4:_="" ns5:_="">
    <xsd:import namespace="4e9c2f0c-7bf8-49af-8356-cbf363fc78a7"/>
    <xsd:import namespace="cc625d36-bb37-4650-91b9-0c96159295ba"/>
    <xsd:import namespace="18f3d968-6251-40b0-9f11-012b293496c2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CB043047-ACDF-4E95-9F29-7B6F0DEA3EFE}">
  <ds:schemaRefs>
    <ds:schemaRef ds:uri="http://schemas.openxmlformats.org/package/2006/metadata/core-properties"/>
    <ds:schemaRef ds:uri="http://purl.org/dc/terms/"/>
    <ds:schemaRef ds:uri="eca061ca-b85c-41d9-8d02-21c800eb1fa8"/>
    <ds:schemaRef ds:uri="http://schemas.microsoft.com/office/2006/documentManagement/types"/>
    <ds:schemaRef ds:uri="http://schemas.microsoft.com/office/2006/metadata/properties"/>
    <ds:schemaRef ds:uri="cc625d36-bb37-4650-91b9-0c96159295ba"/>
    <ds:schemaRef ds:uri="http://schemas.microsoft.com/office/infopath/2007/PartnerControls"/>
    <ds:schemaRef ds:uri="http://purl.org/dc/elements/1.1/"/>
    <ds:schemaRef ds:uri="18f3d968-6251-40b0-9f11-012b293496c2"/>
    <ds:schemaRef ds:uri="4e9c2f0c-7bf8-49af-8356-cbf363fc78a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8FF99F-8111-434F-889C-CAABAB415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597E90D-CC05-495C-91DE-E8D2ECD9D7C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7FAEEE08-671A-417A-B12B-41FA84C6FC18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1E5ECBA7-223F-4011-A6BA-7929029409AD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februari (avser dec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Ylva Kalin</cp:lastModifiedBy>
  <cp:lastPrinted>2019-12-17T10:50:00Z</cp:lastPrinted>
  <dcterms:created xsi:type="dcterms:W3CDTF">2015-01-07T15:10:17Z</dcterms:created>
  <dcterms:modified xsi:type="dcterms:W3CDTF">2020-01-16T09:35:52Z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0x010100BBA312BF02777149882D207184EC35C00100E9C909600193A0429C3C5888DE87741B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d0756933-4704-4765-972a-432e5d9db713</vt:lpwstr>
  </property>
  <property fmtid="{D5CDD505-2E9C-101B-9397-08002B2CF9AE}" pid="6" name="Organisation">
    <vt:lpwstr/>
  </property>
  <property fmtid="{D5CDD505-2E9C-101B-9397-08002B2CF9AE}" pid="7" name="c9cd366cc722410295b9eacffbd73909">
    <vt:lpwstr/>
  </property>
  <property fmtid="{D5CDD505-2E9C-101B-9397-08002B2CF9AE}" pid="8" name="_dlc_DocId">
    <vt:lpwstr>572EXJJFHZPY-1017889336-7429</vt:lpwstr>
  </property>
  <property fmtid="{D5CDD505-2E9C-101B-9397-08002B2CF9AE}" pid="9" name="_dlc_DocIdUrl">
    <vt:lpwstr>https://dhs.sp.regeringskansliet.se/yta/s-FS/_layouts/15/DocIdRedir.aspx?ID=572EXJJFHZPY-1017889336-7429, 572EXJJFHZPY-1017889336-7429</vt:lpwstr>
  </property>
  <property fmtid="{D5CDD505-2E9C-101B-9397-08002B2CF9AE}" pid="10" name="ActivityCategory">
    <vt:lpwstr/>
  </property>
</Properties>
</file>