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29"/>
  <workbookPr defaultThemeVersion="124226"/>
  <mc:AlternateContent xmlns:mc="http://schemas.openxmlformats.org/markup-compatibility/2006">
    <mc:Choice Requires="x15">
      <x15ac:absPath xmlns:x15ac="http://schemas.microsoft.com/office/spreadsheetml/2010/11/ac" url="\\dhs.sp.regeringskansliet.se@SSL\DavWWWRoot\yta\u-UH\Regleringsbrev\RB_2021\RB2021\Bilagor till RB UoH\"/>
    </mc:Choice>
  </mc:AlternateContent>
  <xr:revisionPtr revIDLastSave="0" documentId="13_ncr:1_{1AE424C6-0ABA-46A2-8036-200FA7D5DDC6}" xr6:coauthVersionLast="44" xr6:coauthVersionMax="44" xr10:uidLastSave="{00000000-0000-0000-0000-000000000000}"/>
  <bookViews>
    <workbookView xWindow="22395" yWindow="1905" windowWidth="21600" windowHeight="11385" xr2:uid="{00000000-000D-0000-FFFF-FFFF00000000}"/>
  </bookViews>
  <sheets>
    <sheet name="Inledning" sheetId="12" r:id="rId1"/>
    <sheet name="Kommentarer" sheetId="13" r:id="rId2"/>
    <sheet name="Prognos 2021" sheetId="3" r:id="rId3"/>
    <sheet name="Prognos 2022" sheetId="6" r:id="rId4"/>
    <sheet name="Prognos 2023" sheetId="9" r:id="rId5"/>
    <sheet name="Prognos 2024" sheetId="11" r:id="rId6"/>
  </sheets>
  <definedNames>
    <definedName name="_xlnm._FilterDatabase" localSheetId="0" hidden="1">Inledning!$A$48:$A$78</definedName>
    <definedName name="Lärosäte">Inledning!$A$47:$A$78</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2" i="9" l="1"/>
  <c r="B2" i="9"/>
  <c r="A89" i="12" l="1"/>
  <c r="D34" i="11" l="1"/>
  <c r="D34" i="9"/>
  <c r="D34" i="6"/>
  <c r="D1" i="13" l="1"/>
  <c r="B2" i="11" l="1"/>
  <c r="A2" i="11"/>
  <c r="B2" i="6"/>
  <c r="C2" i="3"/>
  <c r="D2" i="13"/>
  <c r="H18" i="3"/>
  <c r="H17" i="3"/>
  <c r="D18" i="3"/>
  <c r="D18" i="11"/>
  <c r="D10" i="11"/>
  <c r="D9" i="11"/>
  <c r="D8" i="11"/>
  <c r="D7" i="11"/>
  <c r="D18" i="9"/>
  <c r="D10" i="9"/>
  <c r="D9" i="9"/>
  <c r="D8" i="9"/>
  <c r="D7" i="9"/>
  <c r="D18" i="6"/>
  <c r="D10" i="6"/>
  <c r="D9" i="6"/>
  <c r="D8" i="6"/>
  <c r="D7" i="6"/>
  <c r="H18" i="11"/>
  <c r="H18" i="9"/>
  <c r="H18" i="6"/>
  <c r="H27" i="11"/>
  <c r="H26" i="11"/>
  <c r="H25" i="11"/>
  <c r="H24" i="11"/>
  <c r="H23" i="11"/>
  <c r="H22" i="11"/>
  <c r="H21" i="11"/>
  <c r="H20" i="11"/>
  <c r="H19" i="11"/>
  <c r="H17" i="11"/>
  <c r="H16" i="11"/>
  <c r="H15" i="11"/>
  <c r="H14" i="11"/>
  <c r="H13" i="11"/>
  <c r="H12" i="11"/>
  <c r="H11" i="11"/>
  <c r="H10" i="11"/>
  <c r="H9" i="11"/>
  <c r="H8" i="11"/>
  <c r="H7" i="11"/>
  <c r="H27" i="9"/>
  <c r="H26" i="9"/>
  <c r="H25" i="9"/>
  <c r="H24" i="9"/>
  <c r="H23" i="9"/>
  <c r="H22" i="9"/>
  <c r="H21" i="9"/>
  <c r="H20" i="9"/>
  <c r="H19" i="9"/>
  <c r="H17" i="9"/>
  <c r="H16" i="9"/>
  <c r="H15" i="9"/>
  <c r="H14" i="9"/>
  <c r="H13" i="9"/>
  <c r="H12" i="9"/>
  <c r="H11" i="9"/>
  <c r="H10" i="9"/>
  <c r="H9" i="9"/>
  <c r="H8" i="9"/>
  <c r="H7" i="9"/>
  <c r="H27" i="6"/>
  <c r="H26" i="6"/>
  <c r="H25" i="6"/>
  <c r="H24" i="6"/>
  <c r="H23" i="6"/>
  <c r="H22" i="6"/>
  <c r="H21" i="6"/>
  <c r="H20" i="6"/>
  <c r="H19" i="6"/>
  <c r="H17" i="6"/>
  <c r="H16" i="6"/>
  <c r="H15" i="6"/>
  <c r="H14" i="6"/>
  <c r="H13" i="6"/>
  <c r="H12" i="6"/>
  <c r="H11" i="6"/>
  <c r="H10" i="6"/>
  <c r="H9" i="6"/>
  <c r="H8" i="6"/>
  <c r="H7" i="6"/>
  <c r="D11" i="11"/>
  <c r="H7" i="3"/>
  <c r="H8" i="3"/>
  <c r="H9" i="3"/>
  <c r="H10" i="3"/>
  <c r="H11" i="3"/>
  <c r="H12" i="3"/>
  <c r="H13" i="3"/>
  <c r="H14" i="3"/>
  <c r="H15" i="3"/>
  <c r="H16" i="3"/>
  <c r="H19" i="3"/>
  <c r="H20" i="3"/>
  <c r="H21" i="3"/>
  <c r="H22" i="3"/>
  <c r="H23" i="3"/>
  <c r="H24" i="3"/>
  <c r="H25" i="3"/>
  <c r="H26" i="3"/>
  <c r="H27" i="3"/>
  <c r="D12" i="11"/>
  <c r="D13" i="11"/>
  <c r="D14" i="11"/>
  <c r="D15" i="11"/>
  <c r="D16" i="11"/>
  <c r="D17" i="11"/>
  <c r="D19" i="11"/>
  <c r="D20" i="11"/>
  <c r="D21" i="11"/>
  <c r="D22" i="11"/>
  <c r="D23" i="11"/>
  <c r="D24" i="11"/>
  <c r="D25" i="11"/>
  <c r="D26" i="11"/>
  <c r="D27" i="11"/>
  <c r="D11" i="9"/>
  <c r="D12" i="9"/>
  <c r="D13" i="9"/>
  <c r="D14" i="9"/>
  <c r="D15" i="9"/>
  <c r="D16" i="9"/>
  <c r="D17" i="9"/>
  <c r="D19" i="9"/>
  <c r="D20" i="9"/>
  <c r="D21" i="9"/>
  <c r="D22" i="9"/>
  <c r="D23" i="9"/>
  <c r="D24" i="9"/>
  <c r="D25" i="9"/>
  <c r="D26" i="9"/>
  <c r="D27" i="9"/>
  <c r="D11" i="6"/>
  <c r="D12" i="6"/>
  <c r="D13" i="6"/>
  <c r="D14" i="6"/>
  <c r="D15" i="6"/>
  <c r="D16" i="6"/>
  <c r="D17" i="6"/>
  <c r="D19" i="6"/>
  <c r="D20" i="6"/>
  <c r="D21" i="6"/>
  <c r="D22" i="6"/>
  <c r="D23" i="6"/>
  <c r="D24" i="6"/>
  <c r="D25" i="6"/>
  <c r="D26" i="6"/>
  <c r="D27" i="6"/>
  <c r="D7" i="3"/>
  <c r="D8" i="3"/>
  <c r="D9" i="3"/>
  <c r="D10" i="3"/>
  <c r="D11" i="3"/>
  <c r="D12" i="3"/>
  <c r="D13" i="3"/>
  <c r="D14" i="3"/>
  <c r="D15" i="3"/>
  <c r="D16" i="3"/>
  <c r="D17" i="3"/>
  <c r="D19" i="3"/>
  <c r="D20" i="3"/>
  <c r="D21" i="3"/>
  <c r="D22" i="3"/>
  <c r="D23" i="3"/>
  <c r="D24" i="3"/>
  <c r="D25" i="3"/>
  <c r="D26" i="3"/>
  <c r="D27" i="3"/>
  <c r="H34" i="3"/>
  <c r="H33" i="3"/>
  <c r="H34" i="6"/>
  <c r="H34" i="9"/>
  <c r="H34" i="11"/>
  <c r="D34" i="3"/>
  <c r="D33" i="3"/>
  <c r="B2" i="3"/>
  <c r="H44" i="11"/>
  <c r="D44" i="11"/>
  <c r="H44" i="9"/>
  <c r="D44" i="9"/>
  <c r="H47" i="3"/>
  <c r="H44" i="6" s="1"/>
  <c r="H44" i="3"/>
  <c r="D47" i="3"/>
  <c r="D44" i="6" s="1"/>
  <c r="D44" i="3"/>
  <c r="A2" i="6"/>
  <c r="B28" i="11"/>
  <c r="C28" i="11"/>
  <c r="F28" i="11"/>
  <c r="G28" i="11"/>
  <c r="B28" i="9"/>
  <c r="C28" i="9"/>
  <c r="F28" i="9"/>
  <c r="G28" i="9"/>
  <c r="G28" i="6"/>
  <c r="F28" i="6"/>
  <c r="C28" i="6"/>
  <c r="B28" i="6"/>
  <c r="G28" i="3"/>
  <c r="F28" i="3"/>
  <c r="C28" i="3"/>
  <c r="B28" i="3"/>
  <c r="D28" i="3" l="1"/>
  <c r="D36" i="3" s="1"/>
  <c r="D28" i="6"/>
  <c r="D36" i="6" s="1"/>
  <c r="D90" i="12" s="1"/>
  <c r="D28" i="9"/>
  <c r="D36" i="9" s="1"/>
  <c r="E90" i="12" s="1"/>
  <c r="D28" i="11"/>
  <c r="D36" i="11" s="1"/>
  <c r="F90" i="12" s="1"/>
  <c r="H28" i="3"/>
  <c r="H36" i="3" s="1"/>
  <c r="D35" i="3"/>
  <c r="H35" i="3"/>
  <c r="H28" i="6"/>
  <c r="H36" i="6" s="1"/>
  <c r="D91" i="12" s="1"/>
  <c r="H28" i="9"/>
  <c r="H36" i="9" s="1"/>
  <c r="E91" i="12" s="1"/>
  <c r="H28" i="11"/>
  <c r="H36" i="11" s="1"/>
  <c r="F91" i="12" s="1"/>
  <c r="C91" i="12" l="1"/>
  <c r="C90" i="12"/>
  <c r="H38" i="3" l="1"/>
  <c r="H40" i="3" s="1"/>
  <c r="H42" i="3" s="1"/>
  <c r="H41" i="3" s="1"/>
  <c r="D38" i="3"/>
  <c r="D40" i="3" s="1"/>
  <c r="D42" i="3" s="1"/>
  <c r="D33" i="6" s="1"/>
  <c r="D35" i="6" s="1"/>
  <c r="D38" i="6" s="1"/>
  <c r="D40" i="6" s="1"/>
  <c r="D42" i="6" s="1"/>
  <c r="H33" i="6" l="1"/>
  <c r="H35" i="6" s="1"/>
  <c r="H38" i="6" s="1"/>
  <c r="H40" i="6" s="1"/>
  <c r="H42" i="6" s="1"/>
  <c r="H33" i="9" s="1"/>
  <c r="H35" i="9" s="1"/>
  <c r="H38" i="9" s="1"/>
  <c r="H40" i="9" s="1"/>
  <c r="H42" i="9" s="1"/>
  <c r="D41" i="3"/>
  <c r="D33" i="9"/>
  <c r="D35" i="9" s="1"/>
  <c r="D38" i="9" s="1"/>
  <c r="D40" i="9" s="1"/>
  <c r="D42" i="9" s="1"/>
  <c r="D41" i="6"/>
  <c r="H41" i="6" l="1"/>
  <c r="D41" i="9"/>
  <c r="D33" i="11"/>
  <c r="D35" i="11" s="1"/>
  <c r="D38" i="11" s="1"/>
  <c r="D40" i="11" s="1"/>
  <c r="D42" i="11" s="1"/>
  <c r="H33" i="11"/>
  <c r="H35" i="11" s="1"/>
  <c r="H38" i="11" s="1"/>
  <c r="H40" i="11" s="1"/>
  <c r="H42" i="11" s="1"/>
  <c r="H41" i="9"/>
  <c r="H41" i="11" l="1"/>
  <c r="D41" i="11"/>
</calcChain>
</file>

<file path=xl/sharedStrings.xml><?xml version="1.0" encoding="utf-8"?>
<sst xmlns="http://schemas.openxmlformats.org/spreadsheetml/2006/main" count="376" uniqueCount="137">
  <si>
    <t>HST</t>
  </si>
  <si>
    <t>HPR</t>
  </si>
  <si>
    <t>Summa</t>
  </si>
  <si>
    <t>Utb.omr.</t>
  </si>
  <si>
    <t>Övrigt</t>
  </si>
  <si>
    <t>Design</t>
  </si>
  <si>
    <t>Konst</t>
  </si>
  <si>
    <t>Musik</t>
  </si>
  <si>
    <t>Opera</t>
  </si>
  <si>
    <t>Teater</t>
  </si>
  <si>
    <t>Media</t>
  </si>
  <si>
    <t>Dans</t>
  </si>
  <si>
    <t>Idrott</t>
  </si>
  <si>
    <t>Beräknat</t>
  </si>
  <si>
    <t>Beräknad</t>
  </si>
  <si>
    <t>Juridik</t>
  </si>
  <si>
    <t>Teologi</t>
  </si>
  <si>
    <t>Teknik</t>
  </si>
  <si>
    <t>Farmaci</t>
  </si>
  <si>
    <t>Vård</t>
  </si>
  <si>
    <t>Humaniora</t>
  </si>
  <si>
    <t>Samhällsvetenskap</t>
  </si>
  <si>
    <t>Naturvetenskap</t>
  </si>
  <si>
    <t>Odontologi</t>
  </si>
  <si>
    <t>Medicin</t>
  </si>
  <si>
    <t>Undervisning</t>
  </si>
  <si>
    <t>utfall</t>
  </si>
  <si>
    <t>total</t>
  </si>
  <si>
    <t>ersättning</t>
  </si>
  <si>
    <t>Tidigare överproduktion</t>
  </si>
  <si>
    <t>Utgående överproduktion</t>
  </si>
  <si>
    <t>Indrag överproduktion</t>
  </si>
  <si>
    <t>Decemberprestationer</t>
  </si>
  <si>
    <t>Tilldelade medel</t>
  </si>
  <si>
    <t>Förändring överproduktion</t>
  </si>
  <si>
    <t>Utgående anslagssparande</t>
  </si>
  <si>
    <t>Belopp i tkr.</t>
  </si>
  <si>
    <t>Oktoberprognos</t>
  </si>
  <si>
    <t>Ingående anslagssparande</t>
  </si>
  <si>
    <t>Decemberprestationer samt sparande av anslag och överproduktion redovisas i enlighet med regleringsbrevets regler.</t>
  </si>
  <si>
    <t>Lärosäte</t>
  </si>
  <si>
    <t xml:space="preserve">Utbildningsområde   </t>
  </si>
  <si>
    <t>Humanistiskt, teologiskt, juridiskt, samhällsvetenskapligt</t>
  </si>
  <si>
    <t>Naturvetenskapligt, tekniskt, farmaceutiskt</t>
  </si>
  <si>
    <t>Odontologiskt</t>
  </si>
  <si>
    <t>Medicinskt</t>
  </si>
  <si>
    <t>Ersättning</t>
  </si>
  <si>
    <t>Takbelopp i fasta priser</t>
  </si>
  <si>
    <t xml:space="preserve">Ersättningsbelopp </t>
  </si>
  <si>
    <t>Ingående överproduktion</t>
  </si>
  <si>
    <t>Utfall anslag</t>
  </si>
  <si>
    <t>kr</t>
  </si>
  <si>
    <t>tkr</t>
  </si>
  <si>
    <t>Fyll i blått fält</t>
  </si>
  <si>
    <t>Utfall</t>
  </si>
  <si>
    <t>Anslagssparande efter indrag</t>
  </si>
  <si>
    <t>Utgående överproduktion efter indrag</t>
  </si>
  <si>
    <t>Indrag anslagssparande</t>
  </si>
  <si>
    <t>oktober</t>
  </si>
  <si>
    <t xml:space="preserve">På denna sida finns grunddata till beräkningarna. </t>
  </si>
  <si>
    <t>Förbrukning överproduktion</t>
  </si>
  <si>
    <t>Prognossammanställning</t>
  </si>
  <si>
    <t>Kopiera uppgifter till gula fält (inkl. lärosätets namn)</t>
  </si>
  <si>
    <t>Uppsala universitet</t>
  </si>
  <si>
    <t>Lunds universitet</t>
  </si>
  <si>
    <t>Göteborgs universitet</t>
  </si>
  <si>
    <t>Stockholms universitet</t>
  </si>
  <si>
    <t>Umeå universitet</t>
  </si>
  <si>
    <t>Linköpings universitet</t>
  </si>
  <si>
    <t>Karolinska institutet</t>
  </si>
  <si>
    <t>Kungl. Tekniska högskolan</t>
  </si>
  <si>
    <t>Luleå tekniska universitet</t>
  </si>
  <si>
    <t>Karlstads universitet</t>
  </si>
  <si>
    <t>Linnéuniversitetet</t>
  </si>
  <si>
    <t>Örebro universitet</t>
  </si>
  <si>
    <t>Mittuniversitetet</t>
  </si>
  <si>
    <t>Blekinge tekniska högskola</t>
  </si>
  <si>
    <t>Malmö högskola</t>
  </si>
  <si>
    <t>Mälardalens högskola</t>
  </si>
  <si>
    <t>Gymnastik- och idrottshögskolan</t>
  </si>
  <si>
    <t>Högskolan i Borås</t>
  </si>
  <si>
    <t>Högskolan Dalarna</t>
  </si>
  <si>
    <t>Högskolan i Gävle</t>
  </si>
  <si>
    <t>Högskolan i Halmstad</t>
  </si>
  <si>
    <t>Högskolan Kristianstad</t>
  </si>
  <si>
    <t>Högskolan i Skövde</t>
  </si>
  <si>
    <t>Högskolan Väst</t>
  </si>
  <si>
    <t>Konstfack</t>
  </si>
  <si>
    <t>Kungl. Konsthögskolan</t>
  </si>
  <si>
    <t>Kungl. Musikhögskolan i Stockholm</t>
  </si>
  <si>
    <t>Södertörns högskola</t>
  </si>
  <si>
    <t>Chalmers tekniska högskola</t>
  </si>
  <si>
    <t>Högskolan i Jönköping</t>
  </si>
  <si>
    <t>Verksamhetsförlagd utb.</t>
  </si>
  <si>
    <t>Verksamhetsförlagd utbildning</t>
  </si>
  <si>
    <t>Stockholms konstnärliga högskola</t>
  </si>
  <si>
    <t>Kommentarer från lärosäte:</t>
  </si>
  <si>
    <t xml:space="preserve">april </t>
  </si>
  <si>
    <t xml:space="preserve">Utgående överproduktion </t>
  </si>
  <si>
    <t xml:space="preserve">Används i oktoberprognosen </t>
  </si>
  <si>
    <t>Takbelopp 2021</t>
  </si>
  <si>
    <t xml:space="preserve">Obs! Större eventuella ändringar efter beslut under året bör beaktas. </t>
  </si>
  <si>
    <t>Takbelopp 2022</t>
  </si>
  <si>
    <t>Kommentera kort utveckling av antal HST</t>
  </si>
  <si>
    <t>Kommentera kort total anslagsutveckling</t>
  </si>
  <si>
    <t>beräknat utnyttjande av låneram april</t>
  </si>
  <si>
    <t>beräknat utnyttjande av låneram november</t>
  </si>
  <si>
    <t xml:space="preserve">Används i majprognosen </t>
  </si>
  <si>
    <t>Majprognos</t>
  </si>
  <si>
    <t>Låneram (vid avvikelse)</t>
  </si>
  <si>
    <t>Takbelopp 2023</t>
  </si>
  <si>
    <t xml:space="preserve">                                                                                                                                                                  Informationen används för att ge en översikt av vilka lärosäten som har utrymme att omfördela medel från sin låneram. Innan en eventuell omfördelning kontaktas lärosätet för att kontrollera eventuellt utrymme för omfördelning. Notera att vid behov av utökad låneram ska alltid en hemställan skickas in. </t>
  </si>
  <si>
    <t>Informationen används för att ge en översikt av vilka lärosäten som har utrymme att omfördela medel från sin låneram. Innan en eventuell omfördelning kontaktas lärosätet för att kontrollera eventuellt utrymme för omfördelning. Notera att vid behov av utökad låneram ska alltid en hemställan skickas in.</t>
  </si>
  <si>
    <t>Belopp i tkr</t>
  </si>
  <si>
    <t>Prognos 2021 (inkl. dec. prest.)</t>
  </si>
  <si>
    <t>Prognos 2022 (inkl. dec. prest.)</t>
  </si>
  <si>
    <t>Prognos 2023 (inkl. dec. prest.)</t>
  </si>
  <si>
    <r>
      <rPr>
        <sz val="10"/>
        <color rgb="FFFF0000"/>
        <rFont val="Arial"/>
        <family val="2"/>
      </rPr>
      <t xml:space="preserve">Obs! </t>
    </r>
    <r>
      <rPr>
        <sz val="10"/>
        <rFont val="Arial"/>
        <family val="2"/>
      </rPr>
      <t>Om beslutad budget ändrats under året: Fyll i takbelopp nedan enligt ändrad budget</t>
    </r>
  </si>
  <si>
    <t>Bilaga 3 till regleringsbrev för budgetåret 2021 avseende universitet och högskolor: Utgiftsprognos</t>
  </si>
  <si>
    <t>I aprilprognosen används beslutad budget för 2021, se regleringsbrev samt beslutad budget. I oktoberprognosen takbelopp från BP 2022. OBS! för oktoberprognosen fyller ni själva i relevanta uppgifter som hämtas från BP 2022.</t>
  </si>
  <si>
    <t>enligt beslutad budget 2021 tabell till vänster nedan</t>
  </si>
  <si>
    <t>enligt BP 2022 tabell till höger nedan</t>
  </si>
  <si>
    <t>Fyll i utgående belopp för 2020</t>
  </si>
  <si>
    <t>Fyll i uppdaterade ersättningsbelopp enligt BP22 nedan</t>
  </si>
  <si>
    <t>enligt BP 2021</t>
  </si>
  <si>
    <t>Takbelopp, fasta priser enligt beslutad budget 2021
för vårprognos 2021 – fast pris 2021–2024</t>
  </si>
  <si>
    <t>Fyll i uppdaterade takbelopp enligt BP22 nedan</t>
  </si>
  <si>
    <t>Tabell 1 Prognos för 2021</t>
  </si>
  <si>
    <t xml:space="preserve">I samtliga prognoser för 2021 ska av riksdagen beslutade takbelopp och ersättningsbelopp för 2021 användas. </t>
  </si>
  <si>
    <t>Tabell 2 Prognos för 2022</t>
  </si>
  <si>
    <t>I majprognosen ska takbelopp och ersättningsbelopp från BP 2021 användas.</t>
  </si>
  <si>
    <t>I oktoberprognosen ska takbelopp och ersättningsbelopp från BP 2022 användas.</t>
  </si>
  <si>
    <t>Tabell 3 Prognos för 2023</t>
  </si>
  <si>
    <t>Tabell 4 Prognos för 2024</t>
  </si>
  <si>
    <t>Takbelopp 2024</t>
  </si>
  <si>
    <t>Prognos 2024 (inkl. dec. prest.)</t>
  </si>
  <si>
    <t>Takbelopp, enligt BP2022 för höstprognos – fast pris
 2021–2024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</si>
</sst>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_ ;[Red]\-#,##0\ "/>
    <numFmt numFmtId="165" formatCode="###\ ###\ ###\ ##0"/>
  </numFmts>
  <fonts count="14" x14ac:knownFonts="1">
    <font>
      <sz val="10"/>
      <name val="Arial"/>
    </font>
    <font>
      <b/>
      <sz val="10"/>
      <name val="Arial"/>
      <family val="2"/>
    </font>
    <font>
      <sz val="10"/>
      <name val="Arial"/>
      <family val="2"/>
    </font>
    <font>
      <b/>
      <sz val="10"/>
      <name val="MS Sans Serif"/>
      <family val="2"/>
    </font>
    <font>
      <sz val="10"/>
      <name val="MS Sans Serif"/>
      <family val="2"/>
    </font>
    <font>
      <b/>
      <sz val="10"/>
      <name val="Arial"/>
      <family val="2"/>
    </font>
    <font>
      <sz val="10"/>
      <name val="Arial"/>
      <family val="2"/>
    </font>
    <font>
      <sz val="8"/>
      <name val="Arial"/>
      <family val="2"/>
    </font>
    <font>
      <b/>
      <sz val="10"/>
      <name val="TradeGothic CondEighteen"/>
    </font>
    <font>
      <sz val="10"/>
      <name val="TradeGothic CondEighteen"/>
    </font>
    <font>
      <i/>
      <sz val="10"/>
      <name val="Arial"/>
      <family val="2"/>
    </font>
    <font>
      <b/>
      <sz val="18"/>
      <name val="Times New Roman"/>
      <family val="1"/>
    </font>
    <font>
      <sz val="10"/>
      <color rgb="FFFF0000"/>
      <name val="Arial"/>
      <family val="2"/>
    </font>
    <font>
      <b/>
      <sz val="13"/>
      <name val="Arial"/>
      <family val="2"/>
    </font>
  </fonts>
  <fills count="7">
    <fill>
      <patternFill patternType="none"/>
    </fill>
    <fill>
      <patternFill patternType="gray125"/>
    </fill>
    <fill>
      <patternFill patternType="solid">
        <fgColor rgb="FFFFFF00"/>
        <bgColor indexed="64"/>
      </patternFill>
    </fill>
    <fill>
      <patternFill patternType="solid">
        <fgColor theme="3" tint="0.79998168889431442"/>
        <bgColor indexed="64"/>
      </patternFill>
    </fill>
    <fill>
      <patternFill patternType="solid">
        <fgColor theme="0"/>
        <bgColor indexed="64"/>
      </patternFill>
    </fill>
    <fill>
      <patternFill patternType="solid">
        <fgColor theme="4" tint="0.59999389629810485"/>
        <bgColor indexed="64"/>
      </patternFill>
    </fill>
    <fill>
      <patternFill patternType="solid">
        <fgColor indexed="65"/>
        <bgColor indexed="64"/>
      </patternFill>
    </fill>
  </fills>
  <borders count="43">
    <border>
      <left/>
      <right/>
      <top/>
      <bottom/>
      <diagonal/>
    </border>
    <border>
      <left style="thin">
        <color indexed="64"/>
      </left>
      <right style="thin">
        <color indexed="64"/>
      </right>
      <top/>
      <bottom/>
      <diagonal/>
    </border>
    <border>
      <left/>
      <right/>
      <top/>
      <bottom style="medium">
        <color indexed="64"/>
      </bottom>
      <diagonal/>
    </border>
    <border>
      <left style="medium">
        <color indexed="64"/>
      </left>
      <right style="thin">
        <color indexed="64"/>
      </right>
      <top/>
      <bottom/>
      <diagonal/>
    </border>
    <border>
      <left/>
      <right style="medium">
        <color indexed="64"/>
      </right>
      <top/>
      <bottom/>
      <diagonal/>
    </border>
    <border>
      <left style="medium">
        <color indexed="64"/>
      </left>
      <right/>
      <top style="medium">
        <color indexed="64"/>
      </top>
      <bottom/>
      <diagonal/>
    </border>
    <border>
      <left style="medium">
        <color indexed="64"/>
      </left>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
      <left/>
      <right/>
      <top/>
      <bottom style="thin">
        <color indexed="64"/>
      </bottom>
      <diagonal/>
    </border>
    <border>
      <left/>
      <right/>
      <top style="thin">
        <color indexed="64"/>
      </top>
      <bottom/>
      <diagonal/>
    </border>
    <border>
      <left/>
      <right/>
      <top style="medium">
        <color indexed="64"/>
      </top>
      <bottom/>
      <diagonal/>
    </border>
    <border>
      <left style="medium">
        <color indexed="64"/>
      </left>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medium">
        <color rgb="FFC00000"/>
      </left>
      <right/>
      <top style="medium">
        <color rgb="FFC00000"/>
      </top>
      <bottom style="medium">
        <color rgb="FFC00000"/>
      </bottom>
      <diagonal/>
    </border>
    <border>
      <left style="medium">
        <color rgb="FFC00000"/>
      </left>
      <right style="medium">
        <color rgb="FFC00000"/>
      </right>
      <top style="medium">
        <color rgb="FFC00000"/>
      </top>
      <bottom style="medium">
        <color rgb="FFC00000"/>
      </bottom>
      <diagonal/>
    </border>
    <border>
      <left/>
      <right/>
      <top style="medium">
        <color rgb="FFC00000"/>
      </top>
      <bottom style="medium">
        <color rgb="FFC00000"/>
      </bottom>
      <diagonal/>
    </border>
    <border>
      <left/>
      <right style="medium">
        <color rgb="FFC00000"/>
      </right>
      <top style="medium">
        <color rgb="FFC00000"/>
      </top>
      <bottom style="medium">
        <color rgb="FFC00000"/>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s>
  <cellStyleXfs count="2">
    <xf numFmtId="0" fontId="0" fillId="0" borderId="0"/>
    <xf numFmtId="9" fontId="2" fillId="0" borderId="0" applyFont="0" applyFill="0" applyBorder="0" applyAlignment="0" applyProtection="0"/>
  </cellStyleXfs>
  <cellXfs count="152">
    <xf numFmtId="0" fontId="0" fillId="0" borderId="0" xfId="0"/>
    <xf numFmtId="0" fontId="0" fillId="0" borderId="0" xfId="0" applyBorder="1"/>
    <xf numFmtId="3" fontId="0" fillId="0" borderId="0" xfId="0" applyNumberFormat="1" applyBorder="1"/>
    <xf numFmtId="3" fontId="0" fillId="0" borderId="0" xfId="0" applyNumberFormat="1" applyFont="1" applyBorder="1" applyAlignment="1">
      <alignment horizontal="right"/>
    </xf>
    <xf numFmtId="0" fontId="0" fillId="0" borderId="0" xfId="0" applyFill="1"/>
    <xf numFmtId="3" fontId="0" fillId="0" borderId="0" xfId="0" applyNumberFormat="1"/>
    <xf numFmtId="3" fontId="0" fillId="0" borderId="0" xfId="0" applyNumberFormat="1" applyFill="1" applyBorder="1"/>
    <xf numFmtId="3" fontId="10" fillId="0" borderId="0" xfId="0" applyNumberFormat="1" applyFont="1" applyFill="1" applyBorder="1"/>
    <xf numFmtId="165" fontId="9" fillId="0" borderId="0" xfId="0" applyNumberFormat="1" applyFont="1"/>
    <xf numFmtId="0" fontId="0" fillId="2" borderId="0" xfId="0" applyFill="1"/>
    <xf numFmtId="3" fontId="2" fillId="0" borderId="0" xfId="0" applyNumberFormat="1" applyFont="1" applyFill="1" applyBorder="1"/>
    <xf numFmtId="0" fontId="0" fillId="0" borderId="25" xfId="0" applyFill="1" applyBorder="1"/>
    <xf numFmtId="0" fontId="0" fillId="0" borderId="19" xfId="0" applyFill="1" applyBorder="1"/>
    <xf numFmtId="0" fontId="0" fillId="0" borderId="26" xfId="0" applyFill="1" applyBorder="1"/>
    <xf numFmtId="0" fontId="0" fillId="0" borderId="18" xfId="0" applyFill="1" applyBorder="1"/>
    <xf numFmtId="0" fontId="0" fillId="0" borderId="27" xfId="0" applyFill="1" applyBorder="1"/>
    <xf numFmtId="0" fontId="2" fillId="0" borderId="0" xfId="0" applyFont="1" applyFill="1" applyBorder="1"/>
    <xf numFmtId="0" fontId="0" fillId="0" borderId="0" xfId="0" applyFill="1" applyBorder="1"/>
    <xf numFmtId="4" fontId="0" fillId="0" borderId="0" xfId="0" applyNumberFormat="1" applyFill="1" applyBorder="1"/>
    <xf numFmtId="0" fontId="0" fillId="0" borderId="28" xfId="0" applyFill="1" applyBorder="1"/>
    <xf numFmtId="3" fontId="0" fillId="0" borderId="0" xfId="0" applyNumberFormat="1" applyFill="1"/>
    <xf numFmtId="0" fontId="2" fillId="0" borderId="27" xfId="0" applyFont="1" applyFill="1" applyBorder="1"/>
    <xf numFmtId="0" fontId="8" fillId="0" borderId="0" xfId="0" applyFont="1" applyFill="1"/>
    <xf numFmtId="165" fontId="9" fillId="0" borderId="0" xfId="0" applyNumberFormat="1" applyFont="1" applyFill="1" applyBorder="1"/>
    <xf numFmtId="164" fontId="9" fillId="0" borderId="0" xfId="0" applyNumberFormat="1" applyFont="1" applyFill="1" applyBorder="1"/>
    <xf numFmtId="3" fontId="9" fillId="0" borderId="0" xfId="0" applyNumberFormat="1" applyFont="1" applyFill="1"/>
    <xf numFmtId="165" fontId="9" fillId="0" borderId="0" xfId="0" applyNumberFormat="1" applyFont="1" applyFill="1"/>
    <xf numFmtId="165" fontId="0" fillId="0" borderId="0" xfId="0" applyNumberFormat="1" applyFill="1"/>
    <xf numFmtId="3" fontId="5" fillId="0" borderId="0" xfId="0" applyNumberFormat="1" applyFont="1" applyFill="1" applyBorder="1"/>
    <xf numFmtId="0" fontId="0" fillId="0" borderId="9" xfId="0" applyFill="1" applyBorder="1"/>
    <xf numFmtId="0" fontId="2" fillId="0" borderId="18" xfId="0" applyFont="1" applyFill="1" applyBorder="1"/>
    <xf numFmtId="0" fontId="2" fillId="0" borderId="26" xfId="0" applyFont="1" applyFill="1" applyBorder="1"/>
    <xf numFmtId="0" fontId="3" fillId="0" borderId="0" xfId="0" applyFont="1" applyFill="1"/>
    <xf numFmtId="0" fontId="2" fillId="0" borderId="0" xfId="0" applyFont="1" applyFill="1"/>
    <xf numFmtId="3" fontId="3" fillId="0" borderId="0" xfId="0" applyNumberFormat="1" applyFont="1" applyFill="1"/>
    <xf numFmtId="3" fontId="0" fillId="0" borderId="11" xfId="0" applyNumberFormat="1" applyFill="1" applyBorder="1"/>
    <xf numFmtId="3" fontId="0" fillId="0" borderId="12" xfId="0" applyNumberFormat="1" applyFill="1" applyBorder="1" applyAlignment="1">
      <alignment horizontal="center"/>
    </xf>
    <xf numFmtId="0" fontId="0" fillId="0" borderId="13" xfId="0" applyFill="1" applyBorder="1" applyAlignment="1">
      <alignment horizontal="center"/>
    </xf>
    <xf numFmtId="0" fontId="1" fillId="0" borderId="14" xfId="0" applyFont="1" applyFill="1" applyBorder="1" applyAlignment="1">
      <alignment horizontal="center"/>
    </xf>
    <xf numFmtId="3" fontId="0" fillId="0" borderId="11" xfId="0" applyNumberFormat="1" applyFont="1" applyFill="1" applyBorder="1" applyAlignment="1">
      <alignment horizontal="right"/>
    </xf>
    <xf numFmtId="3" fontId="4" fillId="0" borderId="3" xfId="0" applyNumberFormat="1" applyFont="1" applyFill="1" applyBorder="1" applyAlignment="1">
      <alignment horizontal="center"/>
    </xf>
    <xf numFmtId="0" fontId="4" fillId="0" borderId="1" xfId="0" applyFont="1" applyFill="1" applyBorder="1" applyAlignment="1">
      <alignment horizontal="center"/>
    </xf>
    <xf numFmtId="0" fontId="1" fillId="0" borderId="4" xfId="0" applyFont="1" applyFill="1" applyBorder="1" applyAlignment="1">
      <alignment horizontal="center"/>
    </xf>
    <xf numFmtId="3" fontId="0" fillId="0" borderId="11" xfId="0" applyNumberFormat="1" applyFill="1" applyBorder="1" applyAlignment="1">
      <alignment horizontal="left"/>
    </xf>
    <xf numFmtId="3" fontId="3" fillId="0" borderId="4" xfId="0" applyNumberFormat="1" applyFont="1" applyFill="1" applyBorder="1" applyAlignment="1">
      <alignment horizontal="center"/>
    </xf>
    <xf numFmtId="3" fontId="4" fillId="0" borderId="15" xfId="0" applyNumberFormat="1" applyFont="1" applyFill="1" applyBorder="1" applyAlignment="1">
      <alignment horizontal="center"/>
    </xf>
    <xf numFmtId="0" fontId="4" fillId="0" borderId="16" xfId="0" applyFont="1" applyFill="1" applyBorder="1" applyAlignment="1">
      <alignment horizontal="center"/>
    </xf>
    <xf numFmtId="3" fontId="3" fillId="0" borderId="17" xfId="0" applyNumberFormat="1" applyFont="1" applyFill="1" applyBorder="1" applyAlignment="1">
      <alignment horizontal="center"/>
    </xf>
    <xf numFmtId="3" fontId="0" fillId="0" borderId="5" xfId="0" applyNumberFormat="1" applyFill="1" applyBorder="1" applyAlignment="1">
      <alignment horizontal="center"/>
    </xf>
    <xf numFmtId="3" fontId="0" fillId="0" borderId="20" xfId="0" applyNumberFormat="1" applyFill="1" applyBorder="1" applyAlignment="1">
      <alignment horizontal="center"/>
    </xf>
    <xf numFmtId="3" fontId="0" fillId="0" borderId="22" xfId="0" applyNumberFormat="1" applyFont="1" applyFill="1" applyBorder="1" applyAlignment="1">
      <alignment horizontal="right"/>
    </xf>
    <xf numFmtId="3" fontId="0" fillId="0" borderId="6" xfId="0" applyNumberFormat="1" applyFill="1" applyBorder="1" applyAlignment="1">
      <alignment horizontal="center"/>
    </xf>
    <xf numFmtId="3" fontId="0" fillId="0" borderId="0" xfId="0" applyNumberFormat="1" applyFill="1" applyBorder="1" applyAlignment="1">
      <alignment horizontal="center"/>
    </xf>
    <xf numFmtId="3" fontId="0" fillId="0" borderId="23" xfId="0" applyNumberFormat="1" applyFont="1" applyFill="1" applyBorder="1" applyAlignment="1">
      <alignment horizontal="right"/>
    </xf>
    <xf numFmtId="3" fontId="0" fillId="0" borderId="21" xfId="0" applyNumberFormat="1" applyFill="1" applyBorder="1" applyAlignment="1">
      <alignment horizontal="center"/>
    </xf>
    <xf numFmtId="3" fontId="0" fillId="0" borderId="31" xfId="0" applyNumberFormat="1" applyFill="1" applyBorder="1" applyAlignment="1">
      <alignment horizontal="center"/>
    </xf>
    <xf numFmtId="3" fontId="0" fillId="0" borderId="24" xfId="0" applyNumberFormat="1" applyFont="1" applyFill="1" applyBorder="1" applyAlignment="1">
      <alignment horizontal="right"/>
    </xf>
    <xf numFmtId="3" fontId="0" fillId="0" borderId="2" xfId="0" applyNumberFormat="1" applyFill="1" applyBorder="1" applyAlignment="1">
      <alignment horizontal="center"/>
    </xf>
    <xf numFmtId="3" fontId="5" fillId="0" borderId="7" xfId="0" applyNumberFormat="1" applyFont="1" applyFill="1" applyBorder="1" applyAlignment="1">
      <alignment horizontal="center"/>
    </xf>
    <xf numFmtId="3" fontId="5" fillId="0" borderId="8" xfId="0" applyNumberFormat="1" applyFont="1" applyFill="1" applyBorder="1" applyAlignment="1">
      <alignment horizontal="center"/>
    </xf>
    <xf numFmtId="3" fontId="5" fillId="0" borderId="9" xfId="0" applyNumberFormat="1" applyFont="1" applyFill="1" applyBorder="1" applyAlignment="1"/>
    <xf numFmtId="3" fontId="0" fillId="0" borderId="0" xfId="0" applyNumberFormat="1" applyFont="1" applyFill="1" applyBorder="1" applyAlignment="1">
      <alignment horizontal="center"/>
    </xf>
    <xf numFmtId="0" fontId="0" fillId="0" borderId="0" xfId="0" applyFill="1" applyBorder="1" applyAlignment="1">
      <alignment horizontal="center"/>
    </xf>
    <xf numFmtId="3" fontId="0" fillId="0" borderId="0" xfId="0" applyNumberFormat="1" applyFont="1" applyFill="1" applyBorder="1" applyAlignment="1">
      <alignment horizontal="right"/>
    </xf>
    <xf numFmtId="9" fontId="0" fillId="0" borderId="0" xfId="1" applyFont="1" applyFill="1"/>
    <xf numFmtId="3" fontId="0" fillId="0" borderId="10" xfId="0" applyNumberFormat="1" applyFill="1" applyBorder="1"/>
    <xf numFmtId="9" fontId="0" fillId="0" borderId="0" xfId="1" applyFont="1" applyFill="1" applyBorder="1"/>
    <xf numFmtId="3" fontId="2" fillId="0" borderId="0" xfId="0" applyNumberFormat="1" applyFont="1" applyFill="1"/>
    <xf numFmtId="3" fontId="2" fillId="0" borderId="10" xfId="0" applyNumberFormat="1" applyFont="1" applyFill="1" applyBorder="1"/>
    <xf numFmtId="3" fontId="5" fillId="0" borderId="0" xfId="0" applyNumberFormat="1" applyFont="1" applyFill="1"/>
    <xf numFmtId="0" fontId="5" fillId="0" borderId="0" xfId="0" applyFont="1" applyFill="1"/>
    <xf numFmtId="3" fontId="10" fillId="0" borderId="0" xfId="0" applyNumberFormat="1" applyFont="1" applyFill="1"/>
    <xf numFmtId="3" fontId="0" fillId="0" borderId="10" xfId="0" applyNumberFormat="1" applyFont="1" applyFill="1" applyBorder="1" applyAlignment="1">
      <alignment horizontal="right"/>
    </xf>
    <xf numFmtId="3" fontId="10" fillId="0" borderId="10" xfId="0" applyNumberFormat="1" applyFont="1" applyFill="1" applyBorder="1" applyAlignment="1">
      <alignment horizontal="right"/>
    </xf>
    <xf numFmtId="3" fontId="0" fillId="0" borderId="0" xfId="0" applyNumberFormat="1" applyFill="1" applyBorder="1" applyAlignment="1">
      <alignment horizontal="right"/>
    </xf>
    <xf numFmtId="0" fontId="0" fillId="0" borderId="10" xfId="0" applyFill="1" applyBorder="1"/>
    <xf numFmtId="3" fontId="5" fillId="0" borderId="10" xfId="0" applyNumberFormat="1" applyFont="1" applyFill="1" applyBorder="1"/>
    <xf numFmtId="9" fontId="6" fillId="0" borderId="0" xfId="1" applyFont="1" applyFill="1"/>
    <xf numFmtId="165" fontId="9" fillId="0" borderId="0" xfId="0" applyNumberFormat="1" applyFont="1" applyBorder="1"/>
    <xf numFmtId="3" fontId="0" fillId="3" borderId="28" xfId="0" applyNumberFormat="1" applyFill="1" applyBorder="1"/>
    <xf numFmtId="3" fontId="0" fillId="3" borderId="9" xfId="0" applyNumberFormat="1" applyFill="1" applyBorder="1"/>
    <xf numFmtId="0" fontId="2" fillId="0" borderId="0" xfId="0" applyFont="1"/>
    <xf numFmtId="0" fontId="11" fillId="0" borderId="0" xfId="0" applyFont="1"/>
    <xf numFmtId="0" fontId="2" fillId="0" borderId="9" xfId="0" applyFont="1" applyFill="1" applyBorder="1"/>
    <xf numFmtId="0" fontId="12" fillId="0" borderId="0" xfId="0" applyFont="1" applyFill="1"/>
    <xf numFmtId="3" fontId="12" fillId="0" borderId="0" xfId="0" applyNumberFormat="1" applyFont="1" applyFill="1" applyBorder="1"/>
    <xf numFmtId="0" fontId="8" fillId="0" borderId="32" xfId="0" applyFont="1" applyFill="1" applyBorder="1"/>
    <xf numFmtId="0" fontId="12" fillId="0" borderId="26" xfId="0" applyFont="1" applyFill="1" applyBorder="1"/>
    <xf numFmtId="0" fontId="2" fillId="0" borderId="25" xfId="0" applyFont="1" applyFill="1" applyBorder="1"/>
    <xf numFmtId="3" fontId="2" fillId="0" borderId="0" xfId="0" applyNumberFormat="1" applyFont="1" applyFill="1" applyBorder="1" applyAlignment="1">
      <alignment horizontal="center"/>
    </xf>
    <xf numFmtId="0" fontId="2" fillId="0" borderId="0" xfId="0" applyFont="1" applyFill="1" applyBorder="1" applyAlignment="1">
      <alignment horizontal="center"/>
    </xf>
    <xf numFmtId="3" fontId="2" fillId="0" borderId="0" xfId="0" applyNumberFormat="1" applyFont="1" applyFill="1" applyBorder="1" applyAlignment="1">
      <alignment horizontal="right"/>
    </xf>
    <xf numFmtId="3" fontId="1" fillId="0" borderId="0" xfId="0" applyNumberFormat="1" applyFont="1" applyFill="1" applyBorder="1"/>
    <xf numFmtId="3" fontId="1" fillId="0" borderId="0" xfId="0" applyNumberFormat="1" applyFont="1" applyFill="1"/>
    <xf numFmtId="0" fontId="1" fillId="0" borderId="0" xfId="0" applyFont="1" applyFill="1"/>
    <xf numFmtId="3" fontId="2" fillId="0" borderId="10" xfId="0" applyNumberFormat="1" applyFont="1" applyFill="1" applyBorder="1" applyAlignment="1">
      <alignment horizontal="right"/>
    </xf>
    <xf numFmtId="0" fontId="2" fillId="2" borderId="32" xfId="0" applyFont="1" applyFill="1" applyBorder="1"/>
    <xf numFmtId="3" fontId="9" fillId="2" borderId="32" xfId="0" applyNumberFormat="1" applyFont="1" applyFill="1" applyBorder="1"/>
    <xf numFmtId="0" fontId="2" fillId="0" borderId="28" xfId="0" applyFont="1" applyFill="1" applyBorder="1"/>
    <xf numFmtId="0" fontId="2" fillId="4" borderId="33" xfId="0" applyFont="1" applyFill="1" applyBorder="1"/>
    <xf numFmtId="0" fontId="2" fillId="4" borderId="1" xfId="0" applyFont="1" applyFill="1" applyBorder="1"/>
    <xf numFmtId="0" fontId="2" fillId="4" borderId="8" xfId="0" applyFont="1" applyFill="1" applyBorder="1"/>
    <xf numFmtId="1" fontId="0" fillId="0" borderId="0" xfId="0" applyNumberFormat="1" applyFill="1"/>
    <xf numFmtId="0" fontId="12" fillId="0" borderId="9" xfId="0" applyFont="1" applyFill="1" applyBorder="1"/>
    <xf numFmtId="3" fontId="0" fillId="5" borderId="32" xfId="0" applyNumberFormat="1" applyFill="1" applyBorder="1"/>
    <xf numFmtId="3" fontId="0" fillId="0" borderId="32" xfId="0" applyNumberFormat="1" applyBorder="1"/>
    <xf numFmtId="3" fontId="9" fillId="5" borderId="32" xfId="0" applyNumberFormat="1" applyFont="1" applyFill="1" applyBorder="1"/>
    <xf numFmtId="3" fontId="9" fillId="5" borderId="8" xfId="0" applyNumberFormat="1" applyFont="1" applyFill="1" applyBorder="1"/>
    <xf numFmtId="0" fontId="0" fillId="0" borderId="35" xfId="0" applyBorder="1"/>
    <xf numFmtId="0" fontId="0" fillId="0" borderId="36" xfId="0" applyBorder="1"/>
    <xf numFmtId="0" fontId="0" fillId="0" borderId="37" xfId="0" applyBorder="1"/>
    <xf numFmtId="0" fontId="0" fillId="0" borderId="38" xfId="0" applyBorder="1"/>
    <xf numFmtId="0" fontId="2" fillId="0" borderId="35" xfId="0" applyFont="1" applyBorder="1"/>
    <xf numFmtId="0" fontId="1" fillId="0" borderId="32" xfId="0" applyFont="1" applyFill="1" applyBorder="1"/>
    <xf numFmtId="0" fontId="2" fillId="0" borderId="32" xfId="0" applyFont="1" applyFill="1" applyBorder="1"/>
    <xf numFmtId="3" fontId="9" fillId="0" borderId="32" xfId="0" applyNumberFormat="1" applyFont="1" applyFill="1" applyBorder="1"/>
    <xf numFmtId="164" fontId="5" fillId="0" borderId="32" xfId="0" applyNumberFormat="1" applyFont="1" applyFill="1" applyBorder="1"/>
    <xf numFmtId="17" fontId="2" fillId="0" borderId="32" xfId="0" applyNumberFormat="1" applyFont="1" applyFill="1" applyBorder="1"/>
    <xf numFmtId="3" fontId="0" fillId="0" borderId="32" xfId="0" applyNumberFormat="1" applyFill="1" applyBorder="1"/>
    <xf numFmtId="0" fontId="12" fillId="0" borderId="32" xfId="0" applyFont="1" applyFill="1" applyBorder="1"/>
    <xf numFmtId="0" fontId="0" fillId="0" borderId="32" xfId="0" applyFill="1" applyBorder="1"/>
    <xf numFmtId="0" fontId="2" fillId="2" borderId="8" xfId="0" applyFont="1" applyFill="1" applyBorder="1"/>
    <xf numFmtId="3" fontId="9" fillId="2" borderId="8" xfId="0" applyNumberFormat="1" applyFont="1" applyFill="1" applyBorder="1"/>
    <xf numFmtId="0" fontId="1" fillId="0" borderId="18" xfId="0" applyFont="1" applyFill="1" applyBorder="1"/>
    <xf numFmtId="0" fontId="13" fillId="0" borderId="0" xfId="0" applyFont="1" applyAlignment="1">
      <alignment horizontal="left"/>
    </xf>
    <xf numFmtId="0" fontId="0" fillId="0" borderId="27" xfId="0" applyFill="1" applyBorder="1" applyAlignment="1">
      <alignment wrapText="1"/>
    </xf>
    <xf numFmtId="0" fontId="12" fillId="0" borderId="26" xfId="0" applyFont="1" applyFill="1" applyBorder="1" applyAlignment="1">
      <alignment wrapText="1"/>
    </xf>
    <xf numFmtId="0" fontId="0" fillId="0" borderId="0" xfId="0" applyAlignment="1">
      <alignment horizontal="left"/>
    </xf>
    <xf numFmtId="0" fontId="1" fillId="6" borderId="32" xfId="0" applyFont="1" applyFill="1" applyBorder="1"/>
    <xf numFmtId="3" fontId="1" fillId="6" borderId="32" xfId="0" applyNumberFormat="1" applyFont="1" applyFill="1" applyBorder="1"/>
    <xf numFmtId="0" fontId="0" fillId="6" borderId="32" xfId="0" applyFill="1" applyBorder="1"/>
    <xf numFmtId="0" fontId="2" fillId="0" borderId="32" xfId="0" applyFont="1" applyFill="1" applyBorder="1" applyAlignment="1">
      <alignment horizontal="left" vertical="center" wrapText="1"/>
    </xf>
    <xf numFmtId="0" fontId="1" fillId="3" borderId="0" xfId="0" applyFont="1" applyFill="1" applyAlignment="1"/>
    <xf numFmtId="0" fontId="1" fillId="0" borderId="0" xfId="0" applyFont="1" applyFill="1" applyAlignment="1"/>
    <xf numFmtId="0" fontId="2" fillId="0" borderId="27" xfId="0" applyFont="1" applyFill="1" applyBorder="1" applyAlignment="1">
      <alignment vertical="top" wrapText="1"/>
    </xf>
    <xf numFmtId="0" fontId="2" fillId="0" borderId="0" xfId="0" applyFont="1" applyFill="1" applyBorder="1" applyAlignment="1">
      <alignment vertical="top" wrapText="1"/>
    </xf>
    <xf numFmtId="3" fontId="2" fillId="0" borderId="11" xfId="0" applyNumberFormat="1" applyFont="1" applyFill="1" applyBorder="1"/>
    <xf numFmtId="3" fontId="2" fillId="0" borderId="40" xfId="0" applyNumberFormat="1" applyFont="1" applyFill="1" applyBorder="1"/>
    <xf numFmtId="3" fontId="0" fillId="0" borderId="11" xfId="0" applyNumberFormat="1" applyFill="1" applyBorder="1" applyAlignment="1">
      <alignment wrapText="1"/>
    </xf>
    <xf numFmtId="3" fontId="0" fillId="0" borderId="41" xfId="0" applyNumberFormat="1" applyFill="1" applyBorder="1"/>
    <xf numFmtId="3" fontId="0" fillId="0" borderId="39" xfId="0" applyNumberFormat="1" applyFill="1" applyBorder="1"/>
    <xf numFmtId="3" fontId="0" fillId="0" borderId="40" xfId="0" applyNumberFormat="1" applyFill="1" applyBorder="1" applyAlignment="1">
      <alignment horizontal="left"/>
    </xf>
    <xf numFmtId="3" fontId="0" fillId="0" borderId="40" xfId="0" applyNumberFormat="1" applyFill="1" applyBorder="1"/>
    <xf numFmtId="3" fontId="5" fillId="0" borderId="42" xfId="0" applyNumberFormat="1" applyFont="1" applyFill="1" applyBorder="1" applyAlignment="1"/>
    <xf numFmtId="0" fontId="1" fillId="2" borderId="0" xfId="0" applyFont="1" applyFill="1" applyAlignment="1">
      <alignment horizontal="left"/>
    </xf>
    <xf numFmtId="0" fontId="5" fillId="0" borderId="0" xfId="0" applyFont="1" applyAlignment="1">
      <alignment horizontal="left"/>
    </xf>
    <xf numFmtId="0" fontId="2" fillId="0" borderId="27" xfId="0" applyFont="1" applyFill="1" applyBorder="1" applyAlignment="1">
      <alignment horizontal="left" vertical="center" wrapText="1"/>
    </xf>
    <xf numFmtId="0" fontId="2" fillId="0" borderId="0" xfId="0" applyFont="1" applyFill="1" applyBorder="1" applyAlignment="1">
      <alignment horizontal="left" vertical="center" wrapText="1"/>
    </xf>
    <xf numFmtId="0" fontId="9" fillId="0" borderId="34" xfId="0" applyFont="1" applyFill="1" applyBorder="1" applyAlignment="1">
      <alignment horizontal="center" wrapText="1"/>
    </xf>
    <xf numFmtId="0" fontId="9" fillId="0" borderId="29" xfId="0" applyFont="1" applyFill="1" applyBorder="1" applyAlignment="1">
      <alignment horizontal="center"/>
    </xf>
    <xf numFmtId="0" fontId="9" fillId="0" borderId="30" xfId="0" applyFont="1" applyFill="1" applyBorder="1" applyAlignment="1">
      <alignment horizontal="center"/>
    </xf>
    <xf numFmtId="0" fontId="1" fillId="0" borderId="0" xfId="0" applyFont="1" applyAlignment="1">
      <alignment horizontal="left" vertical="center" wrapText="1"/>
    </xf>
  </cellXfs>
  <cellStyles count="2">
    <cellStyle name="Normal" xfId="0" builtinId="0"/>
    <cellStyle name="Procent" xfId="1"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17" Type="http://schemas.openxmlformats.org/officeDocument/2006/relationships/customXml" Target="../customXml/item7.xml"/><Relationship Id="rId2" Type="http://schemas.openxmlformats.org/officeDocument/2006/relationships/worksheet" Target="worksheets/sheet2.xml"/><Relationship Id="rId16" Type="http://schemas.openxmlformats.org/officeDocument/2006/relationships/customXml" Target="../customXml/item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customXml" Target="../customXml/item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4</xdr:col>
      <xdr:colOff>390525</xdr:colOff>
      <xdr:row>16</xdr:row>
      <xdr:rowOff>47625</xdr:rowOff>
    </xdr:from>
    <xdr:to>
      <xdr:col>4</xdr:col>
      <xdr:colOff>436244</xdr:colOff>
      <xdr:row>17</xdr:row>
      <xdr:rowOff>123825</xdr:rowOff>
    </xdr:to>
    <xdr:sp macro="" textlink="">
      <xdr:nvSpPr>
        <xdr:cNvPr id="5" name="Ned 1">
          <a:extLst>
            <a:ext uri="{FF2B5EF4-FFF2-40B4-BE49-F238E27FC236}">
              <a16:creationId xmlns:a16="http://schemas.microsoft.com/office/drawing/2014/main" id="{1CA1A8E4-6CDC-434C-A317-942B12E913F8}"/>
            </a:ext>
          </a:extLst>
        </xdr:cNvPr>
        <xdr:cNvSpPr/>
      </xdr:nvSpPr>
      <xdr:spPr>
        <a:xfrm>
          <a:off x="5019675" y="3514725"/>
          <a:ext cx="45719" cy="238125"/>
        </a:xfrm>
        <a:prstGeom prst="downArrow">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sv-SE" sz="1100"/>
        </a:p>
      </xdr:txBody>
    </xdr:sp>
    <xdr:clientData/>
  </xdr:twoCellAnchor>
  <xdr:twoCellAnchor>
    <xdr:from>
      <xdr:col>3</xdr:col>
      <xdr:colOff>142875</xdr:colOff>
      <xdr:row>12</xdr:row>
      <xdr:rowOff>66675</xdr:rowOff>
    </xdr:from>
    <xdr:to>
      <xdr:col>3</xdr:col>
      <xdr:colOff>600075</xdr:colOff>
      <xdr:row>12</xdr:row>
      <xdr:rowOff>112394</xdr:rowOff>
    </xdr:to>
    <xdr:sp macro="" textlink="">
      <xdr:nvSpPr>
        <xdr:cNvPr id="6" name="Vänster 3">
          <a:extLst>
            <a:ext uri="{FF2B5EF4-FFF2-40B4-BE49-F238E27FC236}">
              <a16:creationId xmlns:a16="http://schemas.microsoft.com/office/drawing/2014/main" id="{62D7D01A-2362-4F8C-9874-4CD57A8FDDCA}"/>
            </a:ext>
          </a:extLst>
        </xdr:cNvPr>
        <xdr:cNvSpPr/>
      </xdr:nvSpPr>
      <xdr:spPr>
        <a:xfrm>
          <a:off x="4162425" y="2886075"/>
          <a:ext cx="457200" cy="45719"/>
        </a:xfrm>
        <a:prstGeom prst="leftArrow">
          <a:avLst/>
        </a:prstGeom>
        <a:solidFill>
          <a:srgbClr val="C00000"/>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xdr:from>
      <xdr:col>3</xdr:col>
      <xdr:colOff>133350</xdr:colOff>
      <xdr:row>13</xdr:row>
      <xdr:rowOff>57150</xdr:rowOff>
    </xdr:from>
    <xdr:to>
      <xdr:col>3</xdr:col>
      <xdr:colOff>590550</xdr:colOff>
      <xdr:row>13</xdr:row>
      <xdr:rowOff>102869</xdr:rowOff>
    </xdr:to>
    <xdr:sp macro="" textlink="">
      <xdr:nvSpPr>
        <xdr:cNvPr id="7" name="Vänster 4">
          <a:extLst>
            <a:ext uri="{FF2B5EF4-FFF2-40B4-BE49-F238E27FC236}">
              <a16:creationId xmlns:a16="http://schemas.microsoft.com/office/drawing/2014/main" id="{7EDCBC10-AE42-442B-9E7C-9BA5C32CE5C5}"/>
            </a:ext>
          </a:extLst>
        </xdr:cNvPr>
        <xdr:cNvSpPr/>
      </xdr:nvSpPr>
      <xdr:spPr>
        <a:xfrm>
          <a:off x="4152900" y="3038475"/>
          <a:ext cx="457200" cy="45719"/>
        </a:xfrm>
        <a:prstGeom prst="leftArrow">
          <a:avLst/>
        </a:prstGeom>
        <a:solidFill>
          <a:srgbClr val="C00000"/>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editAs="oneCell">
    <xdr:from>
      <xdr:col>8</xdr:col>
      <xdr:colOff>295275</xdr:colOff>
      <xdr:row>43</xdr:row>
      <xdr:rowOff>38100</xdr:rowOff>
    </xdr:from>
    <xdr:to>
      <xdr:col>8</xdr:col>
      <xdr:colOff>405013</xdr:colOff>
      <xdr:row>44</xdr:row>
      <xdr:rowOff>144422</xdr:rowOff>
    </xdr:to>
    <xdr:pic>
      <xdr:nvPicPr>
        <xdr:cNvPr id="8" name="Bildobjekt 7">
          <a:extLst>
            <a:ext uri="{FF2B5EF4-FFF2-40B4-BE49-F238E27FC236}">
              <a16:creationId xmlns:a16="http://schemas.microsoft.com/office/drawing/2014/main" id="{3606CAC7-77D7-44FA-A451-99B8052B3BC4}"/>
            </a:ext>
          </a:extLst>
        </xdr:cNvPr>
        <xdr:cNvPicPr>
          <a:picLocks noChangeAspect="1"/>
        </xdr:cNvPicPr>
      </xdr:nvPicPr>
      <xdr:blipFill>
        <a:blip xmlns:r="http://schemas.openxmlformats.org/officeDocument/2006/relationships" r:embed="rId1"/>
        <a:stretch>
          <a:fillRect/>
        </a:stretch>
      </xdr:blipFill>
      <xdr:spPr>
        <a:xfrm>
          <a:off x="8239125" y="6743700"/>
          <a:ext cx="109738" cy="268247"/>
        </a:xfrm>
        <a:prstGeom prst="rect">
          <a:avLst/>
        </a:prstGeom>
      </xdr:spPr>
    </xdr:pic>
    <xdr:clientData/>
  </xdr:twoCellAnchor>
  <xdr:oneCellAnchor>
    <xdr:from>
      <xdr:col>2</xdr:col>
      <xdr:colOff>295275</xdr:colOff>
      <xdr:row>43</xdr:row>
      <xdr:rowOff>38100</xdr:rowOff>
    </xdr:from>
    <xdr:ext cx="109738" cy="268247"/>
    <xdr:pic>
      <xdr:nvPicPr>
        <xdr:cNvPr id="9" name="Bildobjekt 8">
          <a:extLst>
            <a:ext uri="{FF2B5EF4-FFF2-40B4-BE49-F238E27FC236}">
              <a16:creationId xmlns:a16="http://schemas.microsoft.com/office/drawing/2014/main" id="{EB881922-0C85-4606-A2D0-6F29104602DB}"/>
            </a:ext>
          </a:extLst>
        </xdr:cNvPr>
        <xdr:cNvPicPr>
          <a:picLocks noChangeAspect="1"/>
        </xdr:cNvPicPr>
      </xdr:nvPicPr>
      <xdr:blipFill>
        <a:blip xmlns:r="http://schemas.openxmlformats.org/officeDocument/2006/relationships" r:embed="rId1"/>
        <a:stretch>
          <a:fillRect/>
        </a:stretch>
      </xdr:blipFill>
      <xdr:spPr>
        <a:xfrm>
          <a:off x="9486900" y="6905625"/>
          <a:ext cx="109738" cy="268247"/>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xdr:from>
      <xdr:col>0</xdr:col>
      <xdr:colOff>9525</xdr:colOff>
      <xdr:row>6</xdr:row>
      <xdr:rowOff>57150</xdr:rowOff>
    </xdr:from>
    <xdr:to>
      <xdr:col>4</xdr:col>
      <xdr:colOff>19050</xdr:colOff>
      <xdr:row>13</xdr:row>
      <xdr:rowOff>0</xdr:rowOff>
    </xdr:to>
    <xdr:sp macro="" textlink="">
      <xdr:nvSpPr>
        <xdr:cNvPr id="2" name="textruta 1">
          <a:extLst>
            <a:ext uri="{FF2B5EF4-FFF2-40B4-BE49-F238E27FC236}">
              <a16:creationId xmlns:a16="http://schemas.microsoft.com/office/drawing/2014/main" id="{FB5E355C-A4B8-4490-B641-8F265D1202F0}"/>
            </a:ext>
          </a:extLst>
        </xdr:cNvPr>
        <xdr:cNvSpPr txBox="1"/>
      </xdr:nvSpPr>
      <xdr:spPr>
        <a:xfrm>
          <a:off x="9525" y="885825"/>
          <a:ext cx="2447925" cy="10763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sv-SE" sz="1100"/>
        </a:p>
      </xdr:txBody>
    </xdr:sp>
    <xdr:clientData/>
  </xdr:twoCellAnchor>
  <xdr:twoCellAnchor>
    <xdr:from>
      <xdr:col>0</xdr:col>
      <xdr:colOff>19050</xdr:colOff>
      <xdr:row>16</xdr:row>
      <xdr:rowOff>76200</xdr:rowOff>
    </xdr:from>
    <xdr:to>
      <xdr:col>4</xdr:col>
      <xdr:colOff>9525</xdr:colOff>
      <xdr:row>24</xdr:row>
      <xdr:rowOff>19050</xdr:rowOff>
    </xdr:to>
    <xdr:sp macro="" textlink="">
      <xdr:nvSpPr>
        <xdr:cNvPr id="3" name="textruta 2">
          <a:extLst>
            <a:ext uri="{FF2B5EF4-FFF2-40B4-BE49-F238E27FC236}">
              <a16:creationId xmlns:a16="http://schemas.microsoft.com/office/drawing/2014/main" id="{69730725-7944-47CD-B2AC-57A26E35F868}"/>
            </a:ext>
          </a:extLst>
        </xdr:cNvPr>
        <xdr:cNvSpPr txBox="1"/>
      </xdr:nvSpPr>
      <xdr:spPr>
        <a:xfrm>
          <a:off x="19050" y="2543175"/>
          <a:ext cx="2428875" cy="12382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sv-SE" sz="1100"/>
        </a:p>
      </xdr:txBody>
    </xdr:sp>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97"/>
  <sheetViews>
    <sheetView tabSelected="1" view="pageLayout" zoomScaleNormal="100" workbookViewId="0">
      <selection activeCell="H46" sqref="H46:K46"/>
    </sheetView>
  </sheetViews>
  <sheetFormatPr defaultRowHeight="12.75" x14ac:dyDescent="0.2"/>
  <cols>
    <col min="1" max="1" width="31.140625" customWidth="1"/>
    <col min="2" max="2" width="11.140625" customWidth="1"/>
    <col min="3" max="5" width="9.140625" customWidth="1"/>
    <col min="6" max="6" width="9.42578125" bestFit="1" customWidth="1"/>
    <col min="7" max="7" width="31.42578125" bestFit="1" customWidth="1"/>
    <col min="8" max="11" width="9.85546875" customWidth="1"/>
  </cols>
  <sheetData>
    <row r="1" spans="1:11" ht="16.5" x14ac:dyDescent="0.25">
      <c r="A1" s="124" t="s">
        <v>118</v>
      </c>
      <c r="B1" s="124"/>
      <c r="C1" s="124"/>
      <c r="D1" s="124"/>
      <c r="E1" s="124"/>
      <c r="F1" s="124"/>
      <c r="G1" s="124"/>
      <c r="H1" s="127"/>
      <c r="I1" s="127"/>
    </row>
    <row r="2" spans="1:11" ht="7.5" customHeight="1" x14ac:dyDescent="0.3">
      <c r="A2" s="82"/>
    </row>
    <row r="3" spans="1:11" x14ac:dyDescent="0.2">
      <c r="A3" s="145" t="s">
        <v>59</v>
      </c>
      <c r="B3" s="145"/>
      <c r="C3" s="145"/>
    </row>
    <row r="4" spans="1:11" x14ac:dyDescent="0.2">
      <c r="A4" s="144" t="s">
        <v>62</v>
      </c>
      <c r="B4" s="144"/>
      <c r="C4" s="144"/>
    </row>
    <row r="5" spans="1:11" x14ac:dyDescent="0.2">
      <c r="A5" s="132" t="s">
        <v>53</v>
      </c>
      <c r="B5" s="133"/>
      <c r="C5" s="133"/>
    </row>
    <row r="6" spans="1:11" ht="25.5" customHeight="1" x14ac:dyDescent="0.2">
      <c r="A6" s="151" t="s">
        <v>119</v>
      </c>
      <c r="B6" s="151"/>
      <c r="C6" s="151"/>
      <c r="D6" s="151"/>
      <c r="E6" s="151"/>
      <c r="F6" s="151"/>
      <c r="G6" s="151"/>
      <c r="H6" s="151"/>
      <c r="I6" s="151"/>
      <c r="J6" s="151"/>
    </row>
    <row r="7" spans="1:11" x14ac:dyDescent="0.2">
      <c r="A7" s="4"/>
      <c r="B7" s="4"/>
      <c r="C7" s="4"/>
      <c r="D7" s="4"/>
      <c r="E7" s="4"/>
      <c r="F7" s="4"/>
    </row>
    <row r="8" spans="1:11" x14ac:dyDescent="0.2">
      <c r="A8" s="11" t="s">
        <v>47</v>
      </c>
      <c r="B8" s="12"/>
      <c r="C8" s="12"/>
      <c r="D8" s="12"/>
      <c r="E8" s="12"/>
      <c r="F8" s="12"/>
      <c r="G8" s="19"/>
      <c r="H8" s="17"/>
      <c r="I8" s="17"/>
      <c r="J8" s="17"/>
      <c r="K8" s="17"/>
    </row>
    <row r="9" spans="1:11" x14ac:dyDescent="0.2">
      <c r="A9" s="13" t="s">
        <v>52</v>
      </c>
      <c r="B9" s="123" t="s">
        <v>40</v>
      </c>
      <c r="C9" s="123">
        <v>2021</v>
      </c>
      <c r="D9" s="123">
        <v>2022</v>
      </c>
      <c r="E9" s="123">
        <v>2023</v>
      </c>
      <c r="F9" s="123">
        <v>2024</v>
      </c>
      <c r="G9" s="29"/>
      <c r="H9" s="17"/>
      <c r="I9" s="17"/>
      <c r="J9" s="17"/>
      <c r="K9" s="17"/>
    </row>
    <row r="10" spans="1:11" ht="25.5" x14ac:dyDescent="0.2">
      <c r="A10" s="126" t="s">
        <v>120</v>
      </c>
      <c r="B10" s="121"/>
      <c r="C10" s="122"/>
      <c r="D10" s="122"/>
      <c r="E10" s="122"/>
      <c r="F10" s="122"/>
      <c r="G10" s="103" t="s">
        <v>107</v>
      </c>
      <c r="H10" s="17"/>
      <c r="I10" s="17"/>
      <c r="J10" s="17"/>
      <c r="K10" s="17"/>
    </row>
    <row r="11" spans="1:11" x14ac:dyDescent="0.2">
      <c r="A11" s="87" t="s">
        <v>121</v>
      </c>
      <c r="B11" s="96"/>
      <c r="C11" s="97"/>
      <c r="D11" s="97"/>
      <c r="E11" s="97"/>
      <c r="F11" s="97"/>
      <c r="G11" s="103" t="s">
        <v>99</v>
      </c>
      <c r="H11" s="17"/>
      <c r="I11" s="17"/>
      <c r="J11" s="17"/>
      <c r="K11" s="17"/>
    </row>
    <row r="12" spans="1:11" x14ac:dyDescent="0.2">
      <c r="A12" s="4"/>
      <c r="B12" s="4"/>
      <c r="C12" s="4"/>
      <c r="D12" s="4"/>
      <c r="E12" s="4"/>
      <c r="F12" s="4"/>
      <c r="G12" s="4"/>
      <c r="H12" s="4"/>
      <c r="I12" s="4"/>
      <c r="J12" s="4"/>
      <c r="K12" s="4"/>
    </row>
    <row r="13" spans="1:11" x14ac:dyDescent="0.2">
      <c r="A13" s="11" t="s">
        <v>38</v>
      </c>
      <c r="B13" s="12"/>
      <c r="C13" s="79">
        <v>0</v>
      </c>
      <c r="D13" s="4"/>
      <c r="E13" s="33" t="s">
        <v>122</v>
      </c>
      <c r="F13" s="4"/>
      <c r="G13" s="4"/>
      <c r="H13" s="4"/>
      <c r="I13" s="4"/>
      <c r="J13" s="4"/>
      <c r="K13" s="4"/>
    </row>
    <row r="14" spans="1:11" x14ac:dyDescent="0.2">
      <c r="A14" s="13" t="s">
        <v>49</v>
      </c>
      <c r="B14" s="14"/>
      <c r="C14" s="80">
        <v>0</v>
      </c>
      <c r="D14" s="4"/>
      <c r="E14" s="33" t="s">
        <v>122</v>
      </c>
      <c r="F14" s="4"/>
      <c r="G14" s="4"/>
      <c r="H14" s="4"/>
      <c r="I14" s="4"/>
      <c r="J14" s="4"/>
      <c r="K14" s="4"/>
    </row>
    <row r="15" spans="1:11" x14ac:dyDescent="0.2">
      <c r="A15" s="4"/>
      <c r="B15" s="4"/>
      <c r="C15" s="4"/>
      <c r="D15" s="4"/>
      <c r="E15" s="4"/>
      <c r="F15" s="4"/>
      <c r="G15" s="4"/>
      <c r="H15" s="4"/>
      <c r="I15" s="4"/>
      <c r="J15" s="4"/>
      <c r="K15" s="4"/>
    </row>
    <row r="16" spans="1:11" x14ac:dyDescent="0.2">
      <c r="A16" s="17"/>
      <c r="B16" s="17"/>
      <c r="C16" s="17"/>
      <c r="D16" s="17"/>
      <c r="E16" s="16" t="s">
        <v>123</v>
      </c>
      <c r="F16" s="17"/>
      <c r="G16" s="4"/>
      <c r="H16" s="4"/>
      <c r="I16" s="4"/>
      <c r="J16" s="4"/>
      <c r="K16" s="4"/>
    </row>
    <row r="17" spans="1:12" x14ac:dyDescent="0.2">
      <c r="A17" s="11" t="s">
        <v>48</v>
      </c>
      <c r="B17" s="12"/>
      <c r="C17" s="19"/>
      <c r="D17" s="17"/>
      <c r="E17" s="17"/>
      <c r="F17" s="17"/>
      <c r="G17" s="4"/>
      <c r="H17" s="4"/>
      <c r="I17" s="4"/>
      <c r="J17" s="4"/>
      <c r="K17" s="4"/>
    </row>
    <row r="18" spans="1:12" x14ac:dyDescent="0.2">
      <c r="A18" s="13" t="s">
        <v>51</v>
      </c>
      <c r="B18" s="30" t="s">
        <v>124</v>
      </c>
      <c r="C18" s="83"/>
      <c r="D18" s="17"/>
      <c r="E18" s="17"/>
      <c r="F18" s="18"/>
      <c r="G18" s="4"/>
      <c r="H18" s="4"/>
      <c r="I18" s="4"/>
      <c r="J18" s="4"/>
      <c r="K18" s="4"/>
    </row>
    <row r="19" spans="1:12" x14ac:dyDescent="0.2">
      <c r="A19" s="11" t="s">
        <v>41</v>
      </c>
      <c r="B19" s="88" t="s">
        <v>46</v>
      </c>
      <c r="C19" s="98" t="s">
        <v>46</v>
      </c>
      <c r="D19" s="17"/>
      <c r="E19" s="11" t="s">
        <v>46</v>
      </c>
      <c r="F19" s="19" t="s">
        <v>46</v>
      </c>
      <c r="G19" s="4"/>
      <c r="H19" s="4"/>
      <c r="I19" s="4"/>
      <c r="J19" s="4"/>
      <c r="K19" s="4"/>
    </row>
    <row r="20" spans="1:12" x14ac:dyDescent="0.2">
      <c r="A20" s="15"/>
      <c r="B20" s="31" t="s">
        <v>0</v>
      </c>
      <c r="C20" s="83" t="s">
        <v>1</v>
      </c>
      <c r="D20" s="17"/>
      <c r="E20" s="13" t="s">
        <v>0</v>
      </c>
      <c r="F20" s="29" t="s">
        <v>1</v>
      </c>
      <c r="G20" s="4"/>
      <c r="H20" s="4"/>
      <c r="I20" s="4"/>
      <c r="J20" s="4"/>
      <c r="K20" s="4"/>
    </row>
    <row r="21" spans="1:12" ht="25.5" x14ac:dyDescent="0.2">
      <c r="A21" s="125" t="s">
        <v>42</v>
      </c>
      <c r="B21" s="105">
        <v>33458</v>
      </c>
      <c r="C21" s="105">
        <v>21802</v>
      </c>
      <c r="D21" s="17"/>
      <c r="E21" s="104"/>
      <c r="F21" s="104"/>
      <c r="G21" s="4"/>
      <c r="H21" s="102"/>
      <c r="I21" s="102"/>
      <c r="J21" s="4"/>
      <c r="K21" s="102"/>
      <c r="L21" s="102"/>
    </row>
    <row r="22" spans="1:12" ht="25.5" x14ac:dyDescent="0.2">
      <c r="A22" s="125" t="s">
        <v>43</v>
      </c>
      <c r="B22" s="105">
        <v>57051</v>
      </c>
      <c r="C22" s="105">
        <v>48112</v>
      </c>
      <c r="D22" s="17"/>
      <c r="E22" s="104"/>
      <c r="F22" s="104"/>
      <c r="G22" s="4"/>
      <c r="H22" s="102"/>
      <c r="I22" s="102"/>
      <c r="J22" s="4"/>
      <c r="K22" s="102"/>
      <c r="L22" s="102"/>
    </row>
    <row r="23" spans="1:12" x14ac:dyDescent="0.2">
      <c r="A23" s="15" t="s">
        <v>19</v>
      </c>
      <c r="B23" s="105">
        <v>60653</v>
      </c>
      <c r="C23" s="105">
        <v>52532</v>
      </c>
      <c r="D23" s="17"/>
      <c r="E23" s="104"/>
      <c r="F23" s="104"/>
      <c r="G23" s="4"/>
      <c r="H23" s="102"/>
      <c r="I23" s="102"/>
      <c r="J23" s="4"/>
      <c r="K23" s="102"/>
      <c r="L23" s="102"/>
    </row>
    <row r="24" spans="1:12" x14ac:dyDescent="0.2">
      <c r="A24" s="15" t="s">
        <v>44</v>
      </c>
      <c r="B24" s="105">
        <v>50157</v>
      </c>
      <c r="C24" s="105">
        <v>58427</v>
      </c>
      <c r="D24" s="17"/>
      <c r="E24" s="104"/>
      <c r="F24" s="104"/>
      <c r="G24" s="4"/>
      <c r="H24" s="102"/>
      <c r="I24" s="102"/>
      <c r="J24" s="4"/>
      <c r="K24" s="102"/>
      <c r="L24" s="102"/>
    </row>
    <row r="25" spans="1:12" x14ac:dyDescent="0.2">
      <c r="A25" s="15" t="s">
        <v>45</v>
      </c>
      <c r="B25" s="105">
        <v>67777</v>
      </c>
      <c r="C25" s="105">
        <v>82442</v>
      </c>
      <c r="D25" s="17"/>
      <c r="E25" s="104"/>
      <c r="F25" s="104"/>
      <c r="G25" s="4"/>
      <c r="H25" s="102"/>
      <c r="I25" s="102"/>
      <c r="J25" s="4"/>
      <c r="K25" s="102"/>
      <c r="L25" s="102"/>
    </row>
    <row r="26" spans="1:12" x14ac:dyDescent="0.2">
      <c r="A26" s="15" t="s">
        <v>25</v>
      </c>
      <c r="B26" s="105">
        <v>40695</v>
      </c>
      <c r="C26" s="105">
        <v>42632</v>
      </c>
      <c r="D26" s="17"/>
      <c r="E26" s="104"/>
      <c r="F26" s="104"/>
      <c r="G26" s="4"/>
      <c r="H26" s="102"/>
      <c r="I26" s="102"/>
      <c r="J26" s="4"/>
      <c r="K26" s="102"/>
      <c r="L26" s="102"/>
    </row>
    <row r="27" spans="1:12" x14ac:dyDescent="0.2">
      <c r="A27" s="21" t="s">
        <v>94</v>
      </c>
      <c r="B27" s="105">
        <v>57672</v>
      </c>
      <c r="C27" s="105">
        <v>55954</v>
      </c>
      <c r="D27" s="17"/>
      <c r="E27" s="104"/>
      <c r="F27" s="104"/>
      <c r="G27" s="4"/>
      <c r="H27" s="102"/>
      <c r="I27" s="102"/>
      <c r="J27" s="4"/>
      <c r="K27" s="102"/>
      <c r="L27" s="102"/>
    </row>
    <row r="28" spans="1:12" x14ac:dyDescent="0.2">
      <c r="A28" s="15" t="s">
        <v>4</v>
      </c>
      <c r="B28" s="105">
        <v>45817</v>
      </c>
      <c r="C28" s="105">
        <v>37219</v>
      </c>
      <c r="D28" s="17"/>
      <c r="E28" s="104"/>
      <c r="F28" s="104"/>
      <c r="G28" s="4"/>
      <c r="H28" s="102"/>
      <c r="I28" s="102"/>
      <c r="J28" s="4"/>
      <c r="K28" s="102"/>
      <c r="L28" s="102"/>
    </row>
    <row r="29" spans="1:12" x14ac:dyDescent="0.2">
      <c r="A29" s="15" t="s">
        <v>5</v>
      </c>
      <c r="B29" s="105">
        <v>161667</v>
      </c>
      <c r="C29" s="105">
        <v>98498</v>
      </c>
      <c r="D29" s="17"/>
      <c r="E29" s="104"/>
      <c r="F29" s="104"/>
      <c r="G29" s="4"/>
      <c r="H29" s="102"/>
      <c r="I29" s="102"/>
      <c r="J29" s="4"/>
      <c r="K29" s="102"/>
      <c r="L29" s="102"/>
    </row>
    <row r="30" spans="1:12" x14ac:dyDescent="0.2">
      <c r="A30" s="15" t="s">
        <v>6</v>
      </c>
      <c r="B30" s="105">
        <v>229513</v>
      </c>
      <c r="C30" s="105">
        <v>98534</v>
      </c>
      <c r="D30" s="17"/>
      <c r="E30" s="104"/>
      <c r="F30" s="104"/>
      <c r="G30" s="4"/>
      <c r="H30" s="102"/>
      <c r="I30" s="102"/>
      <c r="J30" s="4"/>
      <c r="K30" s="102"/>
      <c r="L30" s="102"/>
    </row>
    <row r="31" spans="1:12" x14ac:dyDescent="0.2">
      <c r="A31" s="15" t="s">
        <v>7</v>
      </c>
      <c r="B31" s="105">
        <v>139473</v>
      </c>
      <c r="C31" s="105">
        <v>88186</v>
      </c>
      <c r="D31" s="17"/>
      <c r="E31" s="104"/>
      <c r="F31" s="104"/>
      <c r="G31" s="4"/>
      <c r="H31" s="102"/>
      <c r="I31" s="102"/>
      <c r="J31" s="4"/>
      <c r="K31" s="102"/>
      <c r="L31" s="102"/>
    </row>
    <row r="32" spans="1:12" x14ac:dyDescent="0.2">
      <c r="A32" s="15" t="s">
        <v>8</v>
      </c>
      <c r="B32" s="105">
        <v>332380</v>
      </c>
      <c r="C32" s="105">
        <v>198833</v>
      </c>
      <c r="D32" s="17"/>
      <c r="E32" s="104"/>
      <c r="F32" s="104"/>
      <c r="G32" s="4"/>
      <c r="H32" s="102"/>
      <c r="I32" s="102"/>
      <c r="J32" s="4"/>
      <c r="K32" s="102"/>
      <c r="L32" s="102"/>
    </row>
    <row r="33" spans="1:18" x14ac:dyDescent="0.2">
      <c r="A33" s="15" t="s">
        <v>9</v>
      </c>
      <c r="B33" s="105">
        <v>321404</v>
      </c>
      <c r="C33" s="105">
        <v>160088</v>
      </c>
      <c r="D33" s="17"/>
      <c r="E33" s="104"/>
      <c r="F33" s="104"/>
      <c r="G33" s="4"/>
      <c r="H33" s="102"/>
      <c r="I33" s="102"/>
      <c r="J33" s="4"/>
      <c r="K33" s="102"/>
      <c r="L33" s="102"/>
    </row>
    <row r="34" spans="1:18" x14ac:dyDescent="0.2">
      <c r="A34" s="15" t="s">
        <v>10</v>
      </c>
      <c r="B34" s="105">
        <v>327993</v>
      </c>
      <c r="C34" s="105">
        <v>262736</v>
      </c>
      <c r="D34" s="17"/>
      <c r="E34" s="104"/>
      <c r="F34" s="104"/>
      <c r="G34" s="4"/>
      <c r="H34" s="102"/>
      <c r="I34" s="102"/>
      <c r="J34" s="4"/>
      <c r="K34" s="102"/>
      <c r="L34" s="102"/>
    </row>
    <row r="35" spans="1:18" x14ac:dyDescent="0.2">
      <c r="A35" s="15" t="s">
        <v>11</v>
      </c>
      <c r="B35" s="105">
        <v>226044</v>
      </c>
      <c r="C35" s="105">
        <v>124902</v>
      </c>
      <c r="D35" s="17"/>
      <c r="E35" s="104"/>
      <c r="F35" s="104"/>
      <c r="G35" s="4"/>
      <c r="H35" s="102"/>
      <c r="I35" s="102"/>
      <c r="J35" s="4"/>
      <c r="K35" s="102"/>
      <c r="L35" s="102"/>
    </row>
    <row r="36" spans="1:18" x14ac:dyDescent="0.2">
      <c r="A36" s="13" t="s">
        <v>12</v>
      </c>
      <c r="B36" s="105">
        <v>117790</v>
      </c>
      <c r="C36" s="105">
        <v>54508</v>
      </c>
      <c r="D36" s="17"/>
      <c r="E36" s="104"/>
      <c r="F36" s="104"/>
      <c r="G36" s="4"/>
      <c r="H36" s="102"/>
      <c r="I36" s="102"/>
      <c r="J36" s="4"/>
      <c r="K36" s="102"/>
      <c r="L36" s="102"/>
    </row>
    <row r="37" spans="1:18" x14ac:dyDescent="0.2">
      <c r="A37" s="17"/>
      <c r="B37" s="2"/>
      <c r="C37" s="2"/>
      <c r="D37" s="17"/>
      <c r="E37" s="6"/>
      <c r="F37" s="6"/>
      <c r="G37" s="4"/>
      <c r="H37" s="102"/>
      <c r="I37" s="102"/>
      <c r="J37" s="4"/>
      <c r="K37" s="102"/>
      <c r="L37" s="102"/>
    </row>
    <row r="38" spans="1:18" x14ac:dyDescent="0.2">
      <c r="A38" s="17"/>
      <c r="B38" s="2"/>
      <c r="C38" s="2"/>
      <c r="D38" s="17"/>
      <c r="E38" s="6"/>
      <c r="F38" s="6"/>
      <c r="G38" s="4"/>
      <c r="H38" s="102"/>
      <c r="I38" s="102"/>
      <c r="J38" s="4"/>
      <c r="K38" s="102"/>
      <c r="L38" s="102"/>
    </row>
    <row r="39" spans="1:18" x14ac:dyDescent="0.2">
      <c r="A39" s="17"/>
      <c r="B39" s="2"/>
      <c r="C39" s="2"/>
      <c r="D39" s="17"/>
      <c r="E39" s="6"/>
      <c r="F39" s="6"/>
      <c r="G39" s="4"/>
      <c r="H39" s="102"/>
      <c r="I39" s="102"/>
      <c r="J39" s="4"/>
      <c r="K39" s="102"/>
      <c r="L39" s="102"/>
    </row>
    <row r="40" spans="1:18" x14ac:dyDescent="0.2">
      <c r="A40" s="17"/>
      <c r="B40" s="2"/>
      <c r="C40" s="2"/>
      <c r="D40" s="17"/>
      <c r="E40" s="6"/>
      <c r="F40" s="6"/>
      <c r="G40" s="4"/>
      <c r="H40" s="102"/>
      <c r="I40" s="102"/>
      <c r="J40" s="4"/>
      <c r="K40" s="102"/>
      <c r="L40" s="102"/>
    </row>
    <row r="41" spans="1:18" x14ac:dyDescent="0.2">
      <c r="A41" s="17"/>
      <c r="B41" s="2"/>
      <c r="C41" s="2"/>
      <c r="D41" s="17"/>
      <c r="E41" s="6"/>
      <c r="F41" s="6"/>
      <c r="G41" s="4"/>
      <c r="H41" s="102"/>
      <c r="I41" s="102"/>
      <c r="J41" s="4"/>
      <c r="K41" s="102"/>
      <c r="L41" s="102"/>
    </row>
    <row r="42" spans="1:18" x14ac:dyDescent="0.2">
      <c r="A42" s="17"/>
      <c r="B42" s="2"/>
      <c r="C42" s="2"/>
      <c r="D42" s="17"/>
      <c r="E42" s="102"/>
      <c r="F42" s="4"/>
      <c r="G42" s="4"/>
      <c r="H42" s="102"/>
      <c r="I42" s="102"/>
      <c r="J42" s="4"/>
      <c r="K42" s="102"/>
      <c r="L42" s="102"/>
    </row>
    <row r="43" spans="1:18" x14ac:dyDescent="0.2">
      <c r="A43" s="17"/>
      <c r="B43" s="33" t="s">
        <v>117</v>
      </c>
      <c r="C43" s="102"/>
      <c r="D43" s="4"/>
      <c r="E43" s="102"/>
      <c r="F43" s="4"/>
      <c r="G43" s="4"/>
      <c r="H43" s="33" t="s">
        <v>126</v>
      </c>
      <c r="I43" s="102"/>
      <c r="J43" s="4"/>
      <c r="K43" s="102"/>
      <c r="L43" s="102"/>
    </row>
    <row r="44" spans="1:18" x14ac:dyDescent="0.2">
      <c r="A44" s="17"/>
      <c r="B44" s="4"/>
      <c r="C44" s="102"/>
      <c r="D44" s="4"/>
      <c r="E44" s="102"/>
      <c r="F44" s="4"/>
      <c r="G44" s="4"/>
      <c r="H44" s="4"/>
      <c r="I44" s="102"/>
      <c r="J44" s="4"/>
      <c r="K44" s="102"/>
      <c r="L44" s="102"/>
    </row>
    <row r="45" spans="1:18" x14ac:dyDescent="0.2">
      <c r="A45" s="4"/>
      <c r="B45" s="4"/>
      <c r="C45" s="4"/>
      <c r="D45" s="4"/>
      <c r="E45" s="4"/>
      <c r="F45" s="23"/>
      <c r="G45" s="4"/>
      <c r="H45" s="4"/>
      <c r="I45" s="4"/>
      <c r="J45" s="4"/>
      <c r="K45" s="4"/>
    </row>
    <row r="46" spans="1:18" ht="26.25" customHeight="1" x14ac:dyDescent="0.2">
      <c r="A46" s="22"/>
      <c r="B46" s="148" t="s">
        <v>125</v>
      </c>
      <c r="C46" s="149"/>
      <c r="D46" s="149"/>
      <c r="E46" s="150"/>
      <c r="F46" s="23"/>
      <c r="G46" s="22"/>
      <c r="H46" s="148" t="s">
        <v>136</v>
      </c>
      <c r="I46" s="149"/>
      <c r="J46" s="149"/>
      <c r="K46" s="150"/>
      <c r="M46" s="23"/>
    </row>
    <row r="47" spans="1:18" x14ac:dyDescent="0.2">
      <c r="A47" s="86" t="s">
        <v>40</v>
      </c>
      <c r="B47" s="86">
        <v>2021</v>
      </c>
      <c r="C47" s="86">
        <v>2022</v>
      </c>
      <c r="D47" s="86">
        <v>2023</v>
      </c>
      <c r="E47" s="86">
        <v>2024</v>
      </c>
      <c r="F47" s="1"/>
      <c r="G47" s="86" t="s">
        <v>40</v>
      </c>
      <c r="H47" s="86">
        <v>2021</v>
      </c>
      <c r="I47" s="86">
        <v>2022</v>
      </c>
      <c r="J47" s="86">
        <v>2023</v>
      </c>
      <c r="K47" s="86">
        <v>2024</v>
      </c>
      <c r="M47" s="1"/>
      <c r="N47" s="1"/>
      <c r="O47" s="1"/>
      <c r="P47" s="1"/>
      <c r="Q47" s="1"/>
      <c r="R47" s="1"/>
    </row>
    <row r="48" spans="1:18" x14ac:dyDescent="0.2">
      <c r="A48" s="99" t="s">
        <v>63</v>
      </c>
      <c r="B48" s="107"/>
      <c r="C48" s="107"/>
      <c r="D48" s="107"/>
      <c r="E48" s="107"/>
      <c r="F48" s="23"/>
      <c r="G48" s="99" t="s">
        <v>63</v>
      </c>
      <c r="H48" s="106"/>
      <c r="I48" s="107"/>
      <c r="J48" s="107"/>
      <c r="K48" s="107"/>
      <c r="M48" s="23"/>
      <c r="N48" s="23"/>
      <c r="O48" s="23"/>
      <c r="P48" s="23"/>
      <c r="Q48" s="23"/>
      <c r="R48" s="1"/>
    </row>
    <row r="49" spans="1:18" x14ac:dyDescent="0.2">
      <c r="A49" s="100" t="s">
        <v>64</v>
      </c>
      <c r="B49" s="107"/>
      <c r="C49" s="107"/>
      <c r="D49" s="107"/>
      <c r="E49" s="107"/>
      <c r="F49" s="23"/>
      <c r="G49" s="100" t="s">
        <v>64</v>
      </c>
      <c r="H49" s="106"/>
      <c r="I49" s="107"/>
      <c r="J49" s="107"/>
      <c r="K49" s="107"/>
      <c r="M49" s="23"/>
      <c r="N49" s="23"/>
      <c r="O49" s="23"/>
      <c r="P49" s="23"/>
      <c r="Q49" s="23"/>
      <c r="R49" s="1"/>
    </row>
    <row r="50" spans="1:18" x14ac:dyDescent="0.2">
      <c r="A50" s="100" t="s">
        <v>65</v>
      </c>
      <c r="B50" s="107"/>
      <c r="C50" s="107"/>
      <c r="D50" s="107"/>
      <c r="E50" s="107"/>
      <c r="F50" s="23"/>
      <c r="G50" s="100" t="s">
        <v>65</v>
      </c>
      <c r="H50" s="106"/>
      <c r="I50" s="107"/>
      <c r="J50" s="107"/>
      <c r="K50" s="107"/>
      <c r="L50" s="23"/>
      <c r="M50" s="23"/>
      <c r="N50" s="23"/>
      <c r="O50" s="23"/>
      <c r="P50" s="23"/>
      <c r="Q50" s="23"/>
      <c r="R50" s="1"/>
    </row>
    <row r="51" spans="1:18" x14ac:dyDescent="0.2">
      <c r="A51" s="100" t="s">
        <v>66</v>
      </c>
      <c r="B51" s="107"/>
      <c r="C51" s="107"/>
      <c r="D51" s="107"/>
      <c r="E51" s="107"/>
      <c r="F51" s="23"/>
      <c r="G51" s="100" t="s">
        <v>66</v>
      </c>
      <c r="H51" s="106"/>
      <c r="I51" s="107"/>
      <c r="J51" s="107"/>
      <c r="K51" s="107"/>
      <c r="L51" s="23"/>
      <c r="M51" s="23"/>
      <c r="N51" s="23"/>
      <c r="O51" s="23"/>
      <c r="P51" s="23"/>
      <c r="Q51" s="23"/>
      <c r="R51" s="1"/>
    </row>
    <row r="52" spans="1:18" x14ac:dyDescent="0.2">
      <c r="A52" s="100" t="s">
        <v>67</v>
      </c>
      <c r="B52" s="107"/>
      <c r="C52" s="107"/>
      <c r="D52" s="107"/>
      <c r="E52" s="107"/>
      <c r="F52" s="23"/>
      <c r="G52" s="100" t="s">
        <v>67</v>
      </c>
      <c r="H52" s="106"/>
      <c r="I52" s="107"/>
      <c r="J52" s="107"/>
      <c r="K52" s="107"/>
      <c r="L52" s="23"/>
      <c r="M52" s="23"/>
      <c r="N52" s="23"/>
      <c r="O52" s="23"/>
      <c r="P52" s="23"/>
      <c r="Q52" s="23"/>
      <c r="R52" s="1"/>
    </row>
    <row r="53" spans="1:18" x14ac:dyDescent="0.2">
      <c r="A53" s="100" t="s">
        <v>68</v>
      </c>
      <c r="B53" s="107"/>
      <c r="C53" s="107"/>
      <c r="D53" s="107"/>
      <c r="E53" s="107"/>
      <c r="F53" s="23"/>
      <c r="G53" s="100" t="s">
        <v>68</v>
      </c>
      <c r="H53" s="106"/>
      <c r="I53" s="107"/>
      <c r="J53" s="107"/>
      <c r="K53" s="107"/>
      <c r="L53" s="23"/>
      <c r="M53" s="23"/>
      <c r="N53" s="23"/>
      <c r="O53" s="23"/>
      <c r="P53" s="23"/>
      <c r="Q53" s="23"/>
      <c r="R53" s="1"/>
    </row>
    <row r="54" spans="1:18" x14ac:dyDescent="0.2">
      <c r="A54" s="100" t="s">
        <v>69</v>
      </c>
      <c r="B54" s="107"/>
      <c r="C54" s="107"/>
      <c r="D54" s="107"/>
      <c r="E54" s="107"/>
      <c r="F54" s="23"/>
      <c r="G54" s="100" t="s">
        <v>69</v>
      </c>
      <c r="H54" s="106"/>
      <c r="I54" s="107"/>
      <c r="J54" s="107"/>
      <c r="K54" s="107"/>
      <c r="L54" s="23"/>
      <c r="M54" s="23"/>
      <c r="N54" s="23"/>
      <c r="O54" s="23"/>
      <c r="P54" s="23"/>
      <c r="Q54" s="23"/>
      <c r="R54" s="1"/>
    </row>
    <row r="55" spans="1:18" x14ac:dyDescent="0.2">
      <c r="A55" s="100" t="s">
        <v>70</v>
      </c>
      <c r="B55" s="107"/>
      <c r="C55" s="107"/>
      <c r="D55" s="107"/>
      <c r="E55" s="107"/>
      <c r="F55" s="23"/>
      <c r="G55" s="100" t="s">
        <v>70</v>
      </c>
      <c r="H55" s="106"/>
      <c r="I55" s="107"/>
      <c r="J55" s="107"/>
      <c r="K55" s="107"/>
      <c r="L55" s="23"/>
      <c r="M55" s="23"/>
      <c r="N55" s="23"/>
      <c r="O55" s="23"/>
      <c r="P55" s="23"/>
      <c r="Q55" s="23"/>
      <c r="R55" s="1"/>
    </row>
    <row r="56" spans="1:18" x14ac:dyDescent="0.2">
      <c r="A56" s="100" t="s">
        <v>71</v>
      </c>
      <c r="B56" s="107"/>
      <c r="C56" s="107"/>
      <c r="D56" s="107"/>
      <c r="E56" s="107"/>
      <c r="F56" s="23"/>
      <c r="G56" s="100" t="s">
        <v>71</v>
      </c>
      <c r="H56" s="106"/>
      <c r="I56" s="107"/>
      <c r="J56" s="107"/>
      <c r="K56" s="107"/>
      <c r="L56" s="23"/>
      <c r="M56" s="23"/>
      <c r="N56" s="23"/>
      <c r="O56" s="23"/>
      <c r="P56" s="23"/>
      <c r="Q56" s="23"/>
      <c r="R56" s="1"/>
    </row>
    <row r="57" spans="1:18" x14ac:dyDescent="0.2">
      <c r="A57" s="100" t="s">
        <v>72</v>
      </c>
      <c r="B57" s="107"/>
      <c r="C57" s="107"/>
      <c r="D57" s="107"/>
      <c r="E57" s="107"/>
      <c r="F57" s="23"/>
      <c r="G57" s="100" t="s">
        <v>72</v>
      </c>
      <c r="H57" s="106"/>
      <c r="I57" s="107"/>
      <c r="J57" s="107"/>
      <c r="K57" s="107"/>
      <c r="L57" s="23"/>
      <c r="M57" s="23"/>
      <c r="N57" s="23"/>
      <c r="O57" s="23"/>
      <c r="P57" s="23"/>
      <c r="Q57" s="23"/>
      <c r="R57" s="1"/>
    </row>
    <row r="58" spans="1:18" x14ac:dyDescent="0.2">
      <c r="A58" s="100" t="s">
        <v>73</v>
      </c>
      <c r="B58" s="107"/>
      <c r="C58" s="107"/>
      <c r="D58" s="107"/>
      <c r="E58" s="107"/>
      <c r="F58" s="23"/>
      <c r="G58" s="100" t="s">
        <v>73</v>
      </c>
      <c r="H58" s="106"/>
      <c r="I58" s="107"/>
      <c r="J58" s="107"/>
      <c r="K58" s="107"/>
      <c r="L58" s="23"/>
      <c r="M58" s="23"/>
      <c r="N58" s="23"/>
      <c r="O58" s="23"/>
      <c r="P58" s="23"/>
      <c r="Q58" s="23"/>
      <c r="R58" s="1"/>
    </row>
    <row r="59" spans="1:18" x14ac:dyDescent="0.2">
      <c r="A59" s="100" t="s">
        <v>74</v>
      </c>
      <c r="B59" s="107"/>
      <c r="C59" s="107"/>
      <c r="D59" s="107"/>
      <c r="E59" s="107"/>
      <c r="F59" s="23"/>
      <c r="G59" s="100" t="s">
        <v>74</v>
      </c>
      <c r="H59" s="106"/>
      <c r="I59" s="107"/>
      <c r="J59" s="107"/>
      <c r="K59" s="107"/>
      <c r="L59" s="23"/>
      <c r="M59" s="23"/>
      <c r="N59" s="23"/>
      <c r="O59" s="23"/>
      <c r="P59" s="23"/>
      <c r="Q59" s="23"/>
      <c r="R59" s="1"/>
    </row>
    <row r="60" spans="1:18" x14ac:dyDescent="0.2">
      <c r="A60" s="100" t="s">
        <v>75</v>
      </c>
      <c r="B60" s="107"/>
      <c r="C60" s="107"/>
      <c r="D60" s="107"/>
      <c r="E60" s="107"/>
      <c r="F60" s="23"/>
      <c r="G60" s="100" t="s">
        <v>75</v>
      </c>
      <c r="H60" s="106"/>
      <c r="I60" s="107"/>
      <c r="J60" s="107"/>
      <c r="K60" s="107"/>
      <c r="L60" s="23"/>
      <c r="M60" s="23"/>
      <c r="N60" s="23"/>
      <c r="O60" s="23"/>
      <c r="P60" s="23"/>
      <c r="Q60" s="23"/>
      <c r="R60" s="1"/>
    </row>
    <row r="61" spans="1:18" x14ac:dyDescent="0.2">
      <c r="A61" s="100" t="s">
        <v>76</v>
      </c>
      <c r="B61" s="107"/>
      <c r="C61" s="107"/>
      <c r="D61" s="107"/>
      <c r="E61" s="107"/>
      <c r="F61" s="23"/>
      <c r="G61" s="100" t="s">
        <v>76</v>
      </c>
      <c r="H61" s="106"/>
      <c r="I61" s="107"/>
      <c r="J61" s="107"/>
      <c r="K61" s="107"/>
      <c r="L61" s="23"/>
      <c r="M61" s="23"/>
      <c r="N61" s="23"/>
      <c r="O61" s="23"/>
      <c r="P61" s="23"/>
      <c r="Q61" s="23"/>
      <c r="R61" s="1"/>
    </row>
    <row r="62" spans="1:18" x14ac:dyDescent="0.2">
      <c r="A62" s="100" t="s">
        <v>77</v>
      </c>
      <c r="B62" s="107"/>
      <c r="C62" s="107"/>
      <c r="D62" s="107"/>
      <c r="E62" s="107"/>
      <c r="F62" s="23"/>
      <c r="G62" s="100" t="s">
        <v>77</v>
      </c>
      <c r="H62" s="106"/>
      <c r="I62" s="107"/>
      <c r="J62" s="107"/>
      <c r="K62" s="107"/>
      <c r="L62" s="23"/>
      <c r="M62" s="23"/>
      <c r="N62" s="23"/>
      <c r="O62" s="23"/>
      <c r="P62" s="23"/>
      <c r="Q62" s="23"/>
      <c r="R62" s="1"/>
    </row>
    <row r="63" spans="1:18" x14ac:dyDescent="0.2">
      <c r="A63" s="100" t="s">
        <v>78</v>
      </c>
      <c r="B63" s="107"/>
      <c r="C63" s="107"/>
      <c r="D63" s="107"/>
      <c r="E63" s="107"/>
      <c r="F63" s="23"/>
      <c r="G63" s="100" t="s">
        <v>78</v>
      </c>
      <c r="H63" s="106"/>
      <c r="I63" s="107"/>
      <c r="J63" s="107"/>
      <c r="K63" s="107"/>
      <c r="L63" s="23"/>
      <c r="M63" s="23"/>
      <c r="N63" s="23"/>
      <c r="O63" s="23"/>
      <c r="P63" s="23"/>
      <c r="Q63" s="23"/>
      <c r="R63" s="1"/>
    </row>
    <row r="64" spans="1:18" x14ac:dyDescent="0.2">
      <c r="A64" s="100" t="s">
        <v>95</v>
      </c>
      <c r="B64" s="107"/>
      <c r="C64" s="107"/>
      <c r="D64" s="107"/>
      <c r="E64" s="107"/>
      <c r="F64" s="23"/>
      <c r="G64" s="100" t="s">
        <v>95</v>
      </c>
      <c r="H64" s="106"/>
      <c r="I64" s="107"/>
      <c r="J64" s="107"/>
      <c r="K64" s="107"/>
      <c r="L64" s="23"/>
      <c r="M64" s="23"/>
      <c r="N64" s="23"/>
      <c r="O64" s="23"/>
      <c r="P64" s="23"/>
      <c r="Q64" s="23"/>
      <c r="R64" s="1"/>
    </row>
    <row r="65" spans="1:18" x14ac:dyDescent="0.2">
      <c r="A65" s="100" t="s">
        <v>79</v>
      </c>
      <c r="B65" s="107"/>
      <c r="C65" s="107"/>
      <c r="D65" s="107"/>
      <c r="E65" s="107"/>
      <c r="F65" s="23"/>
      <c r="G65" s="100" t="s">
        <v>79</v>
      </c>
      <c r="H65" s="106"/>
      <c r="I65" s="107"/>
      <c r="J65" s="107"/>
      <c r="K65" s="107"/>
      <c r="L65" s="23"/>
      <c r="M65" s="23"/>
      <c r="N65" s="23"/>
      <c r="O65" s="23"/>
      <c r="P65" s="23"/>
      <c r="Q65" s="23"/>
      <c r="R65" s="1"/>
    </row>
    <row r="66" spans="1:18" x14ac:dyDescent="0.2">
      <c r="A66" s="100" t="s">
        <v>80</v>
      </c>
      <c r="B66" s="107"/>
      <c r="C66" s="107"/>
      <c r="D66" s="107"/>
      <c r="E66" s="107"/>
      <c r="F66" s="23"/>
      <c r="G66" s="100" t="s">
        <v>80</v>
      </c>
      <c r="H66" s="106"/>
      <c r="I66" s="107"/>
      <c r="J66" s="107"/>
      <c r="K66" s="107"/>
      <c r="L66" s="23"/>
      <c r="M66" s="23"/>
      <c r="N66" s="23"/>
      <c r="O66" s="23"/>
      <c r="P66" s="23"/>
      <c r="Q66" s="23"/>
      <c r="R66" s="1"/>
    </row>
    <row r="67" spans="1:18" x14ac:dyDescent="0.2">
      <c r="A67" s="100" t="s">
        <v>81</v>
      </c>
      <c r="B67" s="107"/>
      <c r="C67" s="107"/>
      <c r="D67" s="107"/>
      <c r="E67" s="107"/>
      <c r="F67" s="23"/>
      <c r="G67" s="100" t="s">
        <v>81</v>
      </c>
      <c r="H67" s="106"/>
      <c r="I67" s="107"/>
      <c r="J67" s="107"/>
      <c r="K67" s="107"/>
      <c r="L67" s="23"/>
      <c r="M67" s="23"/>
      <c r="N67" s="23"/>
      <c r="O67" s="23"/>
      <c r="P67" s="23"/>
      <c r="Q67" s="23"/>
      <c r="R67" s="1"/>
    </row>
    <row r="68" spans="1:18" x14ac:dyDescent="0.2">
      <c r="A68" s="100" t="s">
        <v>82</v>
      </c>
      <c r="B68" s="107"/>
      <c r="C68" s="107"/>
      <c r="D68" s="107"/>
      <c r="E68" s="107"/>
      <c r="F68" s="23"/>
      <c r="G68" s="100" t="s">
        <v>82</v>
      </c>
      <c r="H68" s="106"/>
      <c r="I68" s="107"/>
      <c r="J68" s="107"/>
      <c r="K68" s="107"/>
      <c r="L68" s="23"/>
      <c r="M68" s="23"/>
      <c r="N68" s="23"/>
      <c r="O68" s="23"/>
      <c r="P68" s="23"/>
      <c r="Q68" s="23"/>
      <c r="R68" s="1"/>
    </row>
    <row r="69" spans="1:18" x14ac:dyDescent="0.2">
      <c r="A69" s="100" t="s">
        <v>83</v>
      </c>
      <c r="B69" s="107"/>
      <c r="C69" s="107"/>
      <c r="D69" s="107"/>
      <c r="E69" s="107"/>
      <c r="F69" s="23"/>
      <c r="G69" s="100" t="s">
        <v>83</v>
      </c>
      <c r="H69" s="106"/>
      <c r="I69" s="107"/>
      <c r="J69" s="107"/>
      <c r="K69" s="107"/>
      <c r="L69" s="23"/>
      <c r="M69" s="23"/>
      <c r="N69" s="23"/>
      <c r="O69" s="23"/>
      <c r="P69" s="23"/>
      <c r="Q69" s="23"/>
      <c r="R69" s="1"/>
    </row>
    <row r="70" spans="1:18" x14ac:dyDescent="0.2">
      <c r="A70" s="100" t="s">
        <v>84</v>
      </c>
      <c r="B70" s="107"/>
      <c r="C70" s="107"/>
      <c r="D70" s="107"/>
      <c r="E70" s="107"/>
      <c r="F70" s="23"/>
      <c r="G70" s="100" t="s">
        <v>84</v>
      </c>
      <c r="H70" s="106"/>
      <c r="I70" s="107"/>
      <c r="J70" s="107"/>
      <c r="K70" s="107"/>
      <c r="L70" s="23"/>
      <c r="M70" s="23"/>
      <c r="N70" s="23"/>
      <c r="O70" s="23"/>
      <c r="P70" s="23"/>
      <c r="Q70" s="23"/>
      <c r="R70" s="1"/>
    </row>
    <row r="71" spans="1:18" x14ac:dyDescent="0.2">
      <c r="A71" s="100" t="s">
        <v>85</v>
      </c>
      <c r="B71" s="107"/>
      <c r="C71" s="107"/>
      <c r="D71" s="107"/>
      <c r="E71" s="107"/>
      <c r="F71" s="23"/>
      <c r="G71" s="100" t="s">
        <v>85</v>
      </c>
      <c r="H71" s="106"/>
      <c r="I71" s="107"/>
      <c r="J71" s="107"/>
      <c r="K71" s="107"/>
      <c r="L71" s="23"/>
      <c r="M71" s="23"/>
      <c r="N71" s="23"/>
      <c r="O71" s="23"/>
      <c r="P71" s="23"/>
      <c r="Q71" s="23"/>
      <c r="R71" s="1"/>
    </row>
    <row r="72" spans="1:18" x14ac:dyDescent="0.2">
      <c r="A72" s="100" t="s">
        <v>86</v>
      </c>
      <c r="B72" s="107"/>
      <c r="C72" s="107"/>
      <c r="D72" s="107"/>
      <c r="E72" s="107"/>
      <c r="F72" s="23"/>
      <c r="G72" s="100" t="s">
        <v>86</v>
      </c>
      <c r="H72" s="106"/>
      <c r="I72" s="107"/>
      <c r="J72" s="107"/>
      <c r="K72" s="107"/>
      <c r="L72" s="23"/>
      <c r="M72" s="23"/>
      <c r="N72" s="23"/>
      <c r="O72" s="23"/>
      <c r="P72" s="23"/>
      <c r="Q72" s="23"/>
      <c r="R72" s="1"/>
    </row>
    <row r="73" spans="1:18" x14ac:dyDescent="0.2">
      <c r="A73" s="100" t="s">
        <v>87</v>
      </c>
      <c r="B73" s="107"/>
      <c r="C73" s="107"/>
      <c r="D73" s="107"/>
      <c r="E73" s="107"/>
      <c r="F73" s="23"/>
      <c r="G73" s="100" t="s">
        <v>87</v>
      </c>
      <c r="H73" s="106"/>
      <c r="I73" s="107"/>
      <c r="J73" s="107"/>
      <c r="K73" s="107"/>
      <c r="L73" s="23"/>
      <c r="M73" s="23"/>
      <c r="N73" s="23"/>
      <c r="O73" s="23"/>
      <c r="P73" s="23"/>
      <c r="Q73" s="23"/>
      <c r="R73" s="1"/>
    </row>
    <row r="74" spans="1:18" x14ac:dyDescent="0.2">
      <c r="A74" s="100" t="s">
        <v>88</v>
      </c>
      <c r="B74" s="107"/>
      <c r="C74" s="107"/>
      <c r="D74" s="107"/>
      <c r="E74" s="107"/>
      <c r="F74" s="23"/>
      <c r="G74" s="100" t="s">
        <v>88</v>
      </c>
      <c r="H74" s="106"/>
      <c r="I74" s="107"/>
      <c r="J74" s="107"/>
      <c r="K74" s="107"/>
      <c r="L74" s="23"/>
      <c r="M74" s="23"/>
      <c r="N74" s="23"/>
      <c r="O74" s="23"/>
      <c r="P74" s="23"/>
      <c r="Q74" s="23"/>
      <c r="R74" s="1"/>
    </row>
    <row r="75" spans="1:18" x14ac:dyDescent="0.2">
      <c r="A75" s="100" t="s">
        <v>89</v>
      </c>
      <c r="B75" s="107"/>
      <c r="C75" s="107"/>
      <c r="D75" s="107"/>
      <c r="E75" s="107"/>
      <c r="F75" s="23"/>
      <c r="G75" s="100" t="s">
        <v>89</v>
      </c>
      <c r="H75" s="106"/>
      <c r="I75" s="107"/>
      <c r="J75" s="107"/>
      <c r="K75" s="107"/>
      <c r="L75" s="23"/>
      <c r="M75" s="23"/>
      <c r="N75" s="23"/>
      <c r="O75" s="23"/>
      <c r="P75" s="23"/>
      <c r="Q75" s="23"/>
      <c r="R75" s="1"/>
    </row>
    <row r="76" spans="1:18" x14ac:dyDescent="0.2">
      <c r="A76" s="100" t="s">
        <v>90</v>
      </c>
      <c r="B76" s="107"/>
      <c r="C76" s="107"/>
      <c r="D76" s="107"/>
      <c r="E76" s="107"/>
      <c r="F76" s="23"/>
      <c r="G76" s="100" t="s">
        <v>90</v>
      </c>
      <c r="H76" s="106"/>
      <c r="I76" s="107"/>
      <c r="J76" s="107"/>
      <c r="K76" s="107"/>
      <c r="L76" s="1"/>
      <c r="M76" s="23"/>
      <c r="N76" s="23"/>
      <c r="O76" s="23"/>
      <c r="P76" s="23"/>
      <c r="Q76" s="23"/>
      <c r="R76" s="1"/>
    </row>
    <row r="77" spans="1:18" x14ac:dyDescent="0.2">
      <c r="A77" s="100" t="s">
        <v>91</v>
      </c>
      <c r="B77" s="107"/>
      <c r="C77" s="107"/>
      <c r="D77" s="107"/>
      <c r="E77" s="107"/>
      <c r="F77" s="78"/>
      <c r="G77" s="100" t="s">
        <v>91</v>
      </c>
      <c r="H77" s="106"/>
      <c r="I77" s="107"/>
      <c r="J77" s="107"/>
      <c r="K77" s="107"/>
      <c r="L77" s="23"/>
      <c r="M77" s="78"/>
      <c r="N77" s="78"/>
      <c r="O77" s="78"/>
      <c r="P77" s="1"/>
      <c r="Q77" s="1"/>
      <c r="R77" s="1"/>
    </row>
    <row r="78" spans="1:18" x14ac:dyDescent="0.2">
      <c r="A78" s="101" t="s">
        <v>92</v>
      </c>
      <c r="B78" s="107"/>
      <c r="C78" s="107"/>
      <c r="D78" s="107"/>
      <c r="E78" s="107"/>
      <c r="F78" s="78"/>
      <c r="G78" s="101" t="s">
        <v>92</v>
      </c>
      <c r="H78" s="106"/>
      <c r="I78" s="107"/>
      <c r="J78" s="107"/>
      <c r="K78" s="107"/>
      <c r="L78" s="23"/>
      <c r="M78" s="78"/>
      <c r="N78" s="78"/>
      <c r="O78" s="78"/>
      <c r="P78" s="1"/>
      <c r="Q78" s="1"/>
      <c r="R78" s="1"/>
    </row>
    <row r="79" spans="1:18" x14ac:dyDescent="0.2">
      <c r="A79" s="24"/>
      <c r="B79" s="33"/>
      <c r="C79" s="33"/>
      <c r="D79" s="33"/>
      <c r="E79" s="33"/>
      <c r="F79" s="33"/>
      <c r="G79" s="4"/>
      <c r="H79" s="4"/>
      <c r="I79" s="4"/>
      <c r="J79" s="4"/>
      <c r="K79" s="4"/>
      <c r="L79" s="23"/>
    </row>
    <row r="80" spans="1:18" x14ac:dyDescent="0.2">
      <c r="A80" s="24"/>
      <c r="B80" s="33"/>
      <c r="C80" s="33"/>
      <c r="D80" s="33"/>
      <c r="E80" s="33"/>
      <c r="F80" s="33"/>
      <c r="G80" s="4"/>
      <c r="H80" s="4"/>
      <c r="I80" s="4"/>
      <c r="J80" s="4"/>
      <c r="K80" s="4"/>
      <c r="L80" s="23"/>
    </row>
    <row r="81" spans="1:12" x14ac:dyDescent="0.2">
      <c r="A81" s="24"/>
      <c r="B81" s="33"/>
      <c r="C81" s="33"/>
      <c r="D81" s="33"/>
      <c r="E81" s="33"/>
      <c r="F81" s="33"/>
      <c r="G81" s="4"/>
      <c r="H81" s="4"/>
      <c r="I81" s="4"/>
      <c r="J81" s="4"/>
      <c r="K81" s="4"/>
      <c r="L81" s="23"/>
    </row>
    <row r="82" spans="1:12" x14ac:dyDescent="0.2">
      <c r="A82" s="24"/>
      <c r="B82" s="33"/>
      <c r="C82" s="33"/>
      <c r="D82" s="33"/>
      <c r="E82" s="33"/>
      <c r="F82" s="33"/>
      <c r="G82" s="4"/>
      <c r="H82" s="4"/>
      <c r="I82" s="4"/>
      <c r="J82" s="4"/>
      <c r="K82" s="4"/>
      <c r="L82" s="23"/>
    </row>
    <row r="83" spans="1:12" x14ac:dyDescent="0.2">
      <c r="A83" s="24"/>
      <c r="B83" s="33"/>
      <c r="C83" s="33"/>
      <c r="D83" s="33"/>
      <c r="E83" s="33"/>
      <c r="F83" s="33"/>
      <c r="G83" s="4"/>
      <c r="H83" s="4"/>
      <c r="I83" s="4"/>
      <c r="J83" s="4"/>
      <c r="K83" s="4"/>
      <c r="L83" s="23"/>
    </row>
    <row r="84" spans="1:12" x14ac:dyDescent="0.2">
      <c r="A84" s="24"/>
      <c r="B84" s="33"/>
      <c r="C84" s="33"/>
      <c r="D84" s="33"/>
      <c r="E84" s="33"/>
      <c r="F84" s="33"/>
      <c r="G84" s="4"/>
      <c r="H84" s="4"/>
      <c r="I84" s="4"/>
      <c r="J84" s="4"/>
      <c r="K84" s="4"/>
      <c r="L84" s="23"/>
    </row>
    <row r="85" spans="1:12" x14ac:dyDescent="0.2">
      <c r="A85" s="24"/>
      <c r="B85" s="33"/>
      <c r="C85" s="33"/>
      <c r="D85" s="33"/>
      <c r="E85" s="33"/>
      <c r="F85" s="33"/>
      <c r="G85" s="4"/>
      <c r="H85" s="4"/>
      <c r="I85" s="4"/>
      <c r="J85" s="4"/>
      <c r="K85" s="4"/>
      <c r="L85" s="23"/>
    </row>
    <row r="86" spans="1:12" ht="11.25" customHeight="1" x14ac:dyDescent="0.2">
      <c r="A86" s="24"/>
      <c r="B86" s="33"/>
      <c r="C86" s="33"/>
      <c r="D86" s="33"/>
      <c r="E86" s="33"/>
      <c r="F86" s="33"/>
      <c r="G86" s="4"/>
      <c r="H86" s="4"/>
      <c r="I86" s="4"/>
      <c r="J86" s="4"/>
      <c r="K86" s="4"/>
      <c r="L86" s="23"/>
    </row>
    <row r="87" spans="1:12" x14ac:dyDescent="0.2">
      <c r="A87" s="4"/>
      <c r="B87" s="25"/>
      <c r="C87" s="25"/>
      <c r="D87" s="25"/>
      <c r="E87" s="25"/>
      <c r="F87" s="25"/>
      <c r="G87" s="26"/>
      <c r="H87" s="27"/>
      <c r="I87" s="4"/>
      <c r="J87" s="4"/>
      <c r="K87" s="4"/>
    </row>
    <row r="88" spans="1:12" x14ac:dyDescent="0.2">
      <c r="A88" s="113" t="s">
        <v>61</v>
      </c>
      <c r="B88" s="115"/>
      <c r="C88" s="115"/>
      <c r="D88" s="115"/>
      <c r="E88" s="115"/>
      <c r="F88" s="115"/>
      <c r="G88" s="4"/>
      <c r="H88" s="4"/>
      <c r="I88" s="4"/>
      <c r="J88" s="4"/>
      <c r="K88" s="4"/>
    </row>
    <row r="89" spans="1:12" x14ac:dyDescent="0.2">
      <c r="A89" s="116">
        <f>$B$10</f>
        <v>0</v>
      </c>
      <c r="B89" s="130"/>
      <c r="C89" s="113">
        <v>2021</v>
      </c>
      <c r="D89" s="113">
        <v>2022</v>
      </c>
      <c r="E89" s="113">
        <v>2023</v>
      </c>
      <c r="F89" s="113">
        <v>2024</v>
      </c>
      <c r="G89" s="84"/>
      <c r="H89" s="4"/>
      <c r="I89" s="4"/>
      <c r="J89" s="4"/>
      <c r="K89" s="4"/>
    </row>
    <row r="90" spans="1:12" x14ac:dyDescent="0.2">
      <c r="A90" s="117" t="s">
        <v>97</v>
      </c>
      <c r="B90" s="130"/>
      <c r="C90" s="118">
        <f>'Prognos 2021'!D$36</f>
        <v>4131.0550000000003</v>
      </c>
      <c r="D90" s="118">
        <f>'Prognos 2022'!D$36</f>
        <v>4131.0550000000003</v>
      </c>
      <c r="E90" s="118">
        <f>'Prognos 2023'!D$36</f>
        <v>4131.0550000000003</v>
      </c>
      <c r="F90" s="118">
        <f>'Prognos 2024'!D$36</f>
        <v>4131.0550000000003</v>
      </c>
      <c r="G90" s="4"/>
      <c r="H90" s="4"/>
      <c r="I90" s="4"/>
      <c r="J90" s="4"/>
      <c r="K90" s="4"/>
    </row>
    <row r="91" spans="1:12" x14ac:dyDescent="0.2">
      <c r="A91" s="114" t="s">
        <v>58</v>
      </c>
      <c r="B91" s="130"/>
      <c r="C91" s="118">
        <f>'Prognos 2021'!H$36</f>
        <v>4131.0550000000003</v>
      </c>
      <c r="D91" s="118">
        <f>'Prognos 2022'!H$36</f>
        <v>0</v>
      </c>
      <c r="E91" s="118">
        <f>'Prognos 2023'!H$36</f>
        <v>0</v>
      </c>
      <c r="F91" s="118">
        <f>'Prognos 2024'!H$36</f>
        <v>0</v>
      </c>
      <c r="G91" s="4"/>
      <c r="H91" s="4"/>
      <c r="I91" s="4"/>
      <c r="J91" s="4"/>
      <c r="K91" s="4"/>
    </row>
    <row r="92" spans="1:12" x14ac:dyDescent="0.2">
      <c r="A92" s="119"/>
      <c r="B92" s="130"/>
      <c r="C92" s="118"/>
      <c r="D92" s="120"/>
      <c r="E92" s="120"/>
      <c r="F92" s="120"/>
      <c r="G92" s="4"/>
      <c r="H92" s="4"/>
      <c r="I92" s="4"/>
      <c r="J92" s="4"/>
      <c r="K92" s="4"/>
    </row>
    <row r="93" spans="1:12" ht="12.75" customHeight="1" x14ac:dyDescent="0.2">
      <c r="A93" s="113" t="s">
        <v>109</v>
      </c>
      <c r="B93" s="130"/>
      <c r="C93" s="128">
        <v>2021</v>
      </c>
      <c r="D93" s="134" t="s">
        <v>111</v>
      </c>
      <c r="E93" s="135"/>
      <c r="F93" s="135"/>
      <c r="G93" s="135"/>
      <c r="H93" s="135"/>
      <c r="I93" s="135"/>
      <c r="J93" s="135"/>
      <c r="K93" s="135"/>
    </row>
    <row r="94" spans="1:12" ht="25.5" x14ac:dyDescent="0.2">
      <c r="A94" s="131" t="s">
        <v>105</v>
      </c>
      <c r="B94" s="130"/>
      <c r="C94" s="129"/>
      <c r="D94" s="146" t="s">
        <v>112</v>
      </c>
      <c r="E94" s="147"/>
      <c r="F94" s="147"/>
      <c r="G94" s="147"/>
      <c r="H94" s="147"/>
      <c r="I94" s="147"/>
      <c r="J94" s="147"/>
      <c r="K94" s="147"/>
    </row>
    <row r="95" spans="1:12" ht="25.5" x14ac:dyDescent="0.2">
      <c r="A95" s="131" t="s">
        <v>106</v>
      </c>
      <c r="B95" s="130"/>
      <c r="C95" s="129"/>
      <c r="D95" s="146"/>
      <c r="E95" s="147"/>
      <c r="F95" s="147"/>
      <c r="G95" s="147"/>
      <c r="H95" s="147"/>
      <c r="I95" s="147"/>
      <c r="J95" s="147"/>
      <c r="K95" s="147"/>
    </row>
    <row r="96" spans="1:12" x14ac:dyDescent="0.2">
      <c r="B96" s="8"/>
      <c r="C96" s="8"/>
      <c r="D96" s="8"/>
      <c r="E96" s="8"/>
      <c r="F96" s="8"/>
    </row>
    <row r="97" spans="2:6" x14ac:dyDescent="0.2">
      <c r="B97" s="8"/>
      <c r="C97" s="8"/>
      <c r="D97" s="8"/>
      <c r="E97" s="8"/>
      <c r="F97" s="8"/>
    </row>
  </sheetData>
  <mergeCells count="6">
    <mergeCell ref="A4:C4"/>
    <mergeCell ref="A3:C3"/>
    <mergeCell ref="D94:K95"/>
    <mergeCell ref="B46:E46"/>
    <mergeCell ref="H46:K46"/>
    <mergeCell ref="A6:J6"/>
  </mergeCells>
  <phoneticPr fontId="7" type="noConversion"/>
  <pageMargins left="0.70866141732283472" right="0.70866141732283472" top="0.74803149606299213" bottom="0.74803149606299213" header="0.31496062992125984" footer="0.31496062992125984"/>
  <pageSetup paperSize="9" scale="85" orientation="landscape" r:id="rId1"/>
  <headerFooter alignWithMargins="0">
    <oddHeader>&amp;RBilaga 3 till regeringsbeslut 
2020-12-17, II:15</oddHeader>
  </headerFooter>
  <cellWatches>
    <cellWatch r="B10"/>
  </cellWatche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D16"/>
  <sheetViews>
    <sheetView showGridLines="0" view="pageLayout" zoomScaleNormal="100" workbookViewId="0">
      <selection activeCell="F14" sqref="F14"/>
    </sheetView>
  </sheetViews>
  <sheetFormatPr defaultRowHeight="12.75" x14ac:dyDescent="0.2"/>
  <sheetData>
    <row r="1" spans="1:4" x14ac:dyDescent="0.2">
      <c r="A1" s="81" t="s">
        <v>96</v>
      </c>
      <c r="D1" s="9">
        <f>Inledning!B10</f>
        <v>0</v>
      </c>
    </row>
    <row r="2" spans="1:4" x14ac:dyDescent="0.2">
      <c r="D2" s="9">
        <f>Inledning!B11</f>
        <v>0</v>
      </c>
    </row>
    <row r="5" spans="1:4" ht="13.5" thickBot="1" x14ac:dyDescent="0.25"/>
    <row r="6" spans="1:4" ht="13.5" thickBot="1" x14ac:dyDescent="0.25">
      <c r="A6" s="108" t="s">
        <v>103</v>
      </c>
      <c r="B6" s="109"/>
      <c r="C6" s="110"/>
      <c r="D6" s="111"/>
    </row>
    <row r="15" spans="1:4" ht="13.5" thickBot="1" x14ac:dyDescent="0.25"/>
    <row r="16" spans="1:4" ht="13.5" thickBot="1" x14ac:dyDescent="0.25">
      <c r="A16" s="112" t="s">
        <v>104</v>
      </c>
      <c r="B16" s="109"/>
      <c r="C16" s="110"/>
      <c r="D16" s="111"/>
    </row>
  </sheetData>
  <phoneticPr fontId="7" type="noConversion"/>
  <pageMargins left="0.74803149606299213" right="0.74803149606299213" top="0.98425196850393704" bottom="0.98425196850393704"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54"/>
  <sheetViews>
    <sheetView view="pageLayout" zoomScaleNormal="100" zoomScaleSheetLayoutView="100" workbookViewId="0">
      <selection activeCell="C56" sqref="C56"/>
    </sheetView>
  </sheetViews>
  <sheetFormatPr defaultRowHeight="12.75" x14ac:dyDescent="0.2"/>
  <cols>
    <col min="1" max="1" width="24.42578125" customWidth="1"/>
    <col min="2" max="4" width="10.7109375" customWidth="1"/>
    <col min="5" max="5" width="5.42578125" customWidth="1"/>
    <col min="6" max="7" width="10.7109375" customWidth="1"/>
    <col min="8" max="8" width="13.5703125" customWidth="1"/>
    <col min="9" max="9" width="10.140625" bestFit="1" customWidth="1"/>
  </cols>
  <sheetData>
    <row r="1" spans="1:10" x14ac:dyDescent="0.2">
      <c r="A1" s="32" t="s">
        <v>127</v>
      </c>
      <c r="B1" s="4"/>
      <c r="C1" s="4"/>
      <c r="D1" s="4"/>
      <c r="E1" s="4"/>
      <c r="F1" s="4"/>
      <c r="G1" s="4"/>
      <c r="H1" s="4"/>
      <c r="I1" s="4"/>
      <c r="J1" s="4"/>
    </row>
    <row r="2" spans="1:10" x14ac:dyDescent="0.2">
      <c r="A2" s="4" t="s">
        <v>40</v>
      </c>
      <c r="B2" s="4">
        <f>Inledning!B10</f>
        <v>0</v>
      </c>
      <c r="C2" s="4">
        <f>Inledning!B11</f>
        <v>0</v>
      </c>
      <c r="D2" s="4"/>
      <c r="E2" s="4"/>
      <c r="F2" s="4"/>
      <c r="G2" s="4"/>
      <c r="H2" s="4"/>
      <c r="I2" s="4"/>
      <c r="J2" s="4"/>
    </row>
    <row r="3" spans="1:10" ht="13.5" thickBot="1" x14ac:dyDescent="0.25">
      <c r="A3" s="4"/>
      <c r="B3" s="4" t="s">
        <v>108</v>
      </c>
      <c r="C3" s="4"/>
      <c r="D3" s="34"/>
      <c r="E3" s="4"/>
      <c r="F3" s="4" t="s">
        <v>37</v>
      </c>
      <c r="G3" s="4"/>
      <c r="H3" s="4"/>
      <c r="I3" s="4"/>
      <c r="J3" s="4"/>
    </row>
    <row r="4" spans="1:10" x14ac:dyDescent="0.2">
      <c r="A4" s="137" t="s">
        <v>113</v>
      </c>
      <c r="B4" s="36" t="s">
        <v>13</v>
      </c>
      <c r="C4" s="37" t="s">
        <v>13</v>
      </c>
      <c r="D4" s="38" t="s">
        <v>14</v>
      </c>
      <c r="E4" s="4"/>
      <c r="F4" s="36" t="s">
        <v>13</v>
      </c>
      <c r="G4" s="37" t="s">
        <v>13</v>
      </c>
      <c r="H4" s="38" t="s">
        <v>14</v>
      </c>
      <c r="I4" s="4"/>
      <c r="J4" s="4"/>
    </row>
    <row r="5" spans="1:10" x14ac:dyDescent="0.2">
      <c r="A5" s="39"/>
      <c r="B5" s="40" t="s">
        <v>26</v>
      </c>
      <c r="C5" s="41" t="s">
        <v>26</v>
      </c>
      <c r="D5" s="42" t="s">
        <v>27</v>
      </c>
      <c r="E5" s="17"/>
      <c r="F5" s="40" t="s">
        <v>26</v>
      </c>
      <c r="G5" s="41" t="s">
        <v>26</v>
      </c>
      <c r="H5" s="42" t="s">
        <v>27</v>
      </c>
      <c r="I5" s="4"/>
      <c r="J5" s="4"/>
    </row>
    <row r="6" spans="1:10" ht="13.5" thickBot="1" x14ac:dyDescent="0.25">
      <c r="A6" s="43" t="s">
        <v>3</v>
      </c>
      <c r="B6" s="40" t="s">
        <v>0</v>
      </c>
      <c r="C6" s="41" t="s">
        <v>1</v>
      </c>
      <c r="D6" s="44" t="s">
        <v>28</v>
      </c>
      <c r="E6" s="17"/>
      <c r="F6" s="45" t="s">
        <v>0</v>
      </c>
      <c r="G6" s="46" t="s">
        <v>1</v>
      </c>
      <c r="H6" s="47" t="s">
        <v>28</v>
      </c>
      <c r="I6" s="4"/>
      <c r="J6" s="4"/>
    </row>
    <row r="7" spans="1:10" x14ac:dyDescent="0.2">
      <c r="A7" s="141" t="s">
        <v>20</v>
      </c>
      <c r="B7" s="48">
        <v>1</v>
      </c>
      <c r="C7" s="49">
        <v>1</v>
      </c>
      <c r="D7" s="50">
        <f>((B7*Inledning!$B$21)+(C7*Inledning!$C$21))/1000</f>
        <v>55.26</v>
      </c>
      <c r="E7" s="17"/>
      <c r="F7" s="48">
        <v>1</v>
      </c>
      <c r="G7" s="49">
        <v>1</v>
      </c>
      <c r="H7" s="50">
        <f>((F7*Inledning!$B$21)+(G7*Inledning!$C$21))/1000</f>
        <v>55.26</v>
      </c>
      <c r="I7" s="4"/>
      <c r="J7" s="4"/>
    </row>
    <row r="8" spans="1:10" x14ac:dyDescent="0.2">
      <c r="A8" s="43" t="s">
        <v>16</v>
      </c>
      <c r="B8" s="51">
        <v>1</v>
      </c>
      <c r="C8" s="52">
        <v>1</v>
      </c>
      <c r="D8" s="53">
        <f>((B8*Inledning!$B$21)+(C8*Inledning!$C$21))/1000</f>
        <v>55.26</v>
      </c>
      <c r="E8" s="17"/>
      <c r="F8" s="51">
        <v>1</v>
      </c>
      <c r="G8" s="52">
        <v>1</v>
      </c>
      <c r="H8" s="53">
        <f>((F8*Inledning!$B$21)+(G8*Inledning!$C$21))/1000</f>
        <v>55.26</v>
      </c>
      <c r="I8" s="4"/>
      <c r="J8" s="4"/>
    </row>
    <row r="9" spans="1:10" x14ac:dyDescent="0.2">
      <c r="A9" s="43" t="s">
        <v>15</v>
      </c>
      <c r="B9" s="51">
        <v>1</v>
      </c>
      <c r="C9" s="52">
        <v>1</v>
      </c>
      <c r="D9" s="53">
        <f>((B9*Inledning!$B$21)+(C9*Inledning!$C$21))/1000</f>
        <v>55.26</v>
      </c>
      <c r="E9" s="17"/>
      <c r="F9" s="51">
        <v>1</v>
      </c>
      <c r="G9" s="52">
        <v>1</v>
      </c>
      <c r="H9" s="53">
        <f>((F9*Inledning!$B$21)+(G9*Inledning!$C$21))/1000</f>
        <v>55.26</v>
      </c>
      <c r="I9" s="4"/>
      <c r="J9" s="4"/>
    </row>
    <row r="10" spans="1:10" ht="13.5" customHeight="1" x14ac:dyDescent="0.2">
      <c r="A10" s="138" t="s">
        <v>21</v>
      </c>
      <c r="B10" s="51">
        <v>1</v>
      </c>
      <c r="C10" s="52">
        <v>1</v>
      </c>
      <c r="D10" s="53">
        <f>((B10*Inledning!$B$21)+(C10*Inledning!$C$21))/1000</f>
        <v>55.26</v>
      </c>
      <c r="E10" s="4"/>
      <c r="F10" s="51">
        <v>1</v>
      </c>
      <c r="G10" s="52">
        <v>1</v>
      </c>
      <c r="H10" s="53">
        <f>((F10*Inledning!$B$21)+(G10*Inledning!$C$21))/1000</f>
        <v>55.26</v>
      </c>
      <c r="I10" s="4"/>
      <c r="J10" s="4"/>
    </row>
    <row r="11" spans="1:10" ht="14.25" customHeight="1" x14ac:dyDescent="0.2">
      <c r="A11" s="35" t="s">
        <v>22</v>
      </c>
      <c r="B11" s="51">
        <v>1</v>
      </c>
      <c r="C11" s="52">
        <v>1</v>
      </c>
      <c r="D11" s="53">
        <f>((B11*Inledning!$B$22)+(C11*Inledning!$C$22))/1000</f>
        <v>105.163</v>
      </c>
      <c r="E11" s="4"/>
      <c r="F11" s="51">
        <v>1</v>
      </c>
      <c r="G11" s="52">
        <v>1</v>
      </c>
      <c r="H11" s="53">
        <f>((F11*Inledning!$B$22)+(G11*Inledning!$C$22))/1000</f>
        <v>105.163</v>
      </c>
      <c r="I11" s="4"/>
      <c r="J11" s="4"/>
    </row>
    <row r="12" spans="1:10" ht="14.25" customHeight="1" x14ac:dyDescent="0.2">
      <c r="A12" s="35" t="s">
        <v>17</v>
      </c>
      <c r="B12" s="51">
        <v>1</v>
      </c>
      <c r="C12" s="52">
        <v>1</v>
      </c>
      <c r="D12" s="53">
        <f>((B12*Inledning!$B$22)+(C12*Inledning!$C$22))/1000</f>
        <v>105.163</v>
      </c>
      <c r="E12" s="4"/>
      <c r="F12" s="51">
        <v>1</v>
      </c>
      <c r="G12" s="52">
        <v>1</v>
      </c>
      <c r="H12" s="53">
        <f>((F12*Inledning!$B$22)+(G12*Inledning!$C$22))/1000</f>
        <v>105.163</v>
      </c>
      <c r="I12" s="4"/>
      <c r="J12" s="4"/>
    </row>
    <row r="13" spans="1:10" x14ac:dyDescent="0.2">
      <c r="A13" s="35" t="s">
        <v>18</v>
      </c>
      <c r="B13" s="51">
        <v>1</v>
      </c>
      <c r="C13" s="52">
        <v>1</v>
      </c>
      <c r="D13" s="53">
        <f>((B13*Inledning!$B$22)+(C13*Inledning!$C$22))/1000</f>
        <v>105.163</v>
      </c>
      <c r="E13" s="4"/>
      <c r="F13" s="51">
        <v>1</v>
      </c>
      <c r="G13" s="52">
        <v>1</v>
      </c>
      <c r="H13" s="53">
        <f>((F13*Inledning!$B$22)+(G13*Inledning!$C$22))/1000</f>
        <v>105.163</v>
      </c>
      <c r="I13" s="4"/>
      <c r="J13" s="4"/>
    </row>
    <row r="14" spans="1:10" x14ac:dyDescent="0.2">
      <c r="A14" s="35" t="s">
        <v>19</v>
      </c>
      <c r="B14" s="51">
        <v>1</v>
      </c>
      <c r="C14" s="52">
        <v>1</v>
      </c>
      <c r="D14" s="53">
        <f>((B14*Inledning!$B$23)+(C14*Inledning!$C$23))/1000</f>
        <v>113.185</v>
      </c>
      <c r="E14" s="4"/>
      <c r="F14" s="51">
        <v>1</v>
      </c>
      <c r="G14" s="52">
        <v>1</v>
      </c>
      <c r="H14" s="53">
        <f>((F14*Inledning!$B$23)+(G14*Inledning!$C$23))/1000</f>
        <v>113.185</v>
      </c>
      <c r="I14" s="4"/>
      <c r="J14" s="4"/>
    </row>
    <row r="15" spans="1:10" x14ac:dyDescent="0.2">
      <c r="A15" s="35" t="s">
        <v>23</v>
      </c>
      <c r="B15" s="51">
        <v>1</v>
      </c>
      <c r="C15" s="52">
        <v>1</v>
      </c>
      <c r="D15" s="53">
        <f>((B15*Inledning!$B$24)+(C15*Inledning!$C$24))/1000</f>
        <v>108.584</v>
      </c>
      <c r="E15" s="4"/>
      <c r="F15" s="51">
        <v>1</v>
      </c>
      <c r="G15" s="52">
        <v>1</v>
      </c>
      <c r="H15" s="53">
        <f>((F15*Inledning!$B$24)+(G15*Inledning!$C$24))/1000</f>
        <v>108.584</v>
      </c>
      <c r="I15" s="4"/>
      <c r="J15" s="4"/>
    </row>
    <row r="16" spans="1:10" x14ac:dyDescent="0.2">
      <c r="A16" s="35" t="s">
        <v>24</v>
      </c>
      <c r="B16" s="51">
        <v>1</v>
      </c>
      <c r="C16" s="52">
        <v>1</v>
      </c>
      <c r="D16" s="53">
        <f>((B16*Inledning!$B$25)+(C16*Inledning!$C$25))/1000</f>
        <v>150.21899999999999</v>
      </c>
      <c r="E16" s="4"/>
      <c r="F16" s="51">
        <v>1</v>
      </c>
      <c r="G16" s="52">
        <v>1</v>
      </c>
      <c r="H16" s="53">
        <f>((F16*Inledning!$B$25)+(G16*Inledning!$C$25))/1000</f>
        <v>150.21899999999999</v>
      </c>
      <c r="I16" s="4"/>
      <c r="J16" s="4"/>
    </row>
    <row r="17" spans="1:10" x14ac:dyDescent="0.2">
      <c r="A17" s="35" t="s">
        <v>25</v>
      </c>
      <c r="B17" s="51">
        <v>1</v>
      </c>
      <c r="C17" s="52">
        <v>1</v>
      </c>
      <c r="D17" s="53">
        <f>((B17*Inledning!$B$26)+(C17*Inledning!$C$26))/1000</f>
        <v>83.326999999999998</v>
      </c>
      <c r="E17" s="4"/>
      <c r="F17" s="51">
        <v>1</v>
      </c>
      <c r="G17" s="52">
        <v>1</v>
      </c>
      <c r="H17" s="53">
        <f>((F17*Inledning!$B$26)+(G17*Inledning!$C$26))/1000</f>
        <v>83.326999999999998</v>
      </c>
      <c r="I17" s="4"/>
      <c r="J17" s="4"/>
    </row>
    <row r="18" spans="1:10" x14ac:dyDescent="0.2">
      <c r="A18" s="136" t="s">
        <v>93</v>
      </c>
      <c r="B18" s="51">
        <v>1</v>
      </c>
      <c r="C18" s="52">
        <v>1</v>
      </c>
      <c r="D18" s="53">
        <f>((B18*Inledning!$B$27)+(C18*Inledning!$C$27))/1000</f>
        <v>113.626</v>
      </c>
      <c r="E18" s="4"/>
      <c r="F18" s="51">
        <v>1</v>
      </c>
      <c r="G18" s="52">
        <v>1</v>
      </c>
      <c r="H18" s="53">
        <f>((F18*Inledning!$B$27)+(G18*Inledning!$C$27))/1000</f>
        <v>113.626</v>
      </c>
      <c r="I18" s="4"/>
      <c r="J18" s="4"/>
    </row>
    <row r="19" spans="1:10" x14ac:dyDescent="0.2">
      <c r="A19" s="35" t="s">
        <v>4</v>
      </c>
      <c r="B19" s="51">
        <v>1</v>
      </c>
      <c r="C19" s="52">
        <v>1</v>
      </c>
      <c r="D19" s="53">
        <f>((B19*Inledning!$B$28)+(C19*Inledning!$C$28))/1000</f>
        <v>83.036000000000001</v>
      </c>
      <c r="E19" s="4"/>
      <c r="F19" s="51">
        <v>1</v>
      </c>
      <c r="G19" s="52">
        <v>1</v>
      </c>
      <c r="H19" s="53">
        <f>((F19*Inledning!$B$28)+(G19*Inledning!$C$28))/1000</f>
        <v>83.036000000000001</v>
      </c>
      <c r="I19" s="4"/>
      <c r="J19" s="4"/>
    </row>
    <row r="20" spans="1:10" x14ac:dyDescent="0.2">
      <c r="A20" s="35" t="s">
        <v>5</v>
      </c>
      <c r="B20" s="51">
        <v>1</v>
      </c>
      <c r="C20" s="52">
        <v>1</v>
      </c>
      <c r="D20" s="53">
        <f>((B20*Inledning!$B$29)+(C20*Inledning!$C$29))/1000</f>
        <v>260.16500000000002</v>
      </c>
      <c r="E20" s="4"/>
      <c r="F20" s="51">
        <v>1</v>
      </c>
      <c r="G20" s="52">
        <v>1</v>
      </c>
      <c r="H20" s="53">
        <f>((F20*Inledning!$B$29)+(G20*Inledning!$C$29))/1000</f>
        <v>260.16500000000002</v>
      </c>
      <c r="I20" s="4"/>
      <c r="J20" s="4"/>
    </row>
    <row r="21" spans="1:10" x14ac:dyDescent="0.2">
      <c r="A21" s="35" t="s">
        <v>6</v>
      </c>
      <c r="B21" s="51">
        <v>1</v>
      </c>
      <c r="C21" s="52">
        <v>1</v>
      </c>
      <c r="D21" s="53">
        <f>((B21*Inledning!$B$30)+(C21*Inledning!$C$30))/1000</f>
        <v>328.04700000000003</v>
      </c>
      <c r="E21" s="4"/>
      <c r="F21" s="51">
        <v>1</v>
      </c>
      <c r="G21" s="52">
        <v>1</v>
      </c>
      <c r="H21" s="53">
        <f>((F21*Inledning!$B$30)+(G21*Inledning!$C$30))/1000</f>
        <v>328.04700000000003</v>
      </c>
      <c r="I21" s="4"/>
      <c r="J21" s="4"/>
    </row>
    <row r="22" spans="1:10" x14ac:dyDescent="0.2">
      <c r="A22" s="35" t="s">
        <v>7</v>
      </c>
      <c r="B22" s="51">
        <v>1</v>
      </c>
      <c r="C22" s="52">
        <v>1</v>
      </c>
      <c r="D22" s="53">
        <f>((B22*Inledning!$B$31)+(C22*Inledning!$C$31))/1000</f>
        <v>227.65899999999999</v>
      </c>
      <c r="E22" s="4"/>
      <c r="F22" s="51">
        <v>1</v>
      </c>
      <c r="G22" s="52">
        <v>1</v>
      </c>
      <c r="H22" s="53">
        <f>((F22*Inledning!$B$31)+(G22*Inledning!$C$31))/1000</f>
        <v>227.65899999999999</v>
      </c>
      <c r="I22" s="4"/>
      <c r="J22" s="4"/>
    </row>
    <row r="23" spans="1:10" x14ac:dyDescent="0.2">
      <c r="A23" s="35" t="s">
        <v>8</v>
      </c>
      <c r="B23" s="51">
        <v>1</v>
      </c>
      <c r="C23" s="52">
        <v>1</v>
      </c>
      <c r="D23" s="53">
        <f>((B23*Inledning!$B$32)+(C23*Inledning!$C$32))/1000</f>
        <v>531.21299999999997</v>
      </c>
      <c r="E23" s="4"/>
      <c r="F23" s="51">
        <v>1</v>
      </c>
      <c r="G23" s="52">
        <v>1</v>
      </c>
      <c r="H23" s="53">
        <f>((F23*Inledning!$B$32)+(G23*Inledning!$C$32))/1000</f>
        <v>531.21299999999997</v>
      </c>
      <c r="I23" s="4"/>
      <c r="J23" s="4"/>
    </row>
    <row r="24" spans="1:10" x14ac:dyDescent="0.2">
      <c r="A24" s="35" t="s">
        <v>9</v>
      </c>
      <c r="B24" s="51">
        <v>1</v>
      </c>
      <c r="C24" s="52">
        <v>1</v>
      </c>
      <c r="D24" s="53">
        <f>((B24*Inledning!$B$33)+(C24*Inledning!$C$33))/1000</f>
        <v>481.49200000000002</v>
      </c>
      <c r="E24" s="4"/>
      <c r="F24" s="51">
        <v>1</v>
      </c>
      <c r="G24" s="52">
        <v>1</v>
      </c>
      <c r="H24" s="53">
        <f>((F24*Inledning!$B$33)+(G24*Inledning!$C$33))/1000</f>
        <v>481.49200000000002</v>
      </c>
      <c r="I24" s="4"/>
      <c r="J24" s="4"/>
    </row>
    <row r="25" spans="1:10" x14ac:dyDescent="0.2">
      <c r="A25" s="35" t="s">
        <v>10</v>
      </c>
      <c r="B25" s="51">
        <v>1</v>
      </c>
      <c r="C25" s="52">
        <v>1</v>
      </c>
      <c r="D25" s="53">
        <f>((B25*Inledning!$B$34)+(C25*Inledning!$C$34))/1000</f>
        <v>590.72900000000004</v>
      </c>
      <c r="E25" s="4"/>
      <c r="F25" s="51">
        <v>1</v>
      </c>
      <c r="G25" s="52">
        <v>1</v>
      </c>
      <c r="H25" s="53">
        <f>((F25*Inledning!$B$34)+(G25*Inledning!$C$34))/1000</f>
        <v>590.72900000000004</v>
      </c>
      <c r="I25" s="4"/>
      <c r="J25" s="4"/>
    </row>
    <row r="26" spans="1:10" x14ac:dyDescent="0.2">
      <c r="A26" s="35" t="s">
        <v>11</v>
      </c>
      <c r="B26" s="51">
        <v>1</v>
      </c>
      <c r="C26" s="52">
        <v>1</v>
      </c>
      <c r="D26" s="53">
        <f>((B26*Inledning!$B$35)+(C26*Inledning!$C$35))/1000</f>
        <v>350.94600000000003</v>
      </c>
      <c r="E26" s="4"/>
      <c r="F26" s="51">
        <v>1</v>
      </c>
      <c r="G26" s="52">
        <v>1</v>
      </c>
      <c r="H26" s="53">
        <f>((F26*Inledning!$B$35)+(G26*Inledning!$C$35))/1000</f>
        <v>350.94600000000003</v>
      </c>
      <c r="I26" s="4"/>
      <c r="J26" s="4"/>
    </row>
    <row r="27" spans="1:10" ht="13.5" thickBot="1" x14ac:dyDescent="0.25">
      <c r="A27" s="139" t="s">
        <v>12</v>
      </c>
      <c r="B27" s="54">
        <v>1</v>
      </c>
      <c r="C27" s="55">
        <v>1</v>
      </c>
      <c r="D27" s="56">
        <f>((B27*Inledning!$B$36)+(C27*Inledning!$C$36))/1000</f>
        <v>172.298</v>
      </c>
      <c r="E27" s="4"/>
      <c r="F27" s="54">
        <v>1</v>
      </c>
      <c r="G27" s="57">
        <v>1</v>
      </c>
      <c r="H27" s="56">
        <f>((F27*Inledning!$B$36)+(G27*Inledning!$C$36))/1000</f>
        <v>172.298</v>
      </c>
      <c r="I27" s="4"/>
      <c r="J27" s="4"/>
    </row>
    <row r="28" spans="1:10" ht="18.75" customHeight="1" x14ac:dyDescent="0.2">
      <c r="A28" s="140" t="s">
        <v>2</v>
      </c>
      <c r="B28" s="58">
        <f>SUM(B7:B27)</f>
        <v>21</v>
      </c>
      <c r="C28" s="59">
        <f>SUM(C7:C27)</f>
        <v>21</v>
      </c>
      <c r="D28" s="60">
        <f>SUM(D7:D27)</f>
        <v>4131.0550000000003</v>
      </c>
      <c r="E28" s="4"/>
      <c r="F28" s="58">
        <f>SUM(F7:F27)</f>
        <v>21</v>
      </c>
      <c r="G28" s="59">
        <f>SUM(G7:G27)</f>
        <v>21</v>
      </c>
      <c r="H28" s="143">
        <f>SUM(H7:H27)</f>
        <v>4131.0550000000003</v>
      </c>
      <c r="I28" s="4"/>
      <c r="J28" s="4"/>
    </row>
    <row r="29" spans="1:10" ht="18.75" customHeight="1" x14ac:dyDescent="0.2">
      <c r="A29" s="6"/>
      <c r="B29" s="61"/>
      <c r="C29" s="62"/>
      <c r="D29" s="61"/>
      <c r="E29" s="61"/>
      <c r="F29" s="4"/>
      <c r="G29" s="4"/>
      <c r="H29" s="4"/>
      <c r="I29" s="4"/>
      <c r="J29" s="4"/>
    </row>
    <row r="30" spans="1:10" ht="13.5" thickBot="1" x14ac:dyDescent="0.25">
      <c r="A30" s="4"/>
      <c r="B30" s="4"/>
      <c r="C30" s="4"/>
      <c r="D30" s="4"/>
      <c r="E30" s="4"/>
      <c r="F30" s="4"/>
      <c r="G30" s="64"/>
      <c r="H30" s="4"/>
      <c r="I30" s="4"/>
      <c r="J30" s="4"/>
    </row>
    <row r="31" spans="1:10" ht="13.5" thickBot="1" x14ac:dyDescent="0.25">
      <c r="A31" s="6" t="s">
        <v>32</v>
      </c>
      <c r="B31" s="4"/>
      <c r="C31" s="4"/>
      <c r="D31" s="65">
        <v>0</v>
      </c>
      <c r="E31" s="4"/>
      <c r="F31" s="4"/>
      <c r="G31" s="64"/>
      <c r="H31" s="65">
        <v>0</v>
      </c>
      <c r="I31" s="4"/>
      <c r="J31" s="4"/>
    </row>
    <row r="32" spans="1:10" x14ac:dyDescent="0.2">
      <c r="A32" s="33"/>
      <c r="B32" s="33"/>
      <c r="C32" s="33"/>
      <c r="D32" s="33"/>
      <c r="E32" s="33"/>
      <c r="F32" s="4"/>
      <c r="G32" s="64"/>
      <c r="H32" s="4"/>
      <c r="I32" s="4"/>
      <c r="J32" s="4"/>
    </row>
    <row r="33" spans="1:10" x14ac:dyDescent="0.2">
      <c r="A33" s="10" t="s">
        <v>38</v>
      </c>
      <c r="B33" s="33"/>
      <c r="C33" s="33"/>
      <c r="D33" s="10">
        <f>Inledning!$C13</f>
        <v>0</v>
      </c>
      <c r="E33" s="33"/>
      <c r="F33" s="4"/>
      <c r="G33" s="64"/>
      <c r="H33" s="6">
        <f>Inledning!$C13</f>
        <v>0</v>
      </c>
      <c r="I33" s="4"/>
      <c r="J33" s="4"/>
    </row>
    <row r="34" spans="1:10" x14ac:dyDescent="0.2">
      <c r="A34" s="10" t="s">
        <v>100</v>
      </c>
      <c r="B34" s="89"/>
      <c r="C34" s="90"/>
      <c r="D34" s="91">
        <f>Inledning!$C10</f>
        <v>0</v>
      </c>
      <c r="E34" s="16"/>
      <c r="F34" s="17"/>
      <c r="G34" s="66"/>
      <c r="H34" s="63">
        <f>Inledning!$C10</f>
        <v>0</v>
      </c>
      <c r="I34" s="4"/>
      <c r="J34" s="4"/>
    </row>
    <row r="35" spans="1:10" x14ac:dyDescent="0.2">
      <c r="A35" s="10" t="s">
        <v>33</v>
      </c>
      <c r="B35" s="33"/>
      <c r="C35" s="33"/>
      <c r="D35" s="92">
        <f>D33+D34</f>
        <v>0</v>
      </c>
      <c r="E35" s="16"/>
      <c r="F35" s="17"/>
      <c r="G35" s="66"/>
      <c r="H35" s="28">
        <f>H33+H34</f>
        <v>0</v>
      </c>
      <c r="I35" s="4"/>
      <c r="J35" s="4"/>
    </row>
    <row r="36" spans="1:10" ht="13.5" thickBot="1" x14ac:dyDescent="0.25">
      <c r="A36" s="10" t="s">
        <v>114</v>
      </c>
      <c r="B36" s="33"/>
      <c r="C36" s="33"/>
      <c r="D36" s="67">
        <f>D28+D31</f>
        <v>4131.0550000000003</v>
      </c>
      <c r="E36" s="33"/>
      <c r="F36" s="33"/>
      <c r="G36" s="33"/>
      <c r="H36" s="67">
        <f>H28+H31</f>
        <v>4131.0550000000003</v>
      </c>
      <c r="I36" s="4"/>
      <c r="J36" s="4"/>
    </row>
    <row r="37" spans="1:10" ht="13.5" thickBot="1" x14ac:dyDescent="0.25">
      <c r="A37" s="10" t="s">
        <v>60</v>
      </c>
      <c r="B37" s="33"/>
      <c r="C37" s="33"/>
      <c r="D37" s="68"/>
      <c r="E37" s="33"/>
      <c r="F37" s="33"/>
      <c r="G37" s="33"/>
      <c r="H37" s="68"/>
      <c r="I37" s="4"/>
      <c r="J37" s="4"/>
    </row>
    <row r="38" spans="1:10" x14ac:dyDescent="0.2">
      <c r="A38" s="10" t="s">
        <v>54</v>
      </c>
      <c r="B38" s="33"/>
      <c r="C38" s="33"/>
      <c r="D38" s="93">
        <f>D35-D36-D37</f>
        <v>-4131.0550000000003</v>
      </c>
      <c r="E38" s="94"/>
      <c r="F38" s="70"/>
      <c r="G38" s="70"/>
      <c r="H38" s="69">
        <f>H35-H36-H37</f>
        <v>-4131.0550000000003</v>
      </c>
      <c r="I38" s="4"/>
      <c r="J38" s="4"/>
    </row>
    <row r="39" spans="1:10" x14ac:dyDescent="0.2">
      <c r="A39" s="33"/>
      <c r="B39" s="33"/>
      <c r="C39" s="33"/>
      <c r="D39" s="33"/>
      <c r="E39" s="33"/>
      <c r="F39" s="4"/>
      <c r="G39" s="4"/>
      <c r="H39" s="4"/>
      <c r="I39" s="4"/>
      <c r="J39" s="4"/>
    </row>
    <row r="40" spans="1:10" x14ac:dyDescent="0.2">
      <c r="A40" s="10" t="s">
        <v>35</v>
      </c>
      <c r="B40" s="33"/>
      <c r="C40" s="33"/>
      <c r="D40" s="10">
        <f>IF(D38&gt;0,D38,0)</f>
        <v>0</v>
      </c>
      <c r="E40" s="33"/>
      <c r="F40" s="4"/>
      <c r="G40" s="4"/>
      <c r="H40" s="6">
        <f>IF(H38&gt;0,H38,0)</f>
        <v>0</v>
      </c>
      <c r="I40" s="4"/>
      <c r="J40" s="4"/>
    </row>
    <row r="41" spans="1:10" x14ac:dyDescent="0.2">
      <c r="A41" s="7" t="s">
        <v>57</v>
      </c>
      <c r="B41" s="33"/>
      <c r="C41" s="33"/>
      <c r="D41" s="71">
        <f>D42-D40</f>
        <v>0</v>
      </c>
      <c r="E41" s="33"/>
      <c r="F41" s="4"/>
      <c r="G41" s="4"/>
      <c r="H41" s="71">
        <f>H42-H40</f>
        <v>0</v>
      </c>
      <c r="I41" s="4"/>
      <c r="J41" s="4"/>
    </row>
    <row r="42" spans="1:10" x14ac:dyDescent="0.2">
      <c r="A42" s="10" t="s">
        <v>55</v>
      </c>
      <c r="B42" s="33"/>
      <c r="C42" s="33"/>
      <c r="D42" s="10">
        <f>IF(D40=0,0,IF(D40&gt;0.1*D34,D34*0.1,D38))</f>
        <v>0</v>
      </c>
      <c r="E42" s="33"/>
      <c r="F42" s="4"/>
      <c r="G42" s="4"/>
      <c r="H42" s="6">
        <f>IF(H40=0,0,IF(H40&gt;0.1*H34,H34*0.1,H38))</f>
        <v>0</v>
      </c>
      <c r="I42" s="4"/>
      <c r="J42" s="4"/>
    </row>
    <row r="43" spans="1:10" x14ac:dyDescent="0.2">
      <c r="A43" s="33"/>
      <c r="B43" s="33"/>
      <c r="C43" s="33"/>
      <c r="D43" s="33"/>
      <c r="E43" s="33"/>
      <c r="F43" s="4"/>
      <c r="G43" s="4"/>
      <c r="H43" s="4"/>
      <c r="I43" s="4"/>
      <c r="J43" s="4"/>
    </row>
    <row r="44" spans="1:10" ht="13.5" thickBot="1" x14ac:dyDescent="0.25">
      <c r="A44" s="10" t="s">
        <v>29</v>
      </c>
      <c r="B44" s="33"/>
      <c r="C44" s="33"/>
      <c r="D44" s="91">
        <f>Inledning!$C14</f>
        <v>0</v>
      </c>
      <c r="E44" s="16"/>
      <c r="F44" s="17"/>
      <c r="G44" s="17"/>
      <c r="H44" s="63">
        <f>Inledning!$C14</f>
        <v>0</v>
      </c>
      <c r="I44" s="4"/>
      <c r="J44" s="4"/>
    </row>
    <row r="45" spans="1:10" ht="13.5" thickBot="1" x14ac:dyDescent="0.25">
      <c r="A45" s="10" t="s">
        <v>98</v>
      </c>
      <c r="B45" s="33"/>
      <c r="C45" s="33"/>
      <c r="D45" s="95"/>
      <c r="E45" s="33"/>
      <c r="F45" s="4"/>
      <c r="G45" s="4"/>
      <c r="H45" s="72"/>
      <c r="I45" s="4"/>
      <c r="J45" s="4"/>
    </row>
    <row r="46" spans="1:10" ht="13.5" thickBot="1" x14ac:dyDescent="0.25">
      <c r="A46" s="7" t="s">
        <v>31</v>
      </c>
      <c r="B46" s="33"/>
      <c r="C46" s="33"/>
      <c r="D46" s="73"/>
      <c r="E46" s="33"/>
      <c r="F46" s="4"/>
      <c r="G46" s="4"/>
      <c r="H46" s="73"/>
      <c r="I46" s="4"/>
      <c r="J46" s="4"/>
    </row>
    <row r="47" spans="1:10" x14ac:dyDescent="0.2">
      <c r="A47" s="6" t="s">
        <v>56</v>
      </c>
      <c r="B47" s="4"/>
      <c r="C47" s="4"/>
      <c r="D47" s="74">
        <f>D45+D46</f>
        <v>0</v>
      </c>
      <c r="E47" s="4"/>
      <c r="F47" s="4"/>
      <c r="G47" s="20"/>
      <c r="H47" s="74">
        <f>H45+H46</f>
        <v>0</v>
      </c>
      <c r="I47" s="4"/>
      <c r="J47" s="4"/>
    </row>
    <row r="48" spans="1:10" x14ac:dyDescent="0.2">
      <c r="A48" s="4"/>
      <c r="B48" s="4"/>
      <c r="C48" s="4"/>
      <c r="D48" s="4"/>
      <c r="E48" s="4"/>
      <c r="F48" s="4"/>
      <c r="G48" s="4"/>
      <c r="H48" s="4"/>
      <c r="I48" s="4"/>
      <c r="J48" s="4"/>
    </row>
    <row r="49" spans="1:10" x14ac:dyDescent="0.2">
      <c r="A49" s="10" t="s">
        <v>39</v>
      </c>
      <c r="B49" s="4"/>
      <c r="C49" s="4"/>
      <c r="D49" s="4"/>
      <c r="E49" s="4"/>
      <c r="F49" s="4"/>
      <c r="G49" s="4"/>
      <c r="H49" s="4"/>
      <c r="I49" s="4"/>
      <c r="J49" s="4"/>
    </row>
    <row r="50" spans="1:10" x14ac:dyDescent="0.2">
      <c r="A50" s="10" t="s">
        <v>128</v>
      </c>
      <c r="B50" s="84"/>
      <c r="C50" s="84"/>
      <c r="D50" s="84"/>
      <c r="E50" s="84"/>
      <c r="F50" s="84"/>
      <c r="G50" s="84"/>
      <c r="H50" s="84"/>
      <c r="I50" s="4"/>
      <c r="J50" s="4"/>
    </row>
    <row r="51" spans="1:10" x14ac:dyDescent="0.2">
      <c r="A51" s="85" t="s">
        <v>101</v>
      </c>
      <c r="B51" s="84"/>
      <c r="C51" s="84"/>
      <c r="D51" s="84"/>
      <c r="E51" s="84"/>
      <c r="F51" s="84"/>
      <c r="G51" s="84"/>
      <c r="H51" s="84"/>
      <c r="I51" s="4"/>
      <c r="J51" s="4"/>
    </row>
    <row r="52" spans="1:10" x14ac:dyDescent="0.2">
      <c r="A52" s="4"/>
      <c r="B52" s="4"/>
      <c r="C52" s="4"/>
      <c r="D52" s="4"/>
      <c r="E52" s="4"/>
      <c r="F52" s="4"/>
      <c r="G52" s="4"/>
      <c r="H52" s="4"/>
      <c r="I52" s="4"/>
      <c r="J52" s="4"/>
    </row>
    <row r="53" spans="1:10" x14ac:dyDescent="0.2">
      <c r="A53" s="2"/>
      <c r="D53" s="3"/>
    </row>
    <row r="54" spans="1:10" x14ac:dyDescent="0.2">
      <c r="A54" s="6"/>
      <c r="D54" s="5"/>
    </row>
  </sheetData>
  <phoneticPr fontId="0" type="noConversion"/>
  <pageMargins left="0.23622047244094491" right="0.23622047244094491" top="0.74803149606299213" bottom="0.74803149606299213" header="0.31496062992125984" footer="0.31496062992125984"/>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J67"/>
  <sheetViews>
    <sheetView view="pageLayout" topLeftCell="A66" zoomScaleNormal="100" zoomScaleSheetLayoutView="100" workbookViewId="0">
      <selection activeCell="A52" sqref="A52"/>
    </sheetView>
  </sheetViews>
  <sheetFormatPr defaultRowHeight="12.75" x14ac:dyDescent="0.2"/>
  <cols>
    <col min="1" max="1" width="24.42578125" customWidth="1"/>
    <col min="2" max="14" width="10.7109375" customWidth="1"/>
  </cols>
  <sheetData>
    <row r="1" spans="1:10" x14ac:dyDescent="0.2">
      <c r="A1" s="32" t="s">
        <v>129</v>
      </c>
      <c r="B1" s="4"/>
      <c r="C1" s="4"/>
      <c r="D1" s="4"/>
      <c r="E1" s="4"/>
      <c r="F1" s="4"/>
      <c r="G1" s="4"/>
      <c r="H1" s="4"/>
      <c r="I1" s="4"/>
      <c r="J1" s="4"/>
    </row>
    <row r="2" spans="1:10" x14ac:dyDescent="0.2">
      <c r="A2" s="4">
        <f>Inledning!B10</f>
        <v>0</v>
      </c>
      <c r="B2" s="4">
        <f>Inledning!B11</f>
        <v>0</v>
      </c>
      <c r="C2" s="4"/>
      <c r="D2" s="4"/>
      <c r="E2" s="4"/>
      <c r="F2" s="4"/>
      <c r="G2" s="4"/>
      <c r="H2" s="4"/>
      <c r="I2" s="4"/>
      <c r="J2" s="4"/>
    </row>
    <row r="3" spans="1:10" ht="13.5" thickBot="1" x14ac:dyDescent="0.25">
      <c r="A3" s="4"/>
      <c r="B3" s="4" t="s">
        <v>108</v>
      </c>
      <c r="C3" s="4"/>
      <c r="D3" s="34"/>
      <c r="E3" s="4"/>
      <c r="F3" s="4" t="s">
        <v>37</v>
      </c>
      <c r="G3" s="4"/>
      <c r="H3" s="4"/>
      <c r="I3" s="4"/>
      <c r="J3" s="4"/>
    </row>
    <row r="4" spans="1:10" x14ac:dyDescent="0.2">
      <c r="A4" s="137" t="s">
        <v>113</v>
      </c>
      <c r="B4" s="36" t="s">
        <v>13</v>
      </c>
      <c r="C4" s="37" t="s">
        <v>13</v>
      </c>
      <c r="D4" s="38" t="s">
        <v>14</v>
      </c>
      <c r="E4" s="4"/>
      <c r="F4" s="36" t="s">
        <v>13</v>
      </c>
      <c r="G4" s="37" t="s">
        <v>13</v>
      </c>
      <c r="H4" s="38" t="s">
        <v>14</v>
      </c>
      <c r="I4" s="4"/>
      <c r="J4" s="4"/>
    </row>
    <row r="5" spans="1:10" x14ac:dyDescent="0.2">
      <c r="A5" s="39"/>
      <c r="B5" s="40" t="s">
        <v>26</v>
      </c>
      <c r="C5" s="41" t="s">
        <v>26</v>
      </c>
      <c r="D5" s="42" t="s">
        <v>27</v>
      </c>
      <c r="E5" s="17"/>
      <c r="F5" s="40" t="s">
        <v>26</v>
      </c>
      <c r="G5" s="41" t="s">
        <v>26</v>
      </c>
      <c r="H5" s="42" t="s">
        <v>27</v>
      </c>
      <c r="I5" s="4"/>
      <c r="J5" s="4"/>
    </row>
    <row r="6" spans="1:10" ht="13.5" thickBot="1" x14ac:dyDescent="0.25">
      <c r="A6" s="43" t="s">
        <v>3</v>
      </c>
      <c r="B6" s="45" t="s">
        <v>0</v>
      </c>
      <c r="C6" s="46" t="s">
        <v>1</v>
      </c>
      <c r="D6" s="47" t="s">
        <v>28</v>
      </c>
      <c r="E6" s="17"/>
      <c r="F6" s="45" t="s">
        <v>0</v>
      </c>
      <c r="G6" s="46" t="s">
        <v>1</v>
      </c>
      <c r="H6" s="47" t="s">
        <v>28</v>
      </c>
      <c r="I6" s="4"/>
      <c r="J6" s="4"/>
    </row>
    <row r="7" spans="1:10" x14ac:dyDescent="0.2">
      <c r="A7" s="141" t="s">
        <v>20</v>
      </c>
      <c r="B7" s="48">
        <v>1</v>
      </c>
      <c r="C7" s="49">
        <v>1</v>
      </c>
      <c r="D7" s="50">
        <f>((B7*Inledning!B21)+(C7*Inledning!$C$21))/1000</f>
        <v>55.26</v>
      </c>
      <c r="E7" s="17"/>
      <c r="F7" s="48">
        <v>1</v>
      </c>
      <c r="G7" s="49">
        <v>1</v>
      </c>
      <c r="H7" s="50">
        <f>((F7*Inledning!$E$21)+(G7*Inledning!$F$21))/1000</f>
        <v>0</v>
      </c>
      <c r="I7" s="4"/>
      <c r="J7" s="4"/>
    </row>
    <row r="8" spans="1:10" x14ac:dyDescent="0.2">
      <c r="A8" s="43" t="s">
        <v>16</v>
      </c>
      <c r="B8" s="51">
        <v>1</v>
      </c>
      <c r="C8" s="52">
        <v>1</v>
      </c>
      <c r="D8" s="53">
        <f>((B8*Inledning!B21)+(C8*Inledning!$C$21))/1000</f>
        <v>55.26</v>
      </c>
      <c r="E8" s="17"/>
      <c r="F8" s="51">
        <v>1</v>
      </c>
      <c r="G8" s="52">
        <v>1</v>
      </c>
      <c r="H8" s="53">
        <f>((F8*Inledning!$E$21)+(G8*Inledning!$F$21))/1000</f>
        <v>0</v>
      </c>
      <c r="I8" s="4"/>
      <c r="J8" s="4"/>
    </row>
    <row r="9" spans="1:10" x14ac:dyDescent="0.2">
      <c r="A9" s="43" t="s">
        <v>15</v>
      </c>
      <c r="B9" s="51">
        <v>1</v>
      </c>
      <c r="C9" s="52">
        <v>1</v>
      </c>
      <c r="D9" s="53">
        <f>((B9*Inledning!B21)+(C9*Inledning!$C$21))/1000</f>
        <v>55.26</v>
      </c>
      <c r="E9" s="17"/>
      <c r="F9" s="51">
        <v>1</v>
      </c>
      <c r="G9" s="52">
        <v>1</v>
      </c>
      <c r="H9" s="53">
        <f>((F9*Inledning!$E$21)+(G9*Inledning!$F$21))/1000</f>
        <v>0</v>
      </c>
      <c r="I9" s="4"/>
      <c r="J9" s="4"/>
    </row>
    <row r="10" spans="1:10" x14ac:dyDescent="0.2">
      <c r="A10" s="138" t="s">
        <v>21</v>
      </c>
      <c r="B10" s="51">
        <v>1</v>
      </c>
      <c r="C10" s="52">
        <v>1</v>
      </c>
      <c r="D10" s="53">
        <f>((B10*Inledning!B21)+(C10*Inledning!$C$21))/1000</f>
        <v>55.26</v>
      </c>
      <c r="E10" s="4"/>
      <c r="F10" s="51">
        <v>1</v>
      </c>
      <c r="G10" s="52">
        <v>1</v>
      </c>
      <c r="H10" s="53">
        <f>((F10*Inledning!$E$21)+(G10*Inledning!$F$21))/1000</f>
        <v>0</v>
      </c>
      <c r="I10" s="4"/>
      <c r="J10" s="4"/>
    </row>
    <row r="11" spans="1:10" x14ac:dyDescent="0.2">
      <c r="A11" s="35" t="s">
        <v>22</v>
      </c>
      <c r="B11" s="51">
        <v>1</v>
      </c>
      <c r="C11" s="52">
        <v>1</v>
      </c>
      <c r="D11" s="53">
        <f>((B11*Inledning!$B$22)+(C11*Inledning!$C$22))/1000</f>
        <v>105.163</v>
      </c>
      <c r="E11" s="4"/>
      <c r="F11" s="51">
        <v>1</v>
      </c>
      <c r="G11" s="52">
        <v>1</v>
      </c>
      <c r="H11" s="53">
        <f>((F11*Inledning!$E$22)+(G11*Inledning!$F$22))/1000</f>
        <v>0</v>
      </c>
      <c r="I11" s="4"/>
      <c r="J11" s="4"/>
    </row>
    <row r="12" spans="1:10" ht="13.5" customHeight="1" x14ac:dyDescent="0.2">
      <c r="A12" s="35" t="s">
        <v>17</v>
      </c>
      <c r="B12" s="51">
        <v>1</v>
      </c>
      <c r="C12" s="52">
        <v>1</v>
      </c>
      <c r="D12" s="53">
        <f>((B12*Inledning!$B$22)+(C12*Inledning!$C$22))/1000</f>
        <v>105.163</v>
      </c>
      <c r="E12" s="4"/>
      <c r="F12" s="51">
        <v>1</v>
      </c>
      <c r="G12" s="52">
        <v>1</v>
      </c>
      <c r="H12" s="53">
        <f>((F12*Inledning!$E$22)+(G12*Inledning!$F$22))/1000</f>
        <v>0</v>
      </c>
      <c r="I12" s="4"/>
      <c r="J12" s="4"/>
    </row>
    <row r="13" spans="1:10" ht="14.25" customHeight="1" x14ac:dyDescent="0.2">
      <c r="A13" s="35" t="s">
        <v>18</v>
      </c>
      <c r="B13" s="51">
        <v>1</v>
      </c>
      <c r="C13" s="52">
        <v>1</v>
      </c>
      <c r="D13" s="53">
        <f>((B13*Inledning!$B$22)+(C13*Inledning!$C$22))/1000</f>
        <v>105.163</v>
      </c>
      <c r="E13" s="4"/>
      <c r="F13" s="51">
        <v>1</v>
      </c>
      <c r="G13" s="52">
        <v>1</v>
      </c>
      <c r="H13" s="53">
        <f>((F13*Inledning!$E$22)+(G13*Inledning!$F$22))/1000</f>
        <v>0</v>
      </c>
      <c r="I13" s="4"/>
      <c r="J13" s="4"/>
    </row>
    <row r="14" spans="1:10" ht="14.25" customHeight="1" x14ac:dyDescent="0.2">
      <c r="A14" s="35" t="s">
        <v>19</v>
      </c>
      <c r="B14" s="51">
        <v>1</v>
      </c>
      <c r="C14" s="52">
        <v>1</v>
      </c>
      <c r="D14" s="53">
        <f>((B14*Inledning!$B$23)+(C14*Inledning!$C$23))/1000</f>
        <v>113.185</v>
      </c>
      <c r="E14" s="4"/>
      <c r="F14" s="51">
        <v>1</v>
      </c>
      <c r="G14" s="52">
        <v>1</v>
      </c>
      <c r="H14" s="53">
        <f>((F14*Inledning!$E$23)+(G14*Inledning!$F$23))/1000</f>
        <v>0</v>
      </c>
      <c r="I14" s="4"/>
      <c r="J14" s="4"/>
    </row>
    <row r="15" spans="1:10" x14ac:dyDescent="0.2">
      <c r="A15" s="35" t="s">
        <v>23</v>
      </c>
      <c r="B15" s="51">
        <v>1</v>
      </c>
      <c r="C15" s="52">
        <v>1</v>
      </c>
      <c r="D15" s="53">
        <f>((B15*Inledning!$B$24)+(C15*Inledning!$C$24))/1000</f>
        <v>108.584</v>
      </c>
      <c r="E15" s="4"/>
      <c r="F15" s="51">
        <v>1</v>
      </c>
      <c r="G15" s="52">
        <v>1</v>
      </c>
      <c r="H15" s="53">
        <f>((F15*Inledning!$E$24)+(G15*Inledning!$F$24))/1000</f>
        <v>0</v>
      </c>
      <c r="I15" s="4"/>
      <c r="J15" s="4"/>
    </row>
    <row r="16" spans="1:10" x14ac:dyDescent="0.2">
      <c r="A16" s="35" t="s">
        <v>24</v>
      </c>
      <c r="B16" s="51">
        <v>1</v>
      </c>
      <c r="C16" s="52">
        <v>1</v>
      </c>
      <c r="D16" s="53">
        <f>((B16*Inledning!$B$25)+(C16*Inledning!$C$25))/1000</f>
        <v>150.21899999999999</v>
      </c>
      <c r="E16" s="4"/>
      <c r="F16" s="51">
        <v>1</v>
      </c>
      <c r="G16" s="52">
        <v>1</v>
      </c>
      <c r="H16" s="53">
        <f>((F16*Inledning!$E$25)+(G16*Inledning!$F$25))/1000</f>
        <v>0</v>
      </c>
      <c r="I16" s="4"/>
      <c r="J16" s="4"/>
    </row>
    <row r="17" spans="1:10" x14ac:dyDescent="0.2">
      <c r="A17" s="35" t="s">
        <v>25</v>
      </c>
      <c r="B17" s="51">
        <v>1</v>
      </c>
      <c r="C17" s="52">
        <v>1</v>
      </c>
      <c r="D17" s="53">
        <f>((B17*Inledning!$B$26)+(C17*Inledning!$C$26))/1000</f>
        <v>83.326999999999998</v>
      </c>
      <c r="E17" s="4"/>
      <c r="F17" s="51">
        <v>1</v>
      </c>
      <c r="G17" s="52">
        <v>1</v>
      </c>
      <c r="H17" s="53">
        <f>((F17*Inledning!$E$26)+(G17*Inledning!$F$26))/1000</f>
        <v>0</v>
      </c>
      <c r="I17" s="4"/>
      <c r="J17" s="4"/>
    </row>
    <row r="18" spans="1:10" x14ac:dyDescent="0.2">
      <c r="A18" s="136" t="s">
        <v>93</v>
      </c>
      <c r="B18" s="51">
        <v>1</v>
      </c>
      <c r="C18" s="52">
        <v>1</v>
      </c>
      <c r="D18" s="53">
        <f>((B18*Inledning!$B$27)+(C18*Inledning!$C$27))/1000</f>
        <v>113.626</v>
      </c>
      <c r="E18" s="4"/>
      <c r="F18" s="51">
        <v>1</v>
      </c>
      <c r="G18" s="52">
        <v>1</v>
      </c>
      <c r="H18" s="53">
        <f>((F18*Inledning!$E$27)+(G18*Inledning!$F$27))/1000</f>
        <v>0</v>
      </c>
      <c r="I18" s="4"/>
      <c r="J18" s="4"/>
    </row>
    <row r="19" spans="1:10" x14ac:dyDescent="0.2">
      <c r="A19" s="35" t="s">
        <v>4</v>
      </c>
      <c r="B19" s="51">
        <v>1</v>
      </c>
      <c r="C19" s="52">
        <v>1</v>
      </c>
      <c r="D19" s="53">
        <f>((B19*Inledning!$B$28)+(C19*Inledning!$C$28))/1000</f>
        <v>83.036000000000001</v>
      </c>
      <c r="E19" s="4"/>
      <c r="F19" s="51">
        <v>1</v>
      </c>
      <c r="G19" s="52">
        <v>1</v>
      </c>
      <c r="H19" s="53">
        <f>((F19*Inledning!$E$28)+(G19*Inledning!$F$28))/1000</f>
        <v>0</v>
      </c>
      <c r="I19" s="4"/>
      <c r="J19" s="4"/>
    </row>
    <row r="20" spans="1:10" x14ac:dyDescent="0.2">
      <c r="A20" s="35" t="s">
        <v>5</v>
      </c>
      <c r="B20" s="51">
        <v>1</v>
      </c>
      <c r="C20" s="52">
        <v>1</v>
      </c>
      <c r="D20" s="53">
        <f>((B20*Inledning!$B$29)+(C20*Inledning!$C$29))/1000</f>
        <v>260.16500000000002</v>
      </c>
      <c r="E20" s="4"/>
      <c r="F20" s="51">
        <v>1</v>
      </c>
      <c r="G20" s="52">
        <v>1</v>
      </c>
      <c r="H20" s="53">
        <f>((F20*Inledning!$E$29)+(G20*Inledning!$F$29))/1000</f>
        <v>0</v>
      </c>
      <c r="I20" s="4"/>
      <c r="J20" s="4"/>
    </row>
    <row r="21" spans="1:10" x14ac:dyDescent="0.2">
      <c r="A21" s="35" t="s">
        <v>6</v>
      </c>
      <c r="B21" s="51">
        <v>1</v>
      </c>
      <c r="C21" s="52">
        <v>1</v>
      </c>
      <c r="D21" s="53">
        <f>((B21*Inledning!$B$30)+(C21*Inledning!$C$30))/1000</f>
        <v>328.04700000000003</v>
      </c>
      <c r="E21" s="4"/>
      <c r="F21" s="51">
        <v>1</v>
      </c>
      <c r="G21" s="52">
        <v>1</v>
      </c>
      <c r="H21" s="53">
        <f>((F21*Inledning!$E$30)+(G21*Inledning!$F$30))/1000</f>
        <v>0</v>
      </c>
      <c r="I21" s="4"/>
      <c r="J21" s="4"/>
    </row>
    <row r="22" spans="1:10" x14ac:dyDescent="0.2">
      <c r="A22" s="35" t="s">
        <v>7</v>
      </c>
      <c r="B22" s="51">
        <v>1</v>
      </c>
      <c r="C22" s="52">
        <v>1</v>
      </c>
      <c r="D22" s="53">
        <f>((B22*Inledning!$B$31)+(C22*Inledning!$C$31))/1000</f>
        <v>227.65899999999999</v>
      </c>
      <c r="E22" s="4"/>
      <c r="F22" s="51">
        <v>1</v>
      </c>
      <c r="G22" s="52">
        <v>1</v>
      </c>
      <c r="H22" s="53">
        <f>((F22*Inledning!$E$31)+(G22*Inledning!$F$31))/1000</f>
        <v>0</v>
      </c>
      <c r="I22" s="4"/>
      <c r="J22" s="4"/>
    </row>
    <row r="23" spans="1:10" x14ac:dyDescent="0.2">
      <c r="A23" s="35" t="s">
        <v>8</v>
      </c>
      <c r="B23" s="51">
        <v>1</v>
      </c>
      <c r="C23" s="52">
        <v>1</v>
      </c>
      <c r="D23" s="53">
        <f>((B23*Inledning!$B$32)+(C23*Inledning!$C$32))/1000</f>
        <v>531.21299999999997</v>
      </c>
      <c r="E23" s="4"/>
      <c r="F23" s="51">
        <v>1</v>
      </c>
      <c r="G23" s="52">
        <v>1</v>
      </c>
      <c r="H23" s="53">
        <f>((F23*Inledning!$E$32)+(G23*Inledning!$F$32))/1000</f>
        <v>0</v>
      </c>
      <c r="I23" s="4"/>
      <c r="J23" s="4"/>
    </row>
    <row r="24" spans="1:10" x14ac:dyDescent="0.2">
      <c r="A24" s="35" t="s">
        <v>9</v>
      </c>
      <c r="B24" s="51">
        <v>1</v>
      </c>
      <c r="C24" s="52">
        <v>1</v>
      </c>
      <c r="D24" s="53">
        <f>((B24*Inledning!$B$33)+(C24*Inledning!$C$33))/1000</f>
        <v>481.49200000000002</v>
      </c>
      <c r="E24" s="4"/>
      <c r="F24" s="51">
        <v>1</v>
      </c>
      <c r="G24" s="52">
        <v>1</v>
      </c>
      <c r="H24" s="53">
        <f>((F24*Inledning!$E$33)+(G24*Inledning!$F$33))/1000</f>
        <v>0</v>
      </c>
      <c r="I24" s="4"/>
      <c r="J24" s="4"/>
    </row>
    <row r="25" spans="1:10" x14ac:dyDescent="0.2">
      <c r="A25" s="35" t="s">
        <v>10</v>
      </c>
      <c r="B25" s="51">
        <v>1</v>
      </c>
      <c r="C25" s="52">
        <v>1</v>
      </c>
      <c r="D25" s="53">
        <f>((B25*Inledning!$B$34)+(C25*Inledning!$C$34))/1000</f>
        <v>590.72900000000004</v>
      </c>
      <c r="E25" s="4"/>
      <c r="F25" s="51">
        <v>1</v>
      </c>
      <c r="G25" s="52">
        <v>1</v>
      </c>
      <c r="H25" s="53">
        <f>((F25*Inledning!$E$34)+(G25*Inledning!$F$34))/1000</f>
        <v>0</v>
      </c>
      <c r="I25" s="4"/>
      <c r="J25" s="4"/>
    </row>
    <row r="26" spans="1:10" x14ac:dyDescent="0.2">
      <c r="A26" s="35" t="s">
        <v>11</v>
      </c>
      <c r="B26" s="51">
        <v>1</v>
      </c>
      <c r="C26" s="52">
        <v>1</v>
      </c>
      <c r="D26" s="53">
        <f>((B26*Inledning!$B$35)+(C26*Inledning!$C$35))/1000</f>
        <v>350.94600000000003</v>
      </c>
      <c r="E26" s="4"/>
      <c r="F26" s="51">
        <v>1</v>
      </c>
      <c r="G26" s="52">
        <v>1</v>
      </c>
      <c r="H26" s="53">
        <f>((F26*Inledning!$E$35)+(G26*Inledning!$F$35))/1000</f>
        <v>0</v>
      </c>
      <c r="I26" s="4"/>
      <c r="J26" s="4"/>
    </row>
    <row r="27" spans="1:10" ht="13.5" thickBot="1" x14ac:dyDescent="0.25">
      <c r="A27" s="139" t="s">
        <v>12</v>
      </c>
      <c r="B27" s="54">
        <v>1</v>
      </c>
      <c r="C27" s="57">
        <v>1</v>
      </c>
      <c r="D27" s="56">
        <f>((B27*Inledning!$B$36)+(C27*Inledning!$C$36))/1000</f>
        <v>172.298</v>
      </c>
      <c r="E27" s="4"/>
      <c r="F27" s="54">
        <v>1</v>
      </c>
      <c r="G27" s="57">
        <v>1</v>
      </c>
      <c r="H27" s="56">
        <f>((F27*Inledning!$E$36)+(G27*Inledning!$F$36))/1000</f>
        <v>0</v>
      </c>
      <c r="I27" s="4"/>
      <c r="J27" s="4"/>
    </row>
    <row r="28" spans="1:10" x14ac:dyDescent="0.2">
      <c r="A28" s="140" t="s">
        <v>2</v>
      </c>
      <c r="B28" s="58">
        <f>SUM(B7:B27)</f>
        <v>21</v>
      </c>
      <c r="C28" s="59">
        <f>SUM(C7:C27)</f>
        <v>21</v>
      </c>
      <c r="D28" s="143">
        <f>SUM(D7:D27)</f>
        <v>4131.0550000000003</v>
      </c>
      <c r="E28" s="4"/>
      <c r="F28" s="58">
        <f>SUM(F7:F27)</f>
        <v>21</v>
      </c>
      <c r="G28" s="59">
        <f>SUM(G7:G27)</f>
        <v>21</v>
      </c>
      <c r="H28" s="143">
        <f>SUM(H7:H27)</f>
        <v>0</v>
      </c>
      <c r="I28" s="4"/>
      <c r="J28" s="4"/>
    </row>
    <row r="29" spans="1:10" x14ac:dyDescent="0.2">
      <c r="A29" s="6"/>
      <c r="B29" s="61"/>
      <c r="C29" s="62"/>
      <c r="D29" s="61"/>
      <c r="E29" s="61"/>
      <c r="F29" s="4"/>
      <c r="G29" s="4"/>
      <c r="H29" s="4"/>
      <c r="I29" s="4"/>
      <c r="J29" s="4"/>
    </row>
    <row r="30" spans="1:10" ht="13.5" thickBot="1" x14ac:dyDescent="0.25">
      <c r="A30" s="4"/>
      <c r="B30" s="4"/>
      <c r="C30" s="4"/>
      <c r="D30" s="4"/>
      <c r="E30" s="4"/>
      <c r="F30" s="4"/>
      <c r="G30" s="64"/>
      <c r="H30" s="4"/>
      <c r="I30" s="4"/>
      <c r="J30" s="4"/>
    </row>
    <row r="31" spans="1:10" ht="13.5" thickBot="1" x14ac:dyDescent="0.25">
      <c r="A31" s="6" t="s">
        <v>32</v>
      </c>
      <c r="B31" s="4"/>
      <c r="C31" s="4"/>
      <c r="D31" s="75"/>
      <c r="E31" s="4"/>
      <c r="F31" s="4"/>
      <c r="G31" s="64"/>
      <c r="H31" s="75"/>
      <c r="I31" s="4"/>
      <c r="J31" s="4"/>
    </row>
    <row r="32" spans="1:10" x14ac:dyDescent="0.2">
      <c r="A32" s="4"/>
      <c r="B32" s="4"/>
      <c r="C32" s="4"/>
      <c r="D32" s="17"/>
      <c r="E32" s="4"/>
      <c r="F32" s="4"/>
      <c r="G32" s="64"/>
      <c r="H32" s="17"/>
      <c r="I32" s="4"/>
      <c r="J32" s="4"/>
    </row>
    <row r="33" spans="1:10" x14ac:dyDescent="0.2">
      <c r="A33" s="6" t="s">
        <v>38</v>
      </c>
      <c r="B33" s="4"/>
      <c r="C33" s="4"/>
      <c r="D33" s="6">
        <f>'Prognos 2021'!D42</f>
        <v>0</v>
      </c>
      <c r="E33" s="4"/>
      <c r="F33" s="4"/>
      <c r="G33" s="64"/>
      <c r="H33" s="6">
        <f>'Prognos 2021'!H42</f>
        <v>0</v>
      </c>
      <c r="I33" s="4"/>
      <c r="J33" s="4"/>
    </row>
    <row r="34" spans="1:10" x14ac:dyDescent="0.2">
      <c r="A34" s="10" t="s">
        <v>102</v>
      </c>
      <c r="B34" s="61"/>
      <c r="C34" s="62"/>
      <c r="D34" s="63">
        <f>Inledning!$D10</f>
        <v>0</v>
      </c>
      <c r="E34" s="4"/>
      <c r="F34" s="4"/>
      <c r="G34" s="64"/>
      <c r="H34" s="63">
        <f>Inledning!$D11</f>
        <v>0</v>
      </c>
      <c r="I34" s="4"/>
      <c r="J34" s="4"/>
    </row>
    <row r="35" spans="1:10" x14ac:dyDescent="0.2">
      <c r="A35" s="6" t="s">
        <v>33</v>
      </c>
      <c r="B35" s="4"/>
      <c r="C35" s="4"/>
      <c r="D35" s="28">
        <f>D33+D34</f>
        <v>0</v>
      </c>
      <c r="E35" s="4"/>
      <c r="F35" s="4"/>
      <c r="G35" s="64"/>
      <c r="H35" s="28">
        <f>H33+H34</f>
        <v>0</v>
      </c>
      <c r="I35" s="4"/>
      <c r="J35" s="4"/>
    </row>
    <row r="36" spans="1:10" ht="13.5" thickBot="1" x14ac:dyDescent="0.25">
      <c r="A36" s="10" t="s">
        <v>115</v>
      </c>
      <c r="B36" s="4"/>
      <c r="C36" s="4"/>
      <c r="D36" s="69">
        <f>D28+D31</f>
        <v>4131.0550000000003</v>
      </c>
      <c r="E36" s="4"/>
      <c r="F36" s="4"/>
      <c r="G36" s="4"/>
      <c r="H36" s="69">
        <f>H28+H31</f>
        <v>0</v>
      </c>
      <c r="I36" s="4"/>
      <c r="J36" s="4"/>
    </row>
    <row r="37" spans="1:10" ht="13.5" thickBot="1" x14ac:dyDescent="0.25">
      <c r="A37" s="6" t="s">
        <v>60</v>
      </c>
      <c r="B37" s="4"/>
      <c r="C37" s="4"/>
      <c r="D37" s="76"/>
      <c r="E37" s="4"/>
      <c r="F37" s="4"/>
      <c r="G37" s="4"/>
      <c r="H37" s="76"/>
      <c r="I37" s="4"/>
      <c r="J37" s="4"/>
    </row>
    <row r="38" spans="1:10" x14ac:dyDescent="0.2">
      <c r="A38" s="6" t="s">
        <v>50</v>
      </c>
      <c r="B38" s="4"/>
      <c r="C38" s="4"/>
      <c r="D38" s="20">
        <f>D35-D36-D37</f>
        <v>-4131.0550000000003</v>
      </c>
      <c r="E38" s="4"/>
      <c r="F38" s="4"/>
      <c r="G38" s="4"/>
      <c r="H38" s="20">
        <f>H35-H36-H37</f>
        <v>0</v>
      </c>
      <c r="I38" s="4"/>
      <c r="J38" s="4"/>
    </row>
    <row r="39" spans="1:10" x14ac:dyDescent="0.2">
      <c r="A39" s="6"/>
      <c r="B39" s="4"/>
      <c r="C39" s="4"/>
      <c r="D39" s="20"/>
      <c r="E39" s="4"/>
      <c r="F39" s="4"/>
      <c r="G39" s="4"/>
      <c r="H39" s="20"/>
      <c r="I39" s="4"/>
      <c r="J39" s="4"/>
    </row>
    <row r="40" spans="1:10" x14ac:dyDescent="0.2">
      <c r="A40" s="6" t="s">
        <v>35</v>
      </c>
      <c r="B40" s="4"/>
      <c r="C40" s="4"/>
      <c r="D40" s="6">
        <f>IF(D38&gt;0,D38,0)</f>
        <v>0</v>
      </c>
      <c r="E40" s="4"/>
      <c r="F40" s="4"/>
      <c r="G40" s="4"/>
      <c r="H40" s="6">
        <f>IF(H38&gt;0,H38,0)</f>
        <v>0</v>
      </c>
      <c r="I40" s="4"/>
      <c r="J40" s="4"/>
    </row>
    <row r="41" spans="1:10" x14ac:dyDescent="0.2">
      <c r="A41" s="7" t="s">
        <v>57</v>
      </c>
      <c r="B41" s="4"/>
      <c r="C41" s="4"/>
      <c r="D41" s="71">
        <f>D42-D40</f>
        <v>0</v>
      </c>
      <c r="E41" s="4"/>
      <c r="F41" s="4"/>
      <c r="G41" s="4"/>
      <c r="H41" s="71">
        <f>H42-H40</f>
        <v>0</v>
      </c>
      <c r="I41" s="4"/>
      <c r="J41" s="4"/>
    </row>
    <row r="42" spans="1:10" x14ac:dyDescent="0.2">
      <c r="A42" s="6" t="s">
        <v>55</v>
      </c>
      <c r="B42" s="4"/>
      <c r="C42" s="4"/>
      <c r="D42" s="6">
        <f>IF(D40=0,0,IF(D40&gt;0.1*D34,D34*0.1,D38))</f>
        <v>0</v>
      </c>
      <c r="E42" s="4"/>
      <c r="F42" s="4"/>
      <c r="G42" s="4"/>
      <c r="H42" s="6">
        <f>IF(H40=0,0,IF(H40&gt;0.1*H34,H34*0.1,H38))</f>
        <v>0</v>
      </c>
      <c r="I42" s="4"/>
      <c r="J42" s="4"/>
    </row>
    <row r="43" spans="1:10" x14ac:dyDescent="0.2">
      <c r="A43" s="6"/>
      <c r="B43" s="4"/>
      <c r="C43" s="4"/>
      <c r="D43" s="6"/>
      <c r="E43" s="4"/>
      <c r="F43" s="4"/>
      <c r="G43" s="4"/>
      <c r="H43" s="6"/>
      <c r="I43" s="4"/>
      <c r="J43" s="4"/>
    </row>
    <row r="44" spans="1:10" ht="13.5" thickBot="1" x14ac:dyDescent="0.25">
      <c r="A44" s="6" t="s">
        <v>29</v>
      </c>
      <c r="B44" s="4"/>
      <c r="C44" s="4"/>
      <c r="D44" s="63">
        <f>'Prognos 2021'!D47</f>
        <v>0</v>
      </c>
      <c r="E44" s="4"/>
      <c r="F44" s="4"/>
      <c r="G44" s="4"/>
      <c r="H44" s="63">
        <f>'Prognos 2021'!H47</f>
        <v>0</v>
      </c>
      <c r="I44" s="4"/>
      <c r="J44" s="4"/>
    </row>
    <row r="45" spans="1:10" ht="13.5" thickBot="1" x14ac:dyDescent="0.25">
      <c r="A45" s="6" t="s">
        <v>34</v>
      </c>
      <c r="B45" s="4"/>
      <c r="C45" s="4"/>
      <c r="D45" s="72"/>
      <c r="E45" s="4"/>
      <c r="F45" s="4"/>
      <c r="G45" s="4"/>
      <c r="H45" s="72"/>
      <c r="I45" s="4"/>
      <c r="J45" s="4"/>
    </row>
    <row r="46" spans="1:10" ht="13.5" thickBot="1" x14ac:dyDescent="0.25">
      <c r="A46" s="6" t="s">
        <v>31</v>
      </c>
      <c r="B46" s="4"/>
      <c r="C46" s="4"/>
      <c r="D46" s="72"/>
      <c r="E46" s="4"/>
      <c r="F46" s="4"/>
      <c r="G46" s="4"/>
      <c r="H46" s="72"/>
      <c r="I46" s="4"/>
      <c r="J46" s="4"/>
    </row>
    <row r="47" spans="1:10" ht="13.5" thickBot="1" x14ac:dyDescent="0.25">
      <c r="A47" s="6" t="s">
        <v>30</v>
      </c>
      <c r="B47" s="4"/>
      <c r="C47" s="4"/>
      <c r="D47" s="72"/>
      <c r="E47" s="4"/>
      <c r="F47" s="4"/>
      <c r="G47" s="20"/>
      <c r="H47" s="72"/>
      <c r="I47" s="4"/>
      <c r="J47" s="4"/>
    </row>
    <row r="48" spans="1:10" x14ac:dyDescent="0.2">
      <c r="A48" s="4"/>
      <c r="B48" s="4"/>
      <c r="C48" s="4"/>
      <c r="D48" s="4"/>
      <c r="E48" s="4"/>
      <c r="F48" s="4"/>
      <c r="G48" s="4"/>
      <c r="H48" s="4"/>
      <c r="I48" s="4"/>
      <c r="J48" s="4"/>
    </row>
    <row r="49" spans="1:10" x14ac:dyDescent="0.2">
      <c r="A49" s="6" t="s">
        <v>39</v>
      </c>
      <c r="B49" s="4"/>
      <c r="C49" s="4"/>
      <c r="D49" s="4"/>
      <c r="E49" s="4"/>
      <c r="F49" s="4"/>
      <c r="G49" s="4"/>
      <c r="H49" s="4"/>
      <c r="I49" s="4"/>
      <c r="J49" s="4"/>
    </row>
    <row r="50" spans="1:10" x14ac:dyDescent="0.2">
      <c r="A50" s="10" t="s">
        <v>130</v>
      </c>
      <c r="B50" s="4"/>
      <c r="C50" s="4"/>
      <c r="D50" s="4"/>
      <c r="E50" s="4"/>
      <c r="F50" s="4"/>
      <c r="G50" s="4"/>
      <c r="H50" s="4"/>
      <c r="I50" s="4"/>
      <c r="J50" s="4"/>
    </row>
    <row r="51" spans="1:10" x14ac:dyDescent="0.2">
      <c r="A51" s="10" t="s">
        <v>131</v>
      </c>
      <c r="B51" s="4"/>
      <c r="C51" s="4"/>
      <c r="D51" s="4"/>
      <c r="E51" s="4"/>
      <c r="F51" s="4"/>
      <c r="G51" s="4"/>
      <c r="H51" s="4"/>
      <c r="I51" s="4"/>
      <c r="J51" s="4"/>
    </row>
    <row r="52" spans="1:10" x14ac:dyDescent="0.2">
      <c r="A52" s="85" t="s">
        <v>101</v>
      </c>
      <c r="B52" s="4"/>
      <c r="C52" s="4"/>
      <c r="D52" s="4"/>
      <c r="E52" s="4"/>
      <c r="F52" s="4"/>
      <c r="G52" s="4"/>
      <c r="H52" s="4"/>
      <c r="I52" s="4"/>
      <c r="J52" s="4"/>
    </row>
    <row r="53" spans="1:10" x14ac:dyDescent="0.2">
      <c r="A53" s="10"/>
      <c r="B53" s="4"/>
      <c r="C53" s="4"/>
      <c r="D53" s="4"/>
      <c r="E53" s="4"/>
      <c r="F53" s="4"/>
      <c r="G53" s="4"/>
      <c r="H53" s="4"/>
      <c r="I53" s="4"/>
      <c r="J53" s="4"/>
    </row>
    <row r="54" spans="1:10" x14ac:dyDescent="0.2">
      <c r="A54" s="4"/>
      <c r="B54" s="4"/>
      <c r="C54" s="4"/>
      <c r="D54" s="4"/>
      <c r="E54" s="4"/>
      <c r="F54" s="4"/>
      <c r="G54" s="4"/>
      <c r="H54" s="4"/>
      <c r="I54" s="4"/>
      <c r="J54" s="4"/>
    </row>
    <row r="55" spans="1:10" x14ac:dyDescent="0.2">
      <c r="A55" s="4"/>
      <c r="B55" s="4"/>
      <c r="C55" s="4"/>
      <c r="D55" s="4"/>
      <c r="E55" s="4"/>
      <c r="F55" s="4"/>
      <c r="G55" s="4"/>
      <c r="H55" s="4"/>
      <c r="I55" s="4"/>
      <c r="J55" s="4"/>
    </row>
    <row r="56" spans="1:10" x14ac:dyDescent="0.2">
      <c r="A56" s="4"/>
      <c r="B56" s="4"/>
      <c r="C56" s="4"/>
      <c r="D56" s="4"/>
      <c r="E56" s="4"/>
      <c r="F56" s="4"/>
      <c r="G56" s="4"/>
      <c r="H56" s="4"/>
      <c r="I56" s="4"/>
      <c r="J56" s="4"/>
    </row>
    <row r="57" spans="1:10" x14ac:dyDescent="0.2">
      <c r="A57" s="4"/>
      <c r="B57" s="4"/>
      <c r="C57" s="4"/>
      <c r="D57" s="4"/>
      <c r="E57" s="4"/>
      <c r="F57" s="4"/>
      <c r="G57" s="4"/>
      <c r="H57" s="4"/>
      <c r="I57" s="4"/>
      <c r="J57" s="4"/>
    </row>
    <row r="58" spans="1:10" x14ac:dyDescent="0.2">
      <c r="A58" s="4"/>
      <c r="B58" s="4"/>
      <c r="C58" s="4"/>
      <c r="D58" s="4"/>
      <c r="E58" s="4"/>
      <c r="F58" s="4"/>
      <c r="G58" s="4"/>
      <c r="H58" s="4"/>
      <c r="I58" s="4"/>
      <c r="J58" s="4"/>
    </row>
    <row r="59" spans="1:10" x14ac:dyDescent="0.2">
      <c r="A59" s="4"/>
      <c r="B59" s="4"/>
      <c r="C59" s="4"/>
      <c r="D59" s="4"/>
      <c r="E59" s="4"/>
      <c r="F59" s="4"/>
      <c r="G59" s="4"/>
      <c r="H59" s="4"/>
      <c r="I59" s="4"/>
      <c r="J59" s="4"/>
    </row>
    <row r="60" spans="1:10" x14ac:dyDescent="0.2">
      <c r="A60" s="4"/>
      <c r="B60" s="4"/>
      <c r="C60" s="4"/>
      <c r="D60" s="4"/>
      <c r="E60" s="4"/>
      <c r="F60" s="4"/>
      <c r="G60" s="4"/>
      <c r="H60" s="4"/>
      <c r="I60" s="4"/>
      <c r="J60" s="4"/>
    </row>
    <row r="61" spans="1:10" x14ac:dyDescent="0.2">
      <c r="A61" s="4"/>
      <c r="B61" s="4"/>
      <c r="C61" s="4"/>
      <c r="D61" s="4"/>
      <c r="E61" s="4"/>
      <c r="F61" s="4"/>
      <c r="G61" s="4"/>
      <c r="H61" s="4"/>
      <c r="I61" s="4"/>
      <c r="J61" s="4"/>
    </row>
    <row r="62" spans="1:10" x14ac:dyDescent="0.2">
      <c r="A62" s="4"/>
      <c r="B62" s="4"/>
      <c r="C62" s="4"/>
      <c r="D62" s="4"/>
      <c r="E62" s="4"/>
      <c r="F62" s="4"/>
      <c r="G62" s="4"/>
      <c r="H62" s="4"/>
      <c r="I62" s="4"/>
      <c r="J62" s="4"/>
    </row>
    <row r="63" spans="1:10" x14ac:dyDescent="0.2">
      <c r="A63" s="4"/>
      <c r="B63" s="4"/>
      <c r="C63" s="4"/>
      <c r="D63" s="4"/>
      <c r="E63" s="4"/>
      <c r="F63" s="4"/>
      <c r="G63" s="4"/>
      <c r="H63" s="4"/>
      <c r="I63" s="4"/>
      <c r="J63" s="4"/>
    </row>
    <row r="64" spans="1:10" x14ac:dyDescent="0.2">
      <c r="A64" s="4"/>
      <c r="B64" s="4"/>
      <c r="C64" s="4"/>
      <c r="D64" s="4"/>
      <c r="E64" s="4"/>
      <c r="F64" s="4"/>
      <c r="G64" s="4"/>
      <c r="H64" s="4"/>
      <c r="I64" s="4"/>
      <c r="J64" s="4"/>
    </row>
    <row r="65" spans="1:10" x14ac:dyDescent="0.2">
      <c r="A65" s="4"/>
      <c r="B65" s="4"/>
      <c r="C65" s="4"/>
      <c r="D65" s="4"/>
      <c r="E65" s="4"/>
      <c r="F65" s="4"/>
      <c r="G65" s="4"/>
      <c r="H65" s="4"/>
      <c r="I65" s="4"/>
      <c r="J65" s="4"/>
    </row>
    <row r="66" spans="1:10" x14ac:dyDescent="0.2">
      <c r="A66" s="4"/>
      <c r="B66" s="4"/>
      <c r="C66" s="4"/>
      <c r="D66" s="4"/>
      <c r="E66" s="4"/>
      <c r="F66" s="4"/>
      <c r="G66" s="4"/>
      <c r="H66" s="4"/>
      <c r="I66" s="4"/>
      <c r="J66" s="4"/>
    </row>
    <row r="67" spans="1:10" x14ac:dyDescent="0.2">
      <c r="A67" s="4"/>
      <c r="B67" s="4"/>
      <c r="C67" s="4"/>
      <c r="D67" s="4"/>
      <c r="E67" s="4"/>
      <c r="F67" s="4"/>
      <c r="G67" s="4"/>
      <c r="H67" s="4"/>
      <c r="I67" s="4"/>
      <c r="J67" s="4"/>
    </row>
  </sheetData>
  <phoneticPr fontId="0" type="noConversion"/>
  <pageMargins left="0.25" right="0.25" top="0.75" bottom="0.75" header="0.3" footer="0.3"/>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70"/>
  <sheetViews>
    <sheetView view="pageLayout" zoomScaleNormal="100" zoomScaleSheetLayoutView="100" workbookViewId="0">
      <selection activeCell="A52" sqref="A52"/>
    </sheetView>
  </sheetViews>
  <sheetFormatPr defaultRowHeight="12.75" x14ac:dyDescent="0.2"/>
  <cols>
    <col min="1" max="1" width="24.42578125" customWidth="1"/>
    <col min="2" max="14" width="10.7109375" customWidth="1"/>
  </cols>
  <sheetData>
    <row r="1" spans="1:9" x14ac:dyDescent="0.2">
      <c r="A1" s="32" t="s">
        <v>132</v>
      </c>
      <c r="B1" s="4"/>
      <c r="C1" s="4"/>
      <c r="D1" s="4"/>
      <c r="E1" s="4"/>
      <c r="F1" s="4"/>
      <c r="G1" s="4"/>
      <c r="H1" s="4"/>
      <c r="I1" s="4"/>
    </row>
    <row r="2" spans="1:9" x14ac:dyDescent="0.2">
      <c r="A2" s="4">
        <f>Inledning!B10</f>
        <v>0</v>
      </c>
      <c r="B2" s="4">
        <f>Inledning!B11</f>
        <v>0</v>
      </c>
      <c r="C2" s="4"/>
      <c r="D2" s="4"/>
      <c r="E2" s="4"/>
      <c r="F2" s="4"/>
      <c r="G2" s="4"/>
      <c r="H2" s="4"/>
      <c r="I2" s="4"/>
    </row>
    <row r="3" spans="1:9" ht="13.5" thickBot="1" x14ac:dyDescent="0.25">
      <c r="A3" s="4"/>
      <c r="B3" s="4" t="s">
        <v>108</v>
      </c>
      <c r="C3" s="4"/>
      <c r="D3" s="34"/>
      <c r="E3" s="4"/>
      <c r="F3" s="4" t="s">
        <v>37</v>
      </c>
      <c r="G3" s="4"/>
      <c r="H3" s="4"/>
      <c r="I3" s="4"/>
    </row>
    <row r="4" spans="1:9" x14ac:dyDescent="0.2">
      <c r="A4" s="137" t="s">
        <v>113</v>
      </c>
      <c r="B4" s="36" t="s">
        <v>13</v>
      </c>
      <c r="C4" s="37" t="s">
        <v>13</v>
      </c>
      <c r="D4" s="38" t="s">
        <v>14</v>
      </c>
      <c r="E4" s="4"/>
      <c r="F4" s="36" t="s">
        <v>13</v>
      </c>
      <c r="G4" s="37" t="s">
        <v>13</v>
      </c>
      <c r="H4" s="38" t="s">
        <v>14</v>
      </c>
      <c r="I4" s="4"/>
    </row>
    <row r="5" spans="1:9" x14ac:dyDescent="0.2">
      <c r="A5" s="39"/>
      <c r="B5" s="40" t="s">
        <v>26</v>
      </c>
      <c r="C5" s="41" t="s">
        <v>26</v>
      </c>
      <c r="D5" s="42" t="s">
        <v>27</v>
      </c>
      <c r="E5" s="17"/>
      <c r="F5" s="40" t="s">
        <v>26</v>
      </c>
      <c r="G5" s="41" t="s">
        <v>26</v>
      </c>
      <c r="H5" s="42" t="s">
        <v>27</v>
      </c>
      <c r="I5" s="4"/>
    </row>
    <row r="6" spans="1:9" ht="13.5" thickBot="1" x14ac:dyDescent="0.25">
      <c r="A6" s="43" t="s">
        <v>3</v>
      </c>
      <c r="B6" s="45" t="s">
        <v>0</v>
      </c>
      <c r="C6" s="46" t="s">
        <v>1</v>
      </c>
      <c r="D6" s="47" t="s">
        <v>28</v>
      </c>
      <c r="E6" s="17"/>
      <c r="F6" s="45" t="s">
        <v>0</v>
      </c>
      <c r="G6" s="46" t="s">
        <v>1</v>
      </c>
      <c r="H6" s="47" t="s">
        <v>28</v>
      </c>
      <c r="I6" s="4"/>
    </row>
    <row r="7" spans="1:9" x14ac:dyDescent="0.2">
      <c r="A7" s="141" t="s">
        <v>20</v>
      </c>
      <c r="B7" s="48">
        <v>1</v>
      </c>
      <c r="C7" s="49">
        <v>1</v>
      </c>
      <c r="D7" s="53">
        <f>((B7*Inledning!B21)+(C7*Inledning!$C$21))/1000</f>
        <v>55.26</v>
      </c>
      <c r="E7" s="17"/>
      <c r="F7" s="48">
        <v>1</v>
      </c>
      <c r="G7" s="49">
        <v>1</v>
      </c>
      <c r="H7" s="50">
        <f>((F7*Inledning!$E$21)+(G7*Inledning!$F$21))/1000</f>
        <v>0</v>
      </c>
      <c r="I7" s="4"/>
    </row>
    <row r="8" spans="1:9" x14ac:dyDescent="0.2">
      <c r="A8" s="43" t="s">
        <v>16</v>
      </c>
      <c r="B8" s="51">
        <v>1</v>
      </c>
      <c r="C8" s="52">
        <v>1</v>
      </c>
      <c r="D8" s="53">
        <f>((B8*Inledning!B21)+(C8*Inledning!$C$21))/1000</f>
        <v>55.26</v>
      </c>
      <c r="E8" s="17"/>
      <c r="F8" s="51">
        <v>1</v>
      </c>
      <c r="G8" s="52">
        <v>1</v>
      </c>
      <c r="H8" s="53">
        <f>((F8*Inledning!$E$21)+(G8*Inledning!$F$21))/1000</f>
        <v>0</v>
      </c>
      <c r="I8" s="4"/>
    </row>
    <row r="9" spans="1:9" x14ac:dyDescent="0.2">
      <c r="A9" s="43" t="s">
        <v>15</v>
      </c>
      <c r="B9" s="51">
        <v>1</v>
      </c>
      <c r="C9" s="52">
        <v>1</v>
      </c>
      <c r="D9" s="53">
        <f>((B9*Inledning!B21)+(C9*Inledning!$C$21))/1000</f>
        <v>55.26</v>
      </c>
      <c r="E9" s="17"/>
      <c r="F9" s="51">
        <v>1</v>
      </c>
      <c r="G9" s="52">
        <v>1</v>
      </c>
      <c r="H9" s="53">
        <f>((F9*Inledning!$E$21)+(G9*Inledning!$F$21))/1000</f>
        <v>0</v>
      </c>
      <c r="I9" s="4"/>
    </row>
    <row r="10" spans="1:9" x14ac:dyDescent="0.2">
      <c r="A10" s="138" t="s">
        <v>21</v>
      </c>
      <c r="B10" s="51">
        <v>1</v>
      </c>
      <c r="C10" s="52">
        <v>1</v>
      </c>
      <c r="D10" s="53">
        <f>((B10*Inledning!B21)+(C10*Inledning!$C$21))/1000</f>
        <v>55.26</v>
      </c>
      <c r="E10" s="4"/>
      <c r="F10" s="51">
        <v>1</v>
      </c>
      <c r="G10" s="52">
        <v>1</v>
      </c>
      <c r="H10" s="53">
        <f>((F10*Inledning!$E$21)+(G10*Inledning!$F$21))/1000</f>
        <v>0</v>
      </c>
      <c r="I10" s="4"/>
    </row>
    <row r="11" spans="1:9" x14ac:dyDescent="0.2">
      <c r="A11" s="35" t="s">
        <v>22</v>
      </c>
      <c r="B11" s="51">
        <v>1</v>
      </c>
      <c r="C11" s="52">
        <v>1</v>
      </c>
      <c r="D11" s="53">
        <f>((B11*Inledning!$B$22)+(C11*Inledning!$C$22))/1000</f>
        <v>105.163</v>
      </c>
      <c r="E11" s="4"/>
      <c r="F11" s="51">
        <v>1</v>
      </c>
      <c r="G11" s="52">
        <v>1</v>
      </c>
      <c r="H11" s="53">
        <f>((F11*Inledning!$E$22)+(G11*Inledning!$F$22))/1000</f>
        <v>0</v>
      </c>
      <c r="I11" s="4"/>
    </row>
    <row r="12" spans="1:9" ht="13.5" customHeight="1" x14ac:dyDescent="0.2">
      <c r="A12" s="35" t="s">
        <v>17</v>
      </c>
      <c r="B12" s="51">
        <v>1</v>
      </c>
      <c r="C12" s="52">
        <v>1</v>
      </c>
      <c r="D12" s="53">
        <f>((B12*Inledning!$B$22)+(C12*Inledning!$C$22))/1000</f>
        <v>105.163</v>
      </c>
      <c r="E12" s="4"/>
      <c r="F12" s="51">
        <v>1</v>
      </c>
      <c r="G12" s="52">
        <v>1</v>
      </c>
      <c r="H12" s="53">
        <f>((F12*Inledning!$E$22)+(G12*Inledning!$F$22))/1000</f>
        <v>0</v>
      </c>
      <c r="I12" s="4"/>
    </row>
    <row r="13" spans="1:9" ht="14.25" customHeight="1" x14ac:dyDescent="0.2">
      <c r="A13" s="35" t="s">
        <v>18</v>
      </c>
      <c r="B13" s="51">
        <v>1</v>
      </c>
      <c r="C13" s="52">
        <v>1</v>
      </c>
      <c r="D13" s="53">
        <f>((B13*Inledning!$B$22)+(C13*Inledning!$C$22))/1000</f>
        <v>105.163</v>
      </c>
      <c r="E13" s="4"/>
      <c r="F13" s="51">
        <v>1</v>
      </c>
      <c r="G13" s="52">
        <v>1</v>
      </c>
      <c r="H13" s="53">
        <f>((F13*Inledning!$E$22)+(G13*Inledning!$F$22))/1000</f>
        <v>0</v>
      </c>
      <c r="I13" s="4"/>
    </row>
    <row r="14" spans="1:9" ht="14.25" customHeight="1" x14ac:dyDescent="0.2">
      <c r="A14" s="35" t="s">
        <v>19</v>
      </c>
      <c r="B14" s="51">
        <v>1</v>
      </c>
      <c r="C14" s="52">
        <v>1</v>
      </c>
      <c r="D14" s="53">
        <f>((B14*Inledning!$B$23)+(C14*Inledning!$C$23))/1000</f>
        <v>113.185</v>
      </c>
      <c r="E14" s="4"/>
      <c r="F14" s="51">
        <v>1</v>
      </c>
      <c r="G14" s="52">
        <v>1</v>
      </c>
      <c r="H14" s="53">
        <f>((F14*Inledning!$E$23)+(G14*Inledning!$F$23))/1000</f>
        <v>0</v>
      </c>
      <c r="I14" s="4"/>
    </row>
    <row r="15" spans="1:9" x14ac:dyDescent="0.2">
      <c r="A15" s="35" t="s">
        <v>23</v>
      </c>
      <c r="B15" s="51">
        <v>1</v>
      </c>
      <c r="C15" s="52">
        <v>1</v>
      </c>
      <c r="D15" s="53">
        <f>((B15*Inledning!$B$24)+(C15*Inledning!$C$24))/1000</f>
        <v>108.584</v>
      </c>
      <c r="E15" s="4"/>
      <c r="F15" s="51">
        <v>1</v>
      </c>
      <c r="G15" s="52">
        <v>1</v>
      </c>
      <c r="H15" s="53">
        <f>((F15*Inledning!$E$24)+(G15*Inledning!$F$24))/1000</f>
        <v>0</v>
      </c>
      <c r="I15" s="4"/>
    </row>
    <row r="16" spans="1:9" x14ac:dyDescent="0.2">
      <c r="A16" s="35" t="s">
        <v>24</v>
      </c>
      <c r="B16" s="51">
        <v>1</v>
      </c>
      <c r="C16" s="52">
        <v>1</v>
      </c>
      <c r="D16" s="53">
        <f>((B16*Inledning!$B$25)+(C16*Inledning!$C$25))/1000</f>
        <v>150.21899999999999</v>
      </c>
      <c r="E16" s="4"/>
      <c r="F16" s="51">
        <v>1</v>
      </c>
      <c r="G16" s="52">
        <v>1</v>
      </c>
      <c r="H16" s="53">
        <f>((F16*Inledning!$E$25)+(G16*Inledning!$F$25))/1000</f>
        <v>0</v>
      </c>
      <c r="I16" s="4"/>
    </row>
    <row r="17" spans="1:9" x14ac:dyDescent="0.2">
      <c r="A17" s="35" t="s">
        <v>25</v>
      </c>
      <c r="B17" s="51">
        <v>1</v>
      </c>
      <c r="C17" s="52">
        <v>1</v>
      </c>
      <c r="D17" s="53">
        <f>((B17*Inledning!$B$26)+(C17*Inledning!$C$26))/1000</f>
        <v>83.326999999999998</v>
      </c>
      <c r="E17" s="4"/>
      <c r="F17" s="51">
        <v>1</v>
      </c>
      <c r="G17" s="52">
        <v>1</v>
      </c>
      <c r="H17" s="53">
        <f>((F17*Inledning!$E$26)+(G17*Inledning!$F$26))/1000</f>
        <v>0</v>
      </c>
      <c r="I17" s="4"/>
    </row>
    <row r="18" spans="1:9" x14ac:dyDescent="0.2">
      <c r="A18" s="136" t="s">
        <v>93</v>
      </c>
      <c r="B18" s="51">
        <v>1</v>
      </c>
      <c r="C18" s="52">
        <v>1</v>
      </c>
      <c r="D18" s="53">
        <f>((B18*Inledning!$B$27)+(C18*Inledning!$C$27))/1000</f>
        <v>113.626</v>
      </c>
      <c r="E18" s="4"/>
      <c r="F18" s="51">
        <v>1</v>
      </c>
      <c r="G18" s="52">
        <v>1</v>
      </c>
      <c r="H18" s="53">
        <f>((F18*Inledning!$E$27)+(G18*Inledning!$F$27))/1000</f>
        <v>0</v>
      </c>
      <c r="I18" s="4"/>
    </row>
    <row r="19" spans="1:9" x14ac:dyDescent="0.2">
      <c r="A19" s="35" t="s">
        <v>4</v>
      </c>
      <c r="B19" s="51">
        <v>1</v>
      </c>
      <c r="C19" s="52">
        <v>1</v>
      </c>
      <c r="D19" s="53">
        <f>((B19*Inledning!$B$28)+(C19*Inledning!$C$28))/1000</f>
        <v>83.036000000000001</v>
      </c>
      <c r="E19" s="4"/>
      <c r="F19" s="51">
        <v>1</v>
      </c>
      <c r="G19" s="52">
        <v>1</v>
      </c>
      <c r="H19" s="53">
        <f>((F19*Inledning!$E$28)+(G19*Inledning!$F$28))/1000</f>
        <v>0</v>
      </c>
      <c r="I19" s="4"/>
    </row>
    <row r="20" spans="1:9" x14ac:dyDescent="0.2">
      <c r="A20" s="35" t="s">
        <v>5</v>
      </c>
      <c r="B20" s="51">
        <v>1</v>
      </c>
      <c r="C20" s="52">
        <v>1</v>
      </c>
      <c r="D20" s="53">
        <f>((B20*Inledning!$B$29)+(C20*Inledning!$C$29))/1000</f>
        <v>260.16500000000002</v>
      </c>
      <c r="E20" s="4"/>
      <c r="F20" s="51">
        <v>1</v>
      </c>
      <c r="G20" s="52">
        <v>1</v>
      </c>
      <c r="H20" s="53">
        <f>((F20*Inledning!$E$29)+(G20*Inledning!$F$29))/1000</f>
        <v>0</v>
      </c>
      <c r="I20" s="4"/>
    </row>
    <row r="21" spans="1:9" x14ac:dyDescent="0.2">
      <c r="A21" s="35" t="s">
        <v>6</v>
      </c>
      <c r="B21" s="51">
        <v>1</v>
      </c>
      <c r="C21" s="52">
        <v>1</v>
      </c>
      <c r="D21" s="53">
        <f>((B21*Inledning!$B$30)+(C21*Inledning!$C$30))/1000</f>
        <v>328.04700000000003</v>
      </c>
      <c r="E21" s="4"/>
      <c r="F21" s="51">
        <v>1</v>
      </c>
      <c r="G21" s="52">
        <v>1</v>
      </c>
      <c r="H21" s="53">
        <f>((F21*Inledning!$E$30)+(G21*Inledning!$F$30))/1000</f>
        <v>0</v>
      </c>
      <c r="I21" s="4"/>
    </row>
    <row r="22" spans="1:9" x14ac:dyDescent="0.2">
      <c r="A22" s="35" t="s">
        <v>7</v>
      </c>
      <c r="B22" s="51">
        <v>1</v>
      </c>
      <c r="C22" s="52">
        <v>1</v>
      </c>
      <c r="D22" s="53">
        <f>((B22*Inledning!$B$31)+(C22*Inledning!$C$31))/1000</f>
        <v>227.65899999999999</v>
      </c>
      <c r="E22" s="4"/>
      <c r="F22" s="51">
        <v>1</v>
      </c>
      <c r="G22" s="52">
        <v>1</v>
      </c>
      <c r="H22" s="53">
        <f>((F22*Inledning!$E$31)+(G22*Inledning!$F$31))/1000</f>
        <v>0</v>
      </c>
      <c r="I22" s="4"/>
    </row>
    <row r="23" spans="1:9" x14ac:dyDescent="0.2">
      <c r="A23" s="35" t="s">
        <v>8</v>
      </c>
      <c r="B23" s="51">
        <v>1</v>
      </c>
      <c r="C23" s="52">
        <v>1</v>
      </c>
      <c r="D23" s="53">
        <f>((B23*Inledning!$B$32)+(C23*Inledning!$C$32))/1000</f>
        <v>531.21299999999997</v>
      </c>
      <c r="E23" s="4"/>
      <c r="F23" s="51">
        <v>1</v>
      </c>
      <c r="G23" s="52">
        <v>1</v>
      </c>
      <c r="H23" s="53">
        <f>((F23*Inledning!$E$32)+(G23*Inledning!$F$32))/1000</f>
        <v>0</v>
      </c>
      <c r="I23" s="4"/>
    </row>
    <row r="24" spans="1:9" x14ac:dyDescent="0.2">
      <c r="A24" s="35" t="s">
        <v>9</v>
      </c>
      <c r="B24" s="51">
        <v>1</v>
      </c>
      <c r="C24" s="52">
        <v>1</v>
      </c>
      <c r="D24" s="53">
        <f>((B24*Inledning!$B$33)+(C24*Inledning!$C$33))/1000</f>
        <v>481.49200000000002</v>
      </c>
      <c r="E24" s="4"/>
      <c r="F24" s="51">
        <v>1</v>
      </c>
      <c r="G24" s="52">
        <v>1</v>
      </c>
      <c r="H24" s="53">
        <f>((F24*Inledning!$E$33)+(G24*Inledning!$F$33))/1000</f>
        <v>0</v>
      </c>
      <c r="I24" s="4"/>
    </row>
    <row r="25" spans="1:9" x14ac:dyDescent="0.2">
      <c r="A25" s="35" t="s">
        <v>10</v>
      </c>
      <c r="B25" s="51">
        <v>1</v>
      </c>
      <c r="C25" s="52">
        <v>1</v>
      </c>
      <c r="D25" s="53">
        <f>((B25*Inledning!$B$34)+(C25*Inledning!$C$34))/1000</f>
        <v>590.72900000000004</v>
      </c>
      <c r="E25" s="4"/>
      <c r="F25" s="51">
        <v>1</v>
      </c>
      <c r="G25" s="52">
        <v>1</v>
      </c>
      <c r="H25" s="53">
        <f>((F25*Inledning!$E$34)+(G25*Inledning!$F$34))/1000</f>
        <v>0</v>
      </c>
      <c r="I25" s="4"/>
    </row>
    <row r="26" spans="1:9" x14ac:dyDescent="0.2">
      <c r="A26" s="35" t="s">
        <v>11</v>
      </c>
      <c r="B26" s="51">
        <v>1</v>
      </c>
      <c r="C26" s="52">
        <v>1</v>
      </c>
      <c r="D26" s="53">
        <f>((B26*Inledning!$B$35)+(C26*Inledning!$C$35))/1000</f>
        <v>350.94600000000003</v>
      </c>
      <c r="E26" s="4"/>
      <c r="F26" s="51">
        <v>1</v>
      </c>
      <c r="G26" s="52">
        <v>1</v>
      </c>
      <c r="H26" s="53">
        <f>((F26*Inledning!$E$35)+(G26*Inledning!$F$35))/1000</f>
        <v>0</v>
      </c>
      <c r="I26" s="4"/>
    </row>
    <row r="27" spans="1:9" ht="13.5" thickBot="1" x14ac:dyDescent="0.25">
      <c r="A27" s="139" t="s">
        <v>12</v>
      </c>
      <c r="B27" s="54">
        <v>1</v>
      </c>
      <c r="C27" s="57">
        <v>1</v>
      </c>
      <c r="D27" s="56">
        <f>((B27*Inledning!$B$36)+(C27*Inledning!$C$36))/1000</f>
        <v>172.298</v>
      </c>
      <c r="E27" s="4"/>
      <c r="F27" s="54">
        <v>1</v>
      </c>
      <c r="G27" s="57">
        <v>1</v>
      </c>
      <c r="H27" s="56">
        <f>((F27*Inledning!$E$36)+(G27*Inledning!$F$36))/1000</f>
        <v>0</v>
      </c>
      <c r="I27" s="4"/>
    </row>
    <row r="28" spans="1:9" x14ac:dyDescent="0.2">
      <c r="A28" s="140" t="s">
        <v>2</v>
      </c>
      <c r="B28" s="58">
        <f>SUM(B7:B27)</f>
        <v>21</v>
      </c>
      <c r="C28" s="59">
        <f>SUM(C7:C27)</f>
        <v>21</v>
      </c>
      <c r="D28" s="143">
        <f>SUM(D7:D27)</f>
        <v>4131.0550000000003</v>
      </c>
      <c r="E28" s="4"/>
      <c r="F28" s="58">
        <f>SUM(F7:F27)</f>
        <v>21</v>
      </c>
      <c r="G28" s="59">
        <f>SUM(G7:G27)</f>
        <v>21</v>
      </c>
      <c r="H28" s="143">
        <f>SUM(H7:H27)</f>
        <v>0</v>
      </c>
      <c r="I28" s="4"/>
    </row>
    <row r="29" spans="1:9" x14ac:dyDescent="0.2">
      <c r="A29" s="6"/>
      <c r="B29" s="61"/>
      <c r="C29" s="62"/>
      <c r="D29" s="61"/>
      <c r="E29" s="61"/>
      <c r="F29" s="4"/>
      <c r="G29" s="4"/>
      <c r="H29" s="4"/>
      <c r="I29" s="4"/>
    </row>
    <row r="30" spans="1:9" ht="13.5" thickBot="1" x14ac:dyDescent="0.25">
      <c r="A30" s="4"/>
      <c r="B30" s="4"/>
      <c r="C30" s="4"/>
      <c r="D30" s="4"/>
      <c r="E30" s="4"/>
      <c r="F30" s="4"/>
      <c r="G30" s="77"/>
      <c r="H30" s="4"/>
      <c r="I30" s="4"/>
    </row>
    <row r="31" spans="1:9" ht="13.5" thickBot="1" x14ac:dyDescent="0.25">
      <c r="A31" s="6" t="s">
        <v>32</v>
      </c>
      <c r="B31" s="4"/>
      <c r="C31" s="4"/>
      <c r="D31" s="75"/>
      <c r="E31" s="4"/>
      <c r="F31" s="4"/>
      <c r="G31" s="64"/>
      <c r="H31" s="75"/>
      <c r="I31" s="4"/>
    </row>
    <row r="32" spans="1:9" x14ac:dyDescent="0.2">
      <c r="A32" s="4"/>
      <c r="B32" s="4"/>
      <c r="C32" s="4"/>
      <c r="D32" s="17"/>
      <c r="E32" s="4"/>
      <c r="F32" s="4"/>
      <c r="G32" s="64"/>
      <c r="H32" s="17"/>
      <c r="I32" s="4"/>
    </row>
    <row r="33" spans="1:9" x14ac:dyDescent="0.2">
      <c r="A33" s="6" t="s">
        <v>38</v>
      </c>
      <c r="B33" s="4"/>
      <c r="C33" s="4"/>
      <c r="D33" s="6">
        <f>'Prognos 2022'!D42</f>
        <v>0</v>
      </c>
      <c r="E33" s="4"/>
      <c r="F33" s="4"/>
      <c r="G33" s="64"/>
      <c r="H33" s="6">
        <f>'Prognos 2022'!H42</f>
        <v>0</v>
      </c>
      <c r="I33" s="4"/>
    </row>
    <row r="34" spans="1:9" x14ac:dyDescent="0.2">
      <c r="A34" s="10" t="s">
        <v>110</v>
      </c>
      <c r="B34" s="61"/>
      <c r="C34" s="62"/>
      <c r="D34" s="63">
        <f>Inledning!$E10</f>
        <v>0</v>
      </c>
      <c r="E34" s="4"/>
      <c r="F34" s="4"/>
      <c r="G34" s="64"/>
      <c r="H34" s="63">
        <f>Inledning!$E11</f>
        <v>0</v>
      </c>
      <c r="I34" s="4"/>
    </row>
    <row r="35" spans="1:9" x14ac:dyDescent="0.2">
      <c r="A35" s="6" t="s">
        <v>33</v>
      </c>
      <c r="B35" s="4"/>
      <c r="C35" s="4"/>
      <c r="D35" s="28">
        <f>D33+D34</f>
        <v>0</v>
      </c>
      <c r="E35" s="4"/>
      <c r="F35" s="4"/>
      <c r="G35" s="64"/>
      <c r="H35" s="28">
        <f>H33+H34</f>
        <v>0</v>
      </c>
      <c r="I35" s="4"/>
    </row>
    <row r="36" spans="1:9" ht="13.5" thickBot="1" x14ac:dyDescent="0.25">
      <c r="A36" s="10" t="s">
        <v>116</v>
      </c>
      <c r="B36" s="4"/>
      <c r="C36" s="4"/>
      <c r="D36" s="69">
        <f>D28+D31</f>
        <v>4131.0550000000003</v>
      </c>
      <c r="E36" s="4"/>
      <c r="F36" s="4"/>
      <c r="G36" s="4"/>
      <c r="H36" s="69">
        <f>H28+H31</f>
        <v>0</v>
      </c>
      <c r="I36" s="4"/>
    </row>
    <row r="37" spans="1:9" ht="13.5" thickBot="1" x14ac:dyDescent="0.25">
      <c r="A37" s="6" t="s">
        <v>60</v>
      </c>
      <c r="B37" s="4"/>
      <c r="C37" s="4"/>
      <c r="D37" s="76"/>
      <c r="E37" s="4"/>
      <c r="F37" s="4"/>
      <c r="G37" s="4"/>
      <c r="H37" s="76"/>
      <c r="I37" s="4"/>
    </row>
    <row r="38" spans="1:9" x14ac:dyDescent="0.2">
      <c r="A38" s="6" t="s">
        <v>50</v>
      </c>
      <c r="B38" s="4"/>
      <c r="C38" s="4"/>
      <c r="D38" s="20">
        <f>D35-D36-D37</f>
        <v>-4131.0550000000003</v>
      </c>
      <c r="E38" s="4"/>
      <c r="F38" s="4"/>
      <c r="G38" s="4"/>
      <c r="H38" s="20">
        <f>H35-H36-H37</f>
        <v>0</v>
      </c>
      <c r="I38" s="4"/>
    </row>
    <row r="39" spans="1:9" x14ac:dyDescent="0.2">
      <c r="A39" s="6"/>
      <c r="B39" s="4"/>
      <c r="C39" s="4"/>
      <c r="D39" s="20"/>
      <c r="E39" s="4"/>
      <c r="F39" s="4"/>
      <c r="G39" s="4"/>
      <c r="H39" s="20"/>
      <c r="I39" s="4"/>
    </row>
    <row r="40" spans="1:9" x14ac:dyDescent="0.2">
      <c r="A40" s="6" t="s">
        <v>35</v>
      </c>
      <c r="B40" s="4"/>
      <c r="C40" s="4"/>
      <c r="D40" s="6">
        <f>IF(D38&gt;0,D38,0)</f>
        <v>0</v>
      </c>
      <c r="E40" s="4"/>
      <c r="F40" s="4"/>
      <c r="G40" s="4"/>
      <c r="H40" s="6">
        <f>IF(H38&gt;0,H38,0)</f>
        <v>0</v>
      </c>
      <c r="I40" s="4"/>
    </row>
    <row r="41" spans="1:9" x14ac:dyDescent="0.2">
      <c r="A41" s="7" t="s">
        <v>57</v>
      </c>
      <c r="B41" s="4"/>
      <c r="C41" s="4"/>
      <c r="D41" s="71">
        <f>D42-D40</f>
        <v>0</v>
      </c>
      <c r="E41" s="4"/>
      <c r="F41" s="4"/>
      <c r="G41" s="4"/>
      <c r="H41" s="71">
        <f>H42-H40</f>
        <v>0</v>
      </c>
      <c r="I41" s="4"/>
    </row>
    <row r="42" spans="1:9" x14ac:dyDescent="0.2">
      <c r="A42" s="6" t="s">
        <v>55</v>
      </c>
      <c r="B42" s="4"/>
      <c r="C42" s="4"/>
      <c r="D42" s="6">
        <f>IF(D40=0,0,IF(D40&gt;0.1*D34,D34*0.1,D38))</f>
        <v>0</v>
      </c>
      <c r="E42" s="4"/>
      <c r="F42" s="4"/>
      <c r="G42" s="4"/>
      <c r="H42" s="6">
        <f>IF(H40=0,0,IF(H40&gt;0.1*H34,H34*0.1,H38))</f>
        <v>0</v>
      </c>
      <c r="I42" s="4"/>
    </row>
    <row r="43" spans="1:9" x14ac:dyDescent="0.2">
      <c r="A43" s="6"/>
      <c r="B43" s="4"/>
      <c r="C43" s="4"/>
      <c r="D43" s="6"/>
      <c r="E43" s="4"/>
      <c r="F43" s="4"/>
      <c r="G43" s="4"/>
      <c r="H43" s="6"/>
      <c r="I43" s="4"/>
    </row>
    <row r="44" spans="1:9" ht="13.5" thickBot="1" x14ac:dyDescent="0.25">
      <c r="A44" s="6" t="s">
        <v>29</v>
      </c>
      <c r="B44" s="4"/>
      <c r="C44" s="4"/>
      <c r="D44" s="63">
        <f>'Prognos 2022'!D47</f>
        <v>0</v>
      </c>
      <c r="E44" s="4"/>
      <c r="F44" s="4"/>
      <c r="G44" s="4"/>
      <c r="H44" s="63">
        <f>'Prognos 2022'!H47</f>
        <v>0</v>
      </c>
      <c r="I44" s="4"/>
    </row>
    <row r="45" spans="1:9" ht="13.5" thickBot="1" x14ac:dyDescent="0.25">
      <c r="A45" s="6" t="s">
        <v>34</v>
      </c>
      <c r="B45" s="4"/>
      <c r="C45" s="4"/>
      <c r="D45" s="72"/>
      <c r="E45" s="4"/>
      <c r="F45" s="4"/>
      <c r="G45" s="4"/>
      <c r="H45" s="72"/>
      <c r="I45" s="4"/>
    </row>
    <row r="46" spans="1:9" ht="13.5" thickBot="1" x14ac:dyDescent="0.25">
      <c r="A46" s="6" t="s">
        <v>31</v>
      </c>
      <c r="B46" s="4"/>
      <c r="C46" s="4"/>
      <c r="D46" s="72"/>
      <c r="E46" s="4"/>
      <c r="F46" s="4"/>
      <c r="G46" s="4"/>
      <c r="H46" s="72"/>
      <c r="I46" s="4"/>
    </row>
    <row r="47" spans="1:9" ht="13.5" thickBot="1" x14ac:dyDescent="0.25">
      <c r="A47" s="6" t="s">
        <v>30</v>
      </c>
      <c r="B47" s="4"/>
      <c r="C47" s="4"/>
      <c r="D47" s="72"/>
      <c r="E47" s="4"/>
      <c r="F47" s="4"/>
      <c r="G47" s="20"/>
      <c r="H47" s="72"/>
      <c r="I47" s="4"/>
    </row>
    <row r="48" spans="1:9" x14ac:dyDescent="0.2">
      <c r="A48" s="6"/>
      <c r="B48" s="4"/>
      <c r="C48" s="4"/>
      <c r="D48" s="63"/>
      <c r="E48" s="4"/>
      <c r="F48" s="4"/>
      <c r="G48" s="20"/>
      <c r="H48" s="63"/>
      <c r="I48" s="4"/>
    </row>
    <row r="49" spans="1:9" x14ac:dyDescent="0.2">
      <c r="A49" s="6" t="s">
        <v>39</v>
      </c>
      <c r="B49" s="4"/>
      <c r="C49" s="4"/>
      <c r="D49" s="4"/>
      <c r="E49" s="4"/>
      <c r="F49" s="4"/>
      <c r="G49" s="4"/>
      <c r="H49" s="4"/>
      <c r="I49" s="4"/>
    </row>
    <row r="50" spans="1:9" x14ac:dyDescent="0.2">
      <c r="A50" s="10" t="s">
        <v>130</v>
      </c>
      <c r="B50" s="4"/>
      <c r="C50" s="4"/>
      <c r="D50" s="4"/>
      <c r="E50" s="4"/>
      <c r="F50" s="4"/>
      <c r="G50" s="4"/>
      <c r="H50" s="4"/>
      <c r="I50" s="4"/>
    </row>
    <row r="51" spans="1:9" x14ac:dyDescent="0.2">
      <c r="A51" s="10" t="s">
        <v>131</v>
      </c>
      <c r="B51" s="4"/>
      <c r="C51" s="4"/>
      <c r="D51" s="4"/>
      <c r="E51" s="4"/>
      <c r="F51" s="4"/>
      <c r="G51" s="4"/>
      <c r="H51" s="4"/>
      <c r="I51" s="4"/>
    </row>
    <row r="52" spans="1:9" x14ac:dyDescent="0.2">
      <c r="A52" s="85" t="s">
        <v>101</v>
      </c>
      <c r="B52" s="4"/>
      <c r="C52" s="4"/>
      <c r="D52" s="4"/>
      <c r="E52" s="4"/>
      <c r="F52" s="4"/>
      <c r="G52" s="4"/>
      <c r="H52" s="4"/>
      <c r="I52" s="4"/>
    </row>
    <row r="53" spans="1:9" x14ac:dyDescent="0.2">
      <c r="A53" s="4"/>
      <c r="B53" s="4"/>
      <c r="C53" s="4"/>
      <c r="D53" s="4"/>
      <c r="E53" s="4"/>
      <c r="F53" s="4"/>
      <c r="G53" s="4"/>
      <c r="H53" s="4"/>
      <c r="I53" s="4"/>
    </row>
    <row r="54" spans="1:9" x14ac:dyDescent="0.2">
      <c r="A54" s="4"/>
      <c r="B54" s="4"/>
      <c r="C54" s="4"/>
      <c r="D54" s="4"/>
      <c r="E54" s="4"/>
      <c r="F54" s="4"/>
      <c r="G54" s="4"/>
      <c r="H54" s="4"/>
      <c r="I54" s="4"/>
    </row>
    <row r="55" spans="1:9" x14ac:dyDescent="0.2">
      <c r="A55" s="4"/>
      <c r="B55" s="4"/>
      <c r="C55" s="4"/>
      <c r="D55" s="4"/>
      <c r="E55" s="4"/>
      <c r="F55" s="4"/>
      <c r="G55" s="4"/>
      <c r="H55" s="4"/>
      <c r="I55" s="4"/>
    </row>
    <row r="56" spans="1:9" x14ac:dyDescent="0.2">
      <c r="A56" s="4"/>
      <c r="B56" s="4"/>
      <c r="C56" s="4"/>
      <c r="D56" s="4"/>
      <c r="E56" s="4"/>
      <c r="F56" s="4"/>
      <c r="G56" s="4"/>
      <c r="H56" s="4"/>
      <c r="I56" s="4"/>
    </row>
    <row r="57" spans="1:9" x14ac:dyDescent="0.2">
      <c r="A57" s="4"/>
      <c r="B57" s="4"/>
      <c r="C57" s="4"/>
      <c r="D57" s="4"/>
      <c r="E57" s="4"/>
      <c r="F57" s="4"/>
      <c r="G57" s="4"/>
      <c r="H57" s="4"/>
      <c r="I57" s="4"/>
    </row>
    <row r="58" spans="1:9" x14ac:dyDescent="0.2">
      <c r="A58" s="4"/>
      <c r="B58" s="4"/>
      <c r="C58" s="4"/>
      <c r="D58" s="4"/>
      <c r="E58" s="4"/>
      <c r="F58" s="4"/>
      <c r="G58" s="4"/>
      <c r="H58" s="4"/>
      <c r="I58" s="4"/>
    </row>
    <row r="59" spans="1:9" x14ac:dyDescent="0.2">
      <c r="A59" s="4"/>
      <c r="B59" s="4"/>
      <c r="C59" s="4"/>
      <c r="D59" s="4"/>
      <c r="E59" s="4"/>
      <c r="F59" s="4"/>
      <c r="G59" s="4"/>
      <c r="H59" s="4"/>
      <c r="I59" s="4"/>
    </row>
    <row r="60" spans="1:9" x14ac:dyDescent="0.2">
      <c r="A60" s="4"/>
      <c r="B60" s="4"/>
      <c r="C60" s="4"/>
      <c r="D60" s="4"/>
      <c r="E60" s="4"/>
      <c r="F60" s="4"/>
      <c r="G60" s="4"/>
      <c r="H60" s="4"/>
      <c r="I60" s="4"/>
    </row>
    <row r="61" spans="1:9" x14ac:dyDescent="0.2">
      <c r="A61" s="4"/>
      <c r="B61" s="4"/>
      <c r="C61" s="4"/>
      <c r="D61" s="4"/>
      <c r="E61" s="4"/>
      <c r="F61" s="4"/>
      <c r="G61" s="4"/>
      <c r="H61" s="4"/>
      <c r="I61" s="4"/>
    </row>
    <row r="62" spans="1:9" x14ac:dyDescent="0.2">
      <c r="A62" s="4"/>
      <c r="B62" s="4"/>
      <c r="C62" s="4"/>
      <c r="D62" s="4"/>
      <c r="E62" s="4"/>
      <c r="F62" s="4"/>
      <c r="G62" s="4"/>
      <c r="H62" s="4"/>
      <c r="I62" s="4"/>
    </row>
    <row r="63" spans="1:9" x14ac:dyDescent="0.2">
      <c r="A63" s="4"/>
      <c r="B63" s="4"/>
      <c r="C63" s="4"/>
      <c r="D63" s="4"/>
      <c r="E63" s="4"/>
      <c r="F63" s="4"/>
      <c r="G63" s="4"/>
      <c r="H63" s="4"/>
      <c r="I63" s="4"/>
    </row>
    <row r="64" spans="1:9" x14ac:dyDescent="0.2">
      <c r="A64" s="4"/>
      <c r="B64" s="4"/>
      <c r="C64" s="4"/>
      <c r="D64" s="4"/>
      <c r="E64" s="4"/>
      <c r="F64" s="4"/>
      <c r="G64" s="4"/>
      <c r="H64" s="4"/>
      <c r="I64" s="4"/>
    </row>
    <row r="65" spans="1:9" x14ac:dyDescent="0.2">
      <c r="A65" s="4"/>
      <c r="B65" s="4"/>
      <c r="C65" s="4"/>
      <c r="D65" s="4"/>
      <c r="E65" s="4"/>
      <c r="F65" s="4"/>
      <c r="G65" s="4"/>
      <c r="H65" s="4"/>
      <c r="I65" s="4"/>
    </row>
    <row r="66" spans="1:9" x14ac:dyDescent="0.2">
      <c r="A66" s="4"/>
      <c r="B66" s="4"/>
      <c r="C66" s="4"/>
      <c r="D66" s="4"/>
      <c r="E66" s="4"/>
      <c r="F66" s="4"/>
      <c r="G66" s="4"/>
      <c r="H66" s="4"/>
      <c r="I66" s="4"/>
    </row>
    <row r="67" spans="1:9" x14ac:dyDescent="0.2">
      <c r="A67" s="4"/>
      <c r="B67" s="4"/>
      <c r="C67" s="4"/>
      <c r="D67" s="4"/>
      <c r="E67" s="4"/>
      <c r="F67" s="4"/>
      <c r="G67" s="4"/>
      <c r="H67" s="4"/>
      <c r="I67" s="4"/>
    </row>
    <row r="68" spans="1:9" x14ac:dyDescent="0.2">
      <c r="A68" s="4"/>
      <c r="B68" s="4"/>
      <c r="C68" s="4"/>
      <c r="D68" s="4"/>
      <c r="E68" s="4"/>
      <c r="F68" s="4"/>
      <c r="G68" s="4"/>
      <c r="H68" s="4"/>
      <c r="I68" s="4"/>
    </row>
    <row r="69" spans="1:9" x14ac:dyDescent="0.2">
      <c r="A69" s="4"/>
      <c r="B69" s="4"/>
      <c r="C69" s="4"/>
      <c r="D69" s="4"/>
      <c r="E69" s="4"/>
      <c r="F69" s="4"/>
      <c r="G69" s="4"/>
      <c r="H69" s="4"/>
      <c r="I69" s="4"/>
    </row>
    <row r="70" spans="1:9" x14ac:dyDescent="0.2">
      <c r="A70" s="4"/>
      <c r="B70" s="4"/>
      <c r="C70" s="4"/>
      <c r="D70" s="4"/>
      <c r="E70" s="4"/>
      <c r="F70" s="4"/>
      <c r="G70" s="4"/>
      <c r="H70" s="4"/>
      <c r="I70" s="4"/>
    </row>
  </sheetData>
  <phoneticPr fontId="0" type="noConversion"/>
  <pageMargins left="0.25" right="0.25" top="0.75" bottom="0.75" header="0.3" footer="0.3"/>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I65"/>
  <sheetViews>
    <sheetView view="pageLayout" zoomScaleNormal="100" zoomScaleSheetLayoutView="100" workbookViewId="0">
      <selection activeCell="O11" sqref="O11"/>
    </sheetView>
  </sheetViews>
  <sheetFormatPr defaultRowHeight="12.75" x14ac:dyDescent="0.2"/>
  <cols>
    <col min="1" max="1" width="24.42578125" customWidth="1"/>
    <col min="2" max="14" width="10.7109375" customWidth="1"/>
  </cols>
  <sheetData>
    <row r="1" spans="1:9" x14ac:dyDescent="0.2">
      <c r="A1" s="32" t="s">
        <v>133</v>
      </c>
      <c r="B1" s="4"/>
      <c r="C1" s="4"/>
      <c r="D1" s="4"/>
      <c r="E1" s="4"/>
      <c r="F1" s="4"/>
      <c r="G1" s="4"/>
      <c r="H1" s="4"/>
      <c r="I1" s="4"/>
    </row>
    <row r="2" spans="1:9" x14ac:dyDescent="0.2">
      <c r="A2" s="4">
        <f>Inledning!B10</f>
        <v>0</v>
      </c>
      <c r="B2" s="4">
        <f>Inledning!B11</f>
        <v>0</v>
      </c>
      <c r="C2" s="4"/>
      <c r="D2" s="4"/>
      <c r="E2" s="4"/>
      <c r="F2" s="4"/>
      <c r="G2" s="4"/>
      <c r="H2" s="4"/>
      <c r="I2" s="4"/>
    </row>
    <row r="3" spans="1:9" ht="13.5" thickBot="1" x14ac:dyDescent="0.25">
      <c r="A3" s="4"/>
      <c r="B3" s="4" t="s">
        <v>108</v>
      </c>
      <c r="C3" s="4"/>
      <c r="D3" s="34"/>
      <c r="E3" s="4"/>
      <c r="F3" s="4" t="s">
        <v>37</v>
      </c>
      <c r="G3" s="4"/>
      <c r="H3" s="4"/>
      <c r="I3" s="4"/>
    </row>
    <row r="4" spans="1:9" x14ac:dyDescent="0.2">
      <c r="A4" s="142" t="s">
        <v>36</v>
      </c>
      <c r="B4" s="36" t="s">
        <v>13</v>
      </c>
      <c r="C4" s="37" t="s">
        <v>13</v>
      </c>
      <c r="D4" s="38" t="s">
        <v>14</v>
      </c>
      <c r="E4" s="4"/>
      <c r="F4" s="36" t="s">
        <v>13</v>
      </c>
      <c r="G4" s="37" t="s">
        <v>13</v>
      </c>
      <c r="H4" s="38" t="s">
        <v>14</v>
      </c>
      <c r="I4" s="4"/>
    </row>
    <row r="5" spans="1:9" x14ac:dyDescent="0.2">
      <c r="A5" s="39"/>
      <c r="B5" s="40" t="s">
        <v>26</v>
      </c>
      <c r="C5" s="41" t="s">
        <v>26</v>
      </c>
      <c r="D5" s="42" t="s">
        <v>27</v>
      </c>
      <c r="E5" s="17"/>
      <c r="F5" s="40" t="s">
        <v>26</v>
      </c>
      <c r="G5" s="41" t="s">
        <v>26</v>
      </c>
      <c r="H5" s="42" t="s">
        <v>27</v>
      </c>
      <c r="I5" s="4"/>
    </row>
    <row r="6" spans="1:9" ht="13.5" thickBot="1" x14ac:dyDescent="0.25">
      <c r="A6" s="43" t="s">
        <v>3</v>
      </c>
      <c r="B6" s="45" t="s">
        <v>0</v>
      </c>
      <c r="C6" s="46" t="s">
        <v>1</v>
      </c>
      <c r="D6" s="47" t="s">
        <v>28</v>
      </c>
      <c r="E6" s="17"/>
      <c r="F6" s="45" t="s">
        <v>0</v>
      </c>
      <c r="G6" s="46" t="s">
        <v>1</v>
      </c>
      <c r="H6" s="47" t="s">
        <v>28</v>
      </c>
      <c r="I6" s="4"/>
    </row>
    <row r="7" spans="1:9" x14ac:dyDescent="0.2">
      <c r="A7" s="141" t="s">
        <v>20</v>
      </c>
      <c r="B7" s="48">
        <v>1</v>
      </c>
      <c r="C7" s="49">
        <v>1</v>
      </c>
      <c r="D7" s="50">
        <f>((B7*Inledning!B21)+(C7*Inledning!$C$21))/1000</f>
        <v>55.26</v>
      </c>
      <c r="E7" s="17"/>
      <c r="F7" s="48">
        <v>1</v>
      </c>
      <c r="G7" s="49">
        <v>1</v>
      </c>
      <c r="H7" s="50">
        <f>((F7*Inledning!$E$21)+(G7*Inledning!$F$21))/1000</f>
        <v>0</v>
      </c>
      <c r="I7" s="4"/>
    </row>
    <row r="8" spans="1:9" x14ac:dyDescent="0.2">
      <c r="A8" s="43" t="s">
        <v>16</v>
      </c>
      <c r="B8" s="51">
        <v>1</v>
      </c>
      <c r="C8" s="52">
        <v>1</v>
      </c>
      <c r="D8" s="53">
        <f>((B8*Inledning!B21)+(C8*Inledning!$C$21))/1000</f>
        <v>55.26</v>
      </c>
      <c r="E8" s="17"/>
      <c r="F8" s="51">
        <v>1</v>
      </c>
      <c r="G8" s="52">
        <v>1</v>
      </c>
      <c r="H8" s="53">
        <f>((F8*Inledning!$E$21)+(G8*Inledning!$F$21))/1000</f>
        <v>0</v>
      </c>
      <c r="I8" s="4"/>
    </row>
    <row r="9" spans="1:9" x14ac:dyDescent="0.2">
      <c r="A9" s="43" t="s">
        <v>15</v>
      </c>
      <c r="B9" s="51">
        <v>1</v>
      </c>
      <c r="C9" s="52">
        <v>1</v>
      </c>
      <c r="D9" s="53">
        <f>((B9*Inledning!B21)+(C9*Inledning!$C$21))/1000</f>
        <v>55.26</v>
      </c>
      <c r="E9" s="17"/>
      <c r="F9" s="51">
        <v>1</v>
      </c>
      <c r="G9" s="52">
        <v>1</v>
      </c>
      <c r="H9" s="53">
        <f>((F9*Inledning!$E$21)+(G9*Inledning!$F$21))/1000</f>
        <v>0</v>
      </c>
      <c r="I9" s="4"/>
    </row>
    <row r="10" spans="1:9" x14ac:dyDescent="0.2">
      <c r="A10" s="138" t="s">
        <v>21</v>
      </c>
      <c r="B10" s="51">
        <v>1</v>
      </c>
      <c r="C10" s="52">
        <v>1</v>
      </c>
      <c r="D10" s="53">
        <f>((B10*Inledning!B21)+(C10*Inledning!$C$21))/1000</f>
        <v>55.26</v>
      </c>
      <c r="E10" s="4"/>
      <c r="F10" s="51">
        <v>1</v>
      </c>
      <c r="G10" s="52">
        <v>1</v>
      </c>
      <c r="H10" s="53">
        <f>((F10*Inledning!$E$21)+(G10*Inledning!$F$21))/1000</f>
        <v>0</v>
      </c>
      <c r="I10" s="4"/>
    </row>
    <row r="11" spans="1:9" x14ac:dyDescent="0.2">
      <c r="A11" s="35" t="s">
        <v>22</v>
      </c>
      <c r="B11" s="51">
        <v>1</v>
      </c>
      <c r="C11" s="52">
        <v>1</v>
      </c>
      <c r="D11" s="53">
        <f>((B11*Inledning!$B$22)+(C11*Inledning!$C$22))/1000</f>
        <v>105.163</v>
      </c>
      <c r="E11" s="4"/>
      <c r="F11" s="51">
        <v>1</v>
      </c>
      <c r="G11" s="52">
        <v>1</v>
      </c>
      <c r="H11" s="53">
        <f>((F11*Inledning!$E$22)+(G11*Inledning!$F$22))/1000</f>
        <v>0</v>
      </c>
      <c r="I11" s="4"/>
    </row>
    <row r="12" spans="1:9" ht="13.5" customHeight="1" x14ac:dyDescent="0.2">
      <c r="A12" s="35" t="s">
        <v>17</v>
      </c>
      <c r="B12" s="51">
        <v>1</v>
      </c>
      <c r="C12" s="52">
        <v>1</v>
      </c>
      <c r="D12" s="53">
        <f>((B12*Inledning!$B$22)+(C12*Inledning!$C$22))/1000</f>
        <v>105.163</v>
      </c>
      <c r="E12" s="4"/>
      <c r="F12" s="51">
        <v>1</v>
      </c>
      <c r="G12" s="52">
        <v>1</v>
      </c>
      <c r="H12" s="53">
        <f>((F12*Inledning!$E$22)+(G12*Inledning!$F$22))/1000</f>
        <v>0</v>
      </c>
      <c r="I12" s="4"/>
    </row>
    <row r="13" spans="1:9" ht="14.25" customHeight="1" x14ac:dyDescent="0.2">
      <c r="A13" s="35" t="s">
        <v>18</v>
      </c>
      <c r="B13" s="51">
        <v>1</v>
      </c>
      <c r="C13" s="52">
        <v>1</v>
      </c>
      <c r="D13" s="53">
        <f>((B13*Inledning!$B$22)+(C13*Inledning!$C$22))/1000</f>
        <v>105.163</v>
      </c>
      <c r="E13" s="4"/>
      <c r="F13" s="51">
        <v>1</v>
      </c>
      <c r="G13" s="52">
        <v>1</v>
      </c>
      <c r="H13" s="53">
        <f>((F13*Inledning!$E$22)+(G13*Inledning!$F$22))/1000</f>
        <v>0</v>
      </c>
      <c r="I13" s="4"/>
    </row>
    <row r="14" spans="1:9" ht="14.25" customHeight="1" x14ac:dyDescent="0.2">
      <c r="A14" s="35" t="s">
        <v>19</v>
      </c>
      <c r="B14" s="51">
        <v>1</v>
      </c>
      <c r="C14" s="52">
        <v>1</v>
      </c>
      <c r="D14" s="53">
        <f>((B14*Inledning!$B$23)+(C14*Inledning!$C$23))/1000</f>
        <v>113.185</v>
      </c>
      <c r="E14" s="4"/>
      <c r="F14" s="51">
        <v>1</v>
      </c>
      <c r="G14" s="52">
        <v>1</v>
      </c>
      <c r="H14" s="53">
        <f>((F14*Inledning!$E$23)+(G14*Inledning!$F$23))/1000</f>
        <v>0</v>
      </c>
      <c r="I14" s="4"/>
    </row>
    <row r="15" spans="1:9" x14ac:dyDescent="0.2">
      <c r="A15" s="35" t="s">
        <v>23</v>
      </c>
      <c r="B15" s="51">
        <v>1</v>
      </c>
      <c r="C15" s="52">
        <v>1</v>
      </c>
      <c r="D15" s="53">
        <f>((B15*Inledning!$B$24)+(C15*Inledning!$C$24))/1000</f>
        <v>108.584</v>
      </c>
      <c r="E15" s="4"/>
      <c r="F15" s="51">
        <v>1</v>
      </c>
      <c r="G15" s="52">
        <v>1</v>
      </c>
      <c r="H15" s="53">
        <f>((F15*Inledning!$E$24)+(G15*Inledning!$F$24))/1000</f>
        <v>0</v>
      </c>
      <c r="I15" s="4"/>
    </row>
    <row r="16" spans="1:9" x14ac:dyDescent="0.2">
      <c r="A16" s="35" t="s">
        <v>24</v>
      </c>
      <c r="B16" s="51">
        <v>1</v>
      </c>
      <c r="C16" s="52">
        <v>1</v>
      </c>
      <c r="D16" s="53">
        <f>((B16*Inledning!$B$25)+(C16*Inledning!$C$25))/1000</f>
        <v>150.21899999999999</v>
      </c>
      <c r="E16" s="4"/>
      <c r="F16" s="51">
        <v>1</v>
      </c>
      <c r="G16" s="52">
        <v>1</v>
      </c>
      <c r="H16" s="53">
        <f>((F16*Inledning!$E$25)+(G16*Inledning!$F$25))/1000</f>
        <v>0</v>
      </c>
      <c r="I16" s="4"/>
    </row>
    <row r="17" spans="1:9" x14ac:dyDescent="0.2">
      <c r="A17" s="35" t="s">
        <v>25</v>
      </c>
      <c r="B17" s="51">
        <v>1</v>
      </c>
      <c r="C17" s="52">
        <v>1</v>
      </c>
      <c r="D17" s="53">
        <f>((B17*Inledning!$B$26)+(C17*Inledning!$C$26))/1000</f>
        <v>83.326999999999998</v>
      </c>
      <c r="E17" s="4"/>
      <c r="F17" s="51">
        <v>1</v>
      </c>
      <c r="G17" s="52">
        <v>1</v>
      </c>
      <c r="H17" s="53">
        <f>((F17*Inledning!$E$26)+(G17*Inledning!$F$26))/1000</f>
        <v>0</v>
      </c>
      <c r="I17" s="4"/>
    </row>
    <row r="18" spans="1:9" x14ac:dyDescent="0.2">
      <c r="A18" s="136" t="s">
        <v>93</v>
      </c>
      <c r="B18" s="51">
        <v>1</v>
      </c>
      <c r="C18" s="52">
        <v>1</v>
      </c>
      <c r="D18" s="53">
        <f>((B18*Inledning!$B$27)+(C18*Inledning!$C$27))/1000</f>
        <v>113.626</v>
      </c>
      <c r="E18" s="4"/>
      <c r="F18" s="51">
        <v>1</v>
      </c>
      <c r="G18" s="52">
        <v>1</v>
      </c>
      <c r="H18" s="53">
        <f>((F18*Inledning!$E$27)+(G18*Inledning!$F$27))/1000</f>
        <v>0</v>
      </c>
      <c r="I18" s="4"/>
    </row>
    <row r="19" spans="1:9" x14ac:dyDescent="0.2">
      <c r="A19" s="35" t="s">
        <v>4</v>
      </c>
      <c r="B19" s="51">
        <v>1</v>
      </c>
      <c r="C19" s="52">
        <v>1</v>
      </c>
      <c r="D19" s="53">
        <f>((B19*Inledning!$B$28)+(C19*Inledning!$C$28))/1000</f>
        <v>83.036000000000001</v>
      </c>
      <c r="E19" s="4"/>
      <c r="F19" s="51">
        <v>1</v>
      </c>
      <c r="G19" s="52">
        <v>1</v>
      </c>
      <c r="H19" s="53">
        <f>((F19*Inledning!$E$28)+(G19*Inledning!$F$28))/1000</f>
        <v>0</v>
      </c>
      <c r="I19" s="4"/>
    </row>
    <row r="20" spans="1:9" x14ac:dyDescent="0.2">
      <c r="A20" s="35" t="s">
        <v>5</v>
      </c>
      <c r="B20" s="51">
        <v>1</v>
      </c>
      <c r="C20" s="52">
        <v>1</v>
      </c>
      <c r="D20" s="53">
        <f>((B20*Inledning!$B$29)+(C20*Inledning!$C$29))/1000</f>
        <v>260.16500000000002</v>
      </c>
      <c r="E20" s="4"/>
      <c r="F20" s="51">
        <v>1</v>
      </c>
      <c r="G20" s="52">
        <v>1</v>
      </c>
      <c r="H20" s="53">
        <f>((F20*Inledning!$E$29)+(G20*Inledning!$F$29))/1000</f>
        <v>0</v>
      </c>
      <c r="I20" s="4"/>
    </row>
    <row r="21" spans="1:9" x14ac:dyDescent="0.2">
      <c r="A21" s="35" t="s">
        <v>6</v>
      </c>
      <c r="B21" s="51">
        <v>1</v>
      </c>
      <c r="C21" s="52">
        <v>1</v>
      </c>
      <c r="D21" s="53">
        <f>((B21*Inledning!$B$30)+(C21*Inledning!$C$30))/1000</f>
        <v>328.04700000000003</v>
      </c>
      <c r="E21" s="4"/>
      <c r="F21" s="51">
        <v>1</v>
      </c>
      <c r="G21" s="52">
        <v>1</v>
      </c>
      <c r="H21" s="53">
        <f>((F21*Inledning!$E$30)+(G21*Inledning!$F$30))/1000</f>
        <v>0</v>
      </c>
      <c r="I21" s="4"/>
    </row>
    <row r="22" spans="1:9" x14ac:dyDescent="0.2">
      <c r="A22" s="35" t="s">
        <v>7</v>
      </c>
      <c r="B22" s="51">
        <v>1</v>
      </c>
      <c r="C22" s="52">
        <v>1</v>
      </c>
      <c r="D22" s="53">
        <f>((B22*Inledning!$B$31)+(C22*Inledning!$C$31))/1000</f>
        <v>227.65899999999999</v>
      </c>
      <c r="E22" s="4"/>
      <c r="F22" s="51">
        <v>1</v>
      </c>
      <c r="G22" s="52">
        <v>1</v>
      </c>
      <c r="H22" s="53">
        <f>((F22*Inledning!$E$31)+(G22*Inledning!$F$31))/1000</f>
        <v>0</v>
      </c>
      <c r="I22" s="4"/>
    </row>
    <row r="23" spans="1:9" x14ac:dyDescent="0.2">
      <c r="A23" s="35" t="s">
        <v>8</v>
      </c>
      <c r="B23" s="51">
        <v>1</v>
      </c>
      <c r="C23" s="52">
        <v>1</v>
      </c>
      <c r="D23" s="53">
        <f>((B23*Inledning!$B$32)+(C23*Inledning!$C$32))/1000</f>
        <v>531.21299999999997</v>
      </c>
      <c r="E23" s="4"/>
      <c r="F23" s="51">
        <v>1</v>
      </c>
      <c r="G23" s="52">
        <v>1</v>
      </c>
      <c r="H23" s="53">
        <f>((F23*Inledning!$E$32)+(G23*Inledning!$F$32))/1000</f>
        <v>0</v>
      </c>
      <c r="I23" s="4"/>
    </row>
    <row r="24" spans="1:9" x14ac:dyDescent="0.2">
      <c r="A24" s="35" t="s">
        <v>9</v>
      </c>
      <c r="B24" s="51">
        <v>1</v>
      </c>
      <c r="C24" s="52">
        <v>1</v>
      </c>
      <c r="D24" s="53">
        <f>((B24*Inledning!$B$33)+(C24*Inledning!$C$33))/1000</f>
        <v>481.49200000000002</v>
      </c>
      <c r="E24" s="4"/>
      <c r="F24" s="51">
        <v>1</v>
      </c>
      <c r="G24" s="52">
        <v>1</v>
      </c>
      <c r="H24" s="53">
        <f>((F24*Inledning!$E$33)+(G24*Inledning!$F$33))/1000</f>
        <v>0</v>
      </c>
      <c r="I24" s="4"/>
    </row>
    <row r="25" spans="1:9" x14ac:dyDescent="0.2">
      <c r="A25" s="35" t="s">
        <v>10</v>
      </c>
      <c r="B25" s="51">
        <v>1</v>
      </c>
      <c r="C25" s="52">
        <v>1</v>
      </c>
      <c r="D25" s="53">
        <f>((B25*Inledning!$B$34)+(C25*Inledning!$C$34))/1000</f>
        <v>590.72900000000004</v>
      </c>
      <c r="E25" s="4"/>
      <c r="F25" s="51">
        <v>1</v>
      </c>
      <c r="G25" s="52">
        <v>1</v>
      </c>
      <c r="H25" s="53">
        <f>((F25*Inledning!$E$34)+(G25*Inledning!$F$34))/1000</f>
        <v>0</v>
      </c>
      <c r="I25" s="4"/>
    </row>
    <row r="26" spans="1:9" x14ac:dyDescent="0.2">
      <c r="A26" s="35" t="s">
        <v>11</v>
      </c>
      <c r="B26" s="51">
        <v>1</v>
      </c>
      <c r="C26" s="52">
        <v>1</v>
      </c>
      <c r="D26" s="53">
        <f>((B26*Inledning!$B$35)+(C26*Inledning!$C$35))/1000</f>
        <v>350.94600000000003</v>
      </c>
      <c r="E26" s="4"/>
      <c r="F26" s="51">
        <v>1</v>
      </c>
      <c r="G26" s="52">
        <v>1</v>
      </c>
      <c r="H26" s="53">
        <f>((F26*Inledning!$E$35)+(G26*Inledning!$F$35))/1000</f>
        <v>0</v>
      </c>
      <c r="I26" s="4"/>
    </row>
    <row r="27" spans="1:9" ht="13.5" thickBot="1" x14ac:dyDescent="0.25">
      <c r="A27" s="139" t="s">
        <v>12</v>
      </c>
      <c r="B27" s="54">
        <v>1</v>
      </c>
      <c r="C27" s="57">
        <v>1</v>
      </c>
      <c r="D27" s="56">
        <f>((B27*Inledning!$B$36)+(C27*Inledning!$C$36))/1000</f>
        <v>172.298</v>
      </c>
      <c r="E27" s="4"/>
      <c r="F27" s="54">
        <v>1</v>
      </c>
      <c r="G27" s="57">
        <v>1</v>
      </c>
      <c r="H27" s="56">
        <f>((F27*Inledning!$E$36)+(G27*Inledning!$F$36))/1000</f>
        <v>0</v>
      </c>
      <c r="I27" s="4"/>
    </row>
    <row r="28" spans="1:9" x14ac:dyDescent="0.2">
      <c r="A28" s="140" t="s">
        <v>2</v>
      </c>
      <c r="B28" s="58">
        <f>SUM(B7:B27)</f>
        <v>21</v>
      </c>
      <c r="C28" s="59">
        <f>SUM(C7:C27)</f>
        <v>21</v>
      </c>
      <c r="D28" s="143">
        <f>SUM(D7:D27)</f>
        <v>4131.0550000000003</v>
      </c>
      <c r="E28" s="4"/>
      <c r="F28" s="58">
        <f>SUM(F7:F27)</f>
        <v>21</v>
      </c>
      <c r="G28" s="59">
        <f>SUM(G7:G27)</f>
        <v>21</v>
      </c>
      <c r="H28" s="143">
        <f>SUM(H7:H27)</f>
        <v>0</v>
      </c>
      <c r="I28" s="4"/>
    </row>
    <row r="29" spans="1:9" x14ac:dyDescent="0.2">
      <c r="A29" s="6"/>
      <c r="B29" s="61"/>
      <c r="C29" s="62"/>
      <c r="D29" s="61"/>
      <c r="E29" s="61"/>
      <c r="F29" s="4"/>
      <c r="G29" s="4"/>
      <c r="H29" s="4"/>
      <c r="I29" s="4"/>
    </row>
    <row r="30" spans="1:9" ht="13.5" thickBot="1" x14ac:dyDescent="0.25">
      <c r="A30" s="4"/>
      <c r="B30" s="4"/>
      <c r="C30" s="4"/>
      <c r="D30" s="4"/>
      <c r="E30" s="4"/>
      <c r="F30" s="4"/>
      <c r="G30" s="77"/>
      <c r="H30" s="4"/>
      <c r="I30" s="4"/>
    </row>
    <row r="31" spans="1:9" ht="13.5" thickBot="1" x14ac:dyDescent="0.25">
      <c r="A31" s="6" t="s">
        <v>32</v>
      </c>
      <c r="B31" s="4"/>
      <c r="C31" s="4"/>
      <c r="D31" s="75"/>
      <c r="E31" s="4"/>
      <c r="F31" s="4"/>
      <c r="G31" s="64"/>
      <c r="H31" s="75"/>
      <c r="I31" s="4"/>
    </row>
    <row r="32" spans="1:9" x14ac:dyDescent="0.2">
      <c r="A32" s="4"/>
      <c r="B32" s="4"/>
      <c r="C32" s="4"/>
      <c r="D32" s="17"/>
      <c r="E32" s="4"/>
      <c r="F32" s="4"/>
      <c r="G32" s="64"/>
      <c r="H32" s="17"/>
      <c r="I32" s="4"/>
    </row>
    <row r="33" spans="1:9" x14ac:dyDescent="0.2">
      <c r="A33" s="6" t="s">
        <v>38</v>
      </c>
      <c r="B33" s="4"/>
      <c r="C33" s="4"/>
      <c r="D33" s="6">
        <f>'Prognos 2023'!D42</f>
        <v>0</v>
      </c>
      <c r="E33" s="4"/>
      <c r="F33" s="4"/>
      <c r="G33" s="64"/>
      <c r="H33" s="6">
        <f>'Prognos 2023'!H42</f>
        <v>0</v>
      </c>
      <c r="I33" s="4"/>
    </row>
    <row r="34" spans="1:9" x14ac:dyDescent="0.2">
      <c r="A34" s="10" t="s">
        <v>134</v>
      </c>
      <c r="B34" s="61"/>
      <c r="C34" s="62"/>
      <c r="D34" s="63">
        <f>Inledning!$F10</f>
        <v>0</v>
      </c>
      <c r="E34" s="4"/>
      <c r="F34" s="4"/>
      <c r="G34" s="64"/>
      <c r="H34" s="63">
        <f>Inledning!$F11</f>
        <v>0</v>
      </c>
      <c r="I34" s="4"/>
    </row>
    <row r="35" spans="1:9" x14ac:dyDescent="0.2">
      <c r="A35" s="6" t="s">
        <v>33</v>
      </c>
      <c r="B35" s="4"/>
      <c r="C35" s="4"/>
      <c r="D35" s="28">
        <f>D33+D34</f>
        <v>0</v>
      </c>
      <c r="E35" s="4"/>
      <c r="F35" s="4"/>
      <c r="G35" s="64"/>
      <c r="H35" s="28">
        <f>H33+H34</f>
        <v>0</v>
      </c>
      <c r="I35" s="4"/>
    </row>
    <row r="36" spans="1:9" ht="13.5" thickBot="1" x14ac:dyDescent="0.25">
      <c r="A36" s="10" t="s">
        <v>135</v>
      </c>
      <c r="B36" s="4"/>
      <c r="C36" s="4"/>
      <c r="D36" s="69">
        <f>D28+D31</f>
        <v>4131.0550000000003</v>
      </c>
      <c r="E36" s="4"/>
      <c r="F36" s="4"/>
      <c r="G36" s="4"/>
      <c r="H36" s="69">
        <f>H28+H31</f>
        <v>0</v>
      </c>
      <c r="I36" s="4"/>
    </row>
    <row r="37" spans="1:9" ht="13.5" thickBot="1" x14ac:dyDescent="0.25">
      <c r="A37" s="6" t="s">
        <v>60</v>
      </c>
      <c r="B37" s="4"/>
      <c r="C37" s="4"/>
      <c r="D37" s="76"/>
      <c r="E37" s="4"/>
      <c r="F37" s="4"/>
      <c r="G37" s="4"/>
      <c r="H37" s="76"/>
      <c r="I37" s="4"/>
    </row>
    <row r="38" spans="1:9" x14ac:dyDescent="0.2">
      <c r="A38" s="6" t="s">
        <v>50</v>
      </c>
      <c r="B38" s="4"/>
      <c r="C38" s="4"/>
      <c r="D38" s="20">
        <f>D35-D36-D37</f>
        <v>-4131.0550000000003</v>
      </c>
      <c r="E38" s="4"/>
      <c r="F38" s="4"/>
      <c r="G38" s="4"/>
      <c r="H38" s="20">
        <f>H35-H36-H37</f>
        <v>0</v>
      </c>
      <c r="I38" s="4"/>
    </row>
    <row r="39" spans="1:9" x14ac:dyDescent="0.2">
      <c r="A39" s="6"/>
      <c r="B39" s="4"/>
      <c r="C39" s="4"/>
      <c r="D39" s="20"/>
      <c r="E39" s="4"/>
      <c r="F39" s="4"/>
      <c r="G39" s="4"/>
      <c r="H39" s="20"/>
      <c r="I39" s="4"/>
    </row>
    <row r="40" spans="1:9" x14ac:dyDescent="0.2">
      <c r="A40" s="6" t="s">
        <v>35</v>
      </c>
      <c r="B40" s="4"/>
      <c r="C40" s="4"/>
      <c r="D40" s="6">
        <f>IF(D38&gt;0,D38,0)</f>
        <v>0</v>
      </c>
      <c r="E40" s="4"/>
      <c r="F40" s="4"/>
      <c r="G40" s="4"/>
      <c r="H40" s="6">
        <f>IF(H38&gt;0,H38,0)</f>
        <v>0</v>
      </c>
      <c r="I40" s="4"/>
    </row>
    <row r="41" spans="1:9" x14ac:dyDescent="0.2">
      <c r="A41" s="7" t="s">
        <v>57</v>
      </c>
      <c r="B41" s="4"/>
      <c r="C41" s="4"/>
      <c r="D41" s="71">
        <f>D42-D40</f>
        <v>0</v>
      </c>
      <c r="E41" s="4"/>
      <c r="F41" s="4"/>
      <c r="G41" s="4"/>
      <c r="H41" s="71">
        <f>H42-H40</f>
        <v>0</v>
      </c>
      <c r="I41" s="4"/>
    </row>
    <row r="42" spans="1:9" x14ac:dyDescent="0.2">
      <c r="A42" s="6" t="s">
        <v>55</v>
      </c>
      <c r="B42" s="4"/>
      <c r="C42" s="4"/>
      <c r="D42" s="6">
        <f>IF(D40=0,0,IF(D40&gt;0.1*D34,D34*0.1,D38))</f>
        <v>0</v>
      </c>
      <c r="E42" s="4"/>
      <c r="F42" s="4"/>
      <c r="G42" s="4"/>
      <c r="H42" s="6">
        <f>IF(H40=0,0,IF(H40&gt;0.1*H34,H34*0.1,H38))</f>
        <v>0</v>
      </c>
      <c r="I42" s="4"/>
    </row>
    <row r="43" spans="1:9" x14ac:dyDescent="0.2">
      <c r="A43" s="6"/>
      <c r="B43" s="4"/>
      <c r="C43" s="4"/>
      <c r="D43" s="6"/>
      <c r="E43" s="4"/>
      <c r="F43" s="4"/>
      <c r="G43" s="4"/>
      <c r="H43" s="6"/>
      <c r="I43" s="4"/>
    </row>
    <row r="44" spans="1:9" ht="13.5" thickBot="1" x14ac:dyDescent="0.25">
      <c r="A44" s="6" t="s">
        <v>29</v>
      </c>
      <c r="B44" s="4"/>
      <c r="C44" s="4"/>
      <c r="D44" s="63">
        <f>'Prognos 2023'!D47</f>
        <v>0</v>
      </c>
      <c r="E44" s="4"/>
      <c r="F44" s="4"/>
      <c r="G44" s="4"/>
      <c r="H44" s="63">
        <f>'Prognos 2023'!H47</f>
        <v>0</v>
      </c>
      <c r="I44" s="4"/>
    </row>
    <row r="45" spans="1:9" ht="13.5" thickBot="1" x14ac:dyDescent="0.25">
      <c r="A45" s="6" t="s">
        <v>34</v>
      </c>
      <c r="B45" s="4"/>
      <c r="C45" s="4"/>
      <c r="D45" s="72"/>
      <c r="E45" s="4"/>
      <c r="F45" s="4"/>
      <c r="G45" s="4"/>
      <c r="H45" s="72"/>
      <c r="I45" s="4"/>
    </row>
    <row r="46" spans="1:9" ht="13.5" thickBot="1" x14ac:dyDescent="0.25">
      <c r="A46" s="6" t="s">
        <v>31</v>
      </c>
      <c r="B46" s="4"/>
      <c r="C46" s="4"/>
      <c r="D46" s="72"/>
      <c r="E46" s="4"/>
      <c r="F46" s="4"/>
      <c r="G46" s="4"/>
      <c r="H46" s="72"/>
      <c r="I46" s="4"/>
    </row>
    <row r="47" spans="1:9" ht="13.5" thickBot="1" x14ac:dyDescent="0.25">
      <c r="A47" s="6" t="s">
        <v>30</v>
      </c>
      <c r="B47" s="4"/>
      <c r="C47" s="4"/>
      <c r="D47" s="72"/>
      <c r="E47" s="4"/>
      <c r="F47" s="4"/>
      <c r="G47" s="20"/>
      <c r="H47" s="72"/>
      <c r="I47" s="4"/>
    </row>
    <row r="48" spans="1:9" x14ac:dyDescent="0.2">
      <c r="A48" s="6"/>
      <c r="B48" s="4"/>
      <c r="C48" s="4"/>
      <c r="D48" s="63"/>
      <c r="E48" s="4"/>
      <c r="F48" s="4"/>
      <c r="G48" s="20"/>
      <c r="H48" s="63"/>
      <c r="I48" s="4"/>
    </row>
    <row r="49" spans="1:9" x14ac:dyDescent="0.2">
      <c r="A49" s="6" t="s">
        <v>39</v>
      </c>
      <c r="B49" s="4"/>
      <c r="C49" s="4"/>
      <c r="D49" s="4"/>
      <c r="E49" s="4"/>
      <c r="F49" s="4"/>
      <c r="G49" s="4"/>
      <c r="H49" s="4"/>
      <c r="I49" s="4"/>
    </row>
    <row r="50" spans="1:9" x14ac:dyDescent="0.2">
      <c r="A50" s="10" t="s">
        <v>130</v>
      </c>
      <c r="B50" s="4"/>
      <c r="C50" s="4"/>
      <c r="D50" s="4"/>
      <c r="E50" s="4"/>
      <c r="F50" s="4"/>
      <c r="G50" s="4"/>
      <c r="H50" s="4"/>
      <c r="I50" s="4"/>
    </row>
    <row r="51" spans="1:9" x14ac:dyDescent="0.2">
      <c r="A51" s="10" t="s">
        <v>131</v>
      </c>
      <c r="B51" s="4"/>
      <c r="C51" s="4"/>
      <c r="D51" s="4"/>
      <c r="E51" s="4"/>
      <c r="F51" s="4"/>
      <c r="G51" s="4"/>
      <c r="H51" s="4"/>
      <c r="I51" s="4"/>
    </row>
    <row r="52" spans="1:9" x14ac:dyDescent="0.2">
      <c r="A52" s="85" t="s">
        <v>101</v>
      </c>
      <c r="B52" s="4"/>
      <c r="C52" s="4"/>
      <c r="D52" s="4"/>
      <c r="E52" s="4"/>
      <c r="F52" s="4"/>
      <c r="G52" s="4"/>
      <c r="H52" s="4"/>
      <c r="I52" s="4"/>
    </row>
    <row r="53" spans="1:9" x14ac:dyDescent="0.2">
      <c r="A53" s="4"/>
      <c r="B53" s="4"/>
      <c r="C53" s="4"/>
      <c r="D53" s="4"/>
      <c r="E53" s="4"/>
      <c r="F53" s="4"/>
      <c r="G53" s="4"/>
      <c r="H53" s="4"/>
      <c r="I53" s="4"/>
    </row>
    <row r="54" spans="1:9" x14ac:dyDescent="0.2">
      <c r="A54" s="4"/>
      <c r="B54" s="4"/>
      <c r="C54" s="4"/>
      <c r="D54" s="4"/>
      <c r="E54" s="4"/>
      <c r="F54" s="4"/>
      <c r="G54" s="4"/>
      <c r="H54" s="4"/>
      <c r="I54" s="4"/>
    </row>
    <row r="55" spans="1:9" x14ac:dyDescent="0.2">
      <c r="A55" s="4"/>
      <c r="B55" s="4"/>
      <c r="C55" s="4"/>
      <c r="D55" s="4"/>
      <c r="E55" s="4"/>
      <c r="F55" s="4"/>
      <c r="G55" s="4"/>
      <c r="H55" s="4"/>
      <c r="I55" s="4"/>
    </row>
    <row r="56" spans="1:9" x14ac:dyDescent="0.2">
      <c r="A56" s="4"/>
      <c r="B56" s="4"/>
      <c r="C56" s="4"/>
      <c r="D56" s="4"/>
      <c r="E56" s="4"/>
      <c r="F56" s="4"/>
      <c r="G56" s="4"/>
      <c r="H56" s="4"/>
      <c r="I56" s="4"/>
    </row>
    <row r="57" spans="1:9" x14ac:dyDescent="0.2">
      <c r="A57" s="4"/>
      <c r="B57" s="4"/>
      <c r="C57" s="4"/>
      <c r="D57" s="4"/>
      <c r="E57" s="4"/>
      <c r="F57" s="4"/>
      <c r="G57" s="4"/>
      <c r="H57" s="4"/>
      <c r="I57" s="4"/>
    </row>
    <row r="58" spans="1:9" x14ac:dyDescent="0.2">
      <c r="A58" s="4"/>
      <c r="B58" s="4"/>
      <c r="C58" s="4"/>
      <c r="D58" s="4"/>
      <c r="E58" s="4"/>
      <c r="F58" s="4"/>
      <c r="G58" s="4"/>
      <c r="H58" s="4"/>
      <c r="I58" s="4"/>
    </row>
    <row r="59" spans="1:9" x14ac:dyDescent="0.2">
      <c r="A59" s="4"/>
      <c r="B59" s="4"/>
      <c r="C59" s="4"/>
      <c r="D59" s="4"/>
      <c r="E59" s="4"/>
      <c r="F59" s="4"/>
      <c r="G59" s="4"/>
      <c r="H59" s="4"/>
      <c r="I59" s="4"/>
    </row>
    <row r="60" spans="1:9" x14ac:dyDescent="0.2">
      <c r="A60" s="4"/>
      <c r="B60" s="4"/>
      <c r="C60" s="4"/>
      <c r="D60" s="4"/>
      <c r="E60" s="4"/>
      <c r="F60" s="4"/>
      <c r="G60" s="4"/>
      <c r="H60" s="4"/>
      <c r="I60" s="4"/>
    </row>
    <row r="61" spans="1:9" x14ac:dyDescent="0.2">
      <c r="A61" s="4"/>
      <c r="B61" s="4"/>
      <c r="C61" s="4"/>
      <c r="D61" s="4"/>
      <c r="E61" s="4"/>
      <c r="F61" s="4"/>
      <c r="G61" s="4"/>
      <c r="H61" s="4"/>
      <c r="I61" s="4"/>
    </row>
    <row r="62" spans="1:9" x14ac:dyDescent="0.2">
      <c r="A62" s="4"/>
      <c r="B62" s="4"/>
      <c r="C62" s="4"/>
      <c r="D62" s="4"/>
      <c r="E62" s="4"/>
      <c r="F62" s="4"/>
      <c r="G62" s="4"/>
      <c r="H62" s="4"/>
      <c r="I62" s="4"/>
    </row>
    <row r="63" spans="1:9" x14ac:dyDescent="0.2">
      <c r="A63" s="4"/>
      <c r="B63" s="4"/>
      <c r="C63" s="4"/>
      <c r="D63" s="4"/>
      <c r="E63" s="4"/>
      <c r="F63" s="4"/>
      <c r="G63" s="4"/>
      <c r="H63" s="4"/>
      <c r="I63" s="4"/>
    </row>
    <row r="64" spans="1:9" x14ac:dyDescent="0.2">
      <c r="A64" s="4"/>
      <c r="B64" s="4"/>
      <c r="C64" s="4"/>
      <c r="D64" s="4"/>
      <c r="E64" s="4"/>
      <c r="F64" s="4"/>
      <c r="G64" s="4"/>
      <c r="H64" s="4"/>
      <c r="I64" s="4"/>
    </row>
    <row r="65" spans="1:9" x14ac:dyDescent="0.2">
      <c r="A65" s="4"/>
      <c r="B65" s="4"/>
      <c r="C65" s="4"/>
      <c r="D65" s="4"/>
      <c r="E65" s="4"/>
      <c r="F65" s="4"/>
      <c r="G65" s="4"/>
      <c r="H65" s="4"/>
      <c r="I65" s="4"/>
    </row>
  </sheetData>
  <phoneticPr fontId="0" type="noConversion"/>
  <pageMargins left="0.25" right="0.25" top="0.75" bottom="0.75" header="0.3" footer="0.3"/>
  <pageSetup paperSize="9"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item1.xml><?xml version="1.0" encoding="utf-8"?>
<LongProperties xmlns="http://schemas.microsoft.com/office/2006/metadata/longProperties"/>
</file>

<file path=customXml/item2.xml><?xml version="1.0" encoding="utf-8"?>
<ct:contentTypeSchema xmlns:ct="http://schemas.microsoft.com/office/2006/metadata/contentType" xmlns:ma="http://schemas.microsoft.com/office/2006/metadata/properties/metaAttributes" ct:_="" ma:_="" ma:contentTypeName="RK Excel" ma:contentTypeID="0x010100BBA312BF02777149882D207184EC35C00100BC1C9C5D4A2FE148AA3AB0E9E133AC8C" ma:contentTypeVersion="56" ma:contentTypeDescription="Skapa ny arbetsbok" ma:contentTypeScope="" ma:versionID="9cee1f0fb84640271137a33c049d98f6">
  <xsd:schema xmlns:xsd="http://www.w3.org/2001/XMLSchema" xmlns:xs="http://www.w3.org/2001/XMLSchema" xmlns:p="http://schemas.microsoft.com/office/2006/metadata/properties" xmlns:ns2="4e9c2f0c-7bf8-49af-8356-cbf363fc78a7" xmlns:ns4="cc625d36-bb37-4650-91b9-0c96159295ba" xmlns:ns5="18f3d968-6251-40b0-9f11-012b293496c2" xmlns:ns6="fd0eb60b-32c8-489c-a600-61d55b22892d" targetNamespace="http://schemas.microsoft.com/office/2006/metadata/properties" ma:root="true" ma:fieldsID="f74d0dbfe5332c8b8321b79d4ed17b98" ns2:_="" ns4:_="" ns5:_="" ns6:_="">
    <xsd:import namespace="4e9c2f0c-7bf8-49af-8356-cbf363fc78a7"/>
    <xsd:import namespace="cc625d36-bb37-4650-91b9-0c96159295ba"/>
    <xsd:import namespace="18f3d968-6251-40b0-9f11-012b293496c2"/>
    <xsd:import namespace="fd0eb60b-32c8-489c-a600-61d55b22892d"/>
    <xsd:element name="properties">
      <xsd:complexType>
        <xsd:sequence>
          <xsd:element name="documentManagement">
            <xsd:complexType>
              <xsd:all>
                <xsd:element ref="ns2:RecordNumber" minOccurs="0"/>
                <xsd:element ref="ns2:DirtyMigration" minOccurs="0"/>
                <xsd:element ref="ns4:TaxCatchAllLabel" minOccurs="0"/>
                <xsd:element ref="ns4:k46d94c0acf84ab9a79866a9d8b1905f" minOccurs="0"/>
                <xsd:element ref="ns4:TaxCatchAll" minOccurs="0"/>
                <xsd:element ref="ns4:edbe0b5c82304c8e847ab7b8c02a77c3" minOccurs="0"/>
                <xsd:element ref="ns5:RKNyckelord" minOccurs="0"/>
                <xsd:element ref="ns6:_dlc_DocId" minOccurs="0"/>
                <xsd:element ref="ns6:_dlc_DocIdUrl" minOccurs="0"/>
                <xsd:element ref="ns6: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e9c2f0c-7bf8-49af-8356-cbf363fc78a7" elementFormDefault="qualified">
    <xsd:import namespace="http://schemas.microsoft.com/office/2006/documentManagement/types"/>
    <xsd:import namespace="http://schemas.microsoft.com/office/infopath/2007/PartnerControls"/>
    <xsd:element name="RecordNumber" ma:index="3" nillable="true" ma:displayName="Diarienummer" ma:internalName="RecordNumber">
      <xsd:simpleType>
        <xsd:restriction base="dms:Text">
          <xsd:maxLength value="255"/>
        </xsd:restriction>
      </xsd:simpleType>
    </xsd:element>
    <xsd:element name="DirtyMigration" ma:index="5" nillable="true" ma:displayName="Migrerad inte uppdaterad" ma:default="0" ma:internalName="DirtyMigration">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cc625d36-bb37-4650-91b9-0c96159295ba" elementFormDefault="qualified">
    <xsd:import namespace="http://schemas.microsoft.com/office/2006/documentManagement/types"/>
    <xsd:import namespace="http://schemas.microsoft.com/office/infopath/2007/PartnerControls"/>
    <xsd:element name="TaxCatchAllLabel" ma:index="6" nillable="true" ma:displayName="Global taxonomikolumn1" ma:description="" ma:hidden="true" ma:list="{d4f1134e-a5b0-485b-bfa2-3624a530a859}" ma:internalName="TaxCatchAllLabel" ma:readOnly="true" ma:showField="CatchAllDataLabel" ma:web="e3d7fb30-3195-4a14-8732-a786a1cc474f">
      <xsd:complexType>
        <xsd:complexContent>
          <xsd:extension base="dms:MultiChoiceLookup">
            <xsd:sequence>
              <xsd:element name="Value" type="dms:Lookup" maxOccurs="unbounded" minOccurs="0" nillable="true"/>
            </xsd:sequence>
          </xsd:extension>
        </xsd:complexContent>
      </xsd:complexType>
    </xsd:element>
    <xsd:element name="k46d94c0acf84ab9a79866a9d8b1905f" ma:index="11" nillable="true" ma:taxonomy="true" ma:internalName="k46d94c0acf84ab9a79866a9d8b1905f" ma:taxonomyFieldName="Organisation" ma:displayName="Organisatorisk enhet" ma:default="" ma:fieldId="{446d94c0-acf8-4ab9-a798-66a9d8b1905f}" ma:sspId="d07acfae-4dfa-4949-99a8-259efd31a6ae" ma:termSetId="8c1436be-a8c9-4c8f-93bb-07dc2d5595bf" ma:anchorId="00000000-0000-0000-0000-000000000000" ma:open="false" ma:isKeyword="false">
      <xsd:complexType>
        <xsd:sequence>
          <xsd:element ref="pc:Terms" minOccurs="0" maxOccurs="1"/>
        </xsd:sequence>
      </xsd:complexType>
    </xsd:element>
    <xsd:element name="TaxCatchAll" ma:index="13" nillable="true" ma:displayName="Taxonomy Catch All Column" ma:description="" ma:hidden="true" ma:list="{d4f1134e-a5b0-485b-bfa2-3624a530a859}" ma:internalName="TaxCatchAll" ma:showField="CatchAllData" ma:web="e3d7fb30-3195-4a14-8732-a786a1cc474f">
      <xsd:complexType>
        <xsd:complexContent>
          <xsd:extension base="dms:MultiChoiceLookup">
            <xsd:sequence>
              <xsd:element name="Value" type="dms:Lookup" maxOccurs="unbounded" minOccurs="0" nillable="true"/>
            </xsd:sequence>
          </xsd:extension>
        </xsd:complexContent>
      </xsd:complexType>
    </xsd:element>
    <xsd:element name="edbe0b5c82304c8e847ab7b8c02a77c3" ma:index="14" nillable="true" ma:taxonomy="true" ma:internalName="edbe0b5c82304c8e847ab7b8c02a77c3" ma:taxonomyFieldName="ActivityCategory" ma:displayName="Aktivitetskategori" ma:default="" ma:fieldId="{edbe0b5c-8230-4c8e-847a-b7b8c02a77c3}" ma:sspId="d07acfae-4dfa-4949-99a8-259efd31a6ae" ma:termSetId="8bf97125-e7b6-456b-9da4-c0e62cf3e5a7"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18f3d968-6251-40b0-9f11-012b293496c2" elementFormDefault="qualified">
    <xsd:import namespace="http://schemas.microsoft.com/office/2006/documentManagement/types"/>
    <xsd:import namespace="http://schemas.microsoft.com/office/infopath/2007/PartnerControls"/>
    <xsd:element name="RKNyckelord" ma:index="16" nillable="true" ma:displayName="Nyckelord" ma:internalName="RKNyckelord">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d0eb60b-32c8-489c-a600-61d55b22892d" elementFormDefault="qualified">
    <xsd:import namespace="http://schemas.microsoft.com/office/2006/documentManagement/types"/>
    <xsd:import namespace="http://schemas.microsoft.com/office/infopath/2007/PartnerControls"/>
    <xsd:element name="_dlc_DocId" ma:index="17" nillable="true" ma:displayName="Dokument-ID-värde" ma:description="Värdet för dokument-ID som tilldelats till det här objektet." ma:internalName="_dlc_DocId" ma:readOnly="true">
      <xsd:simpleType>
        <xsd:restriction base="dms:Text"/>
      </xsd:simpleType>
    </xsd:element>
    <xsd:element name="_dlc_DocIdUrl" ma:index="18" nillable="true" ma:displayName="Dokument-ID" ma:description="Permanent länk till det här dokumente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9" nillable="true" ma:displayName="Spara ID" ma:description="Behåll ID vid tillägg."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 ma:displayName="Innehållstyp"/>
        <xsd:element ref="dc:title" minOccurs="0" maxOccurs="1" ma:index="1"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customXsn xmlns="http://schemas.microsoft.com/office/2006/metadata/customXsn">
  <xsnLocation/>
  <cached>True</cached>
  <openByDefault>False</openByDefault>
  <xsnScope/>
</customXsn>
</file>

<file path=customXml/item4.xml><?xml version="1.0" encoding="utf-8"?>
<?mso-contentType ?>
<SharedContentType xmlns="Microsoft.SharePoint.Taxonomy.ContentTypeSync" SourceId="d07acfae-4dfa-4949-99a8-259efd31a6ae" ContentTypeId="0x010100BBA312BF02777149882D207184EC35C001" PreviousValue="false"/>
</file>

<file path=customXml/item5.xml><?xml version="1.0" encoding="utf-8"?>
<?mso-contentType ?>
<FormTemplates xmlns="http://schemas.microsoft.com/sharepoint/v3/contenttype/forms">
  <Display>DocumentLibraryForm</Display>
  <Edit>DocumentLibraryForm</Edit>
  <New>DocumentLibraryForm</New>
</FormTemplates>
</file>

<file path=customXml/item6.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7.xml><?xml version="1.0" encoding="utf-8"?>
<p:properties xmlns:p="http://schemas.microsoft.com/office/2006/metadata/properties" xmlns:xsi="http://www.w3.org/2001/XMLSchema-instance" xmlns:pc="http://schemas.microsoft.com/office/infopath/2007/PartnerControls">
  <documentManagement>
    <TaxCatchAll xmlns="cc625d36-bb37-4650-91b9-0c96159295ba">
      <Value>1</Value>
    </TaxCatchAll>
    <k46d94c0acf84ab9a79866a9d8b1905f xmlns="cc625d36-bb37-4650-91b9-0c96159295ba">
      <Terms xmlns="http://schemas.microsoft.com/office/infopath/2007/PartnerControls">
        <TermInfo xmlns="http://schemas.microsoft.com/office/infopath/2007/PartnerControls">
          <TermName xmlns="http://schemas.microsoft.com/office/infopath/2007/PartnerControls">Utbildningsdepartementet</TermName>
          <TermId xmlns="http://schemas.microsoft.com/office/infopath/2007/PartnerControls">893cff3d-8fdb-492c-b9c1-c70a28487ed4</TermId>
        </TermInfo>
      </Terms>
    </k46d94c0acf84ab9a79866a9d8b1905f>
    <edbe0b5c82304c8e847ab7b8c02a77c3 xmlns="cc625d36-bb37-4650-91b9-0c96159295ba">
      <Terms xmlns="http://schemas.microsoft.com/office/infopath/2007/PartnerControls"/>
    </edbe0b5c82304c8e847ab7b8c02a77c3>
    <DirtyMigration xmlns="4e9c2f0c-7bf8-49af-8356-cbf363fc78a7">false</DirtyMigration>
    <_dlc_DocId xmlns="fd0eb60b-32c8-489c-a600-61d55b22892d">452MF7CDPVDY-998283150-12439</_dlc_DocId>
    <_dlc_DocIdUrl xmlns="fd0eb60b-32c8-489c-a600-61d55b22892d">
      <Url>https://dhs.sp.regeringskansliet.se/yta/u-UH/_layouts/15/DocIdRedir.aspx?ID=452MF7CDPVDY-998283150-12439</Url>
      <Description>452MF7CDPVDY-998283150-12439</Description>
    </_dlc_DocIdUrl>
    <RecordNumber xmlns="4e9c2f0c-7bf8-49af-8356-cbf363fc78a7" xsi:nil="true"/>
    <RKNyckelord xmlns="18f3d968-6251-40b0-9f11-012b293496c2" xsi:nil="true"/>
  </documentManagement>
</p:properties>
</file>

<file path=customXml/itemProps1.xml><?xml version="1.0" encoding="utf-8"?>
<ds:datastoreItem xmlns:ds="http://schemas.openxmlformats.org/officeDocument/2006/customXml" ds:itemID="{2D388058-C69D-471A-A7A8-29EDCE545096}">
  <ds:schemaRefs>
    <ds:schemaRef ds:uri="http://schemas.microsoft.com/office/2006/metadata/longProperties"/>
  </ds:schemaRefs>
</ds:datastoreItem>
</file>

<file path=customXml/itemProps2.xml><?xml version="1.0" encoding="utf-8"?>
<ds:datastoreItem xmlns:ds="http://schemas.openxmlformats.org/officeDocument/2006/customXml" ds:itemID="{C0F39DB3-A911-4FE1-A4BD-AF5939E2B75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e9c2f0c-7bf8-49af-8356-cbf363fc78a7"/>
    <ds:schemaRef ds:uri="cc625d36-bb37-4650-91b9-0c96159295ba"/>
    <ds:schemaRef ds:uri="18f3d968-6251-40b0-9f11-012b293496c2"/>
    <ds:schemaRef ds:uri="fd0eb60b-32c8-489c-a600-61d55b22892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498D136-01B3-4385-BD31-FDC146694FE2}">
  <ds:schemaRefs>
    <ds:schemaRef ds:uri="http://schemas.microsoft.com/office/2006/metadata/customXsn"/>
  </ds:schemaRefs>
</ds:datastoreItem>
</file>

<file path=customXml/itemProps4.xml><?xml version="1.0" encoding="utf-8"?>
<ds:datastoreItem xmlns:ds="http://schemas.openxmlformats.org/officeDocument/2006/customXml" ds:itemID="{9BB02DDA-7F25-4ECB-B43F-741D2CBDADC0}">
  <ds:schemaRefs>
    <ds:schemaRef ds:uri="Microsoft.SharePoint.Taxonomy.ContentTypeSync"/>
  </ds:schemaRefs>
</ds:datastoreItem>
</file>

<file path=customXml/itemProps5.xml><?xml version="1.0" encoding="utf-8"?>
<ds:datastoreItem xmlns:ds="http://schemas.openxmlformats.org/officeDocument/2006/customXml" ds:itemID="{72188DA6-DAE9-46AF-8B43-DCF4A282EAF4}">
  <ds:schemaRefs>
    <ds:schemaRef ds:uri="http://schemas.microsoft.com/sharepoint/v3/contenttype/forms"/>
  </ds:schemaRefs>
</ds:datastoreItem>
</file>

<file path=customXml/itemProps6.xml><?xml version="1.0" encoding="utf-8"?>
<ds:datastoreItem xmlns:ds="http://schemas.openxmlformats.org/officeDocument/2006/customXml" ds:itemID="{E7DD20D1-DEA6-4B41-B96C-7A8E74A7C0B1}">
  <ds:schemaRefs>
    <ds:schemaRef ds:uri="http://schemas.microsoft.com/sharepoint/events"/>
  </ds:schemaRefs>
</ds:datastoreItem>
</file>

<file path=customXml/itemProps7.xml><?xml version="1.0" encoding="utf-8"?>
<ds:datastoreItem xmlns:ds="http://schemas.openxmlformats.org/officeDocument/2006/customXml" ds:itemID="{0413C377-A38D-404E-AF46-64899D39BC9A}">
  <ds:schemaRefs>
    <ds:schemaRef ds:uri="http://schemas.microsoft.com/office/2006/metadata/properties"/>
    <ds:schemaRef ds:uri="18f3d968-6251-40b0-9f11-012b293496c2"/>
    <ds:schemaRef ds:uri="cc625d36-bb37-4650-91b9-0c96159295ba"/>
    <ds:schemaRef ds:uri="http://www.w3.org/XML/1998/namespace"/>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fd0eb60b-32c8-489c-a600-61d55b22892d"/>
    <ds:schemaRef ds:uri="4e9c2f0c-7bf8-49af-8356-cbf363fc78a7"/>
    <ds:schemaRef ds:uri="http://purl.org/dc/dcmityp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Kalkylblad</vt:lpstr>
      </vt:variant>
      <vt:variant>
        <vt:i4>6</vt:i4>
      </vt:variant>
      <vt:variant>
        <vt:lpstr>Namngivna områden</vt:lpstr>
      </vt:variant>
      <vt:variant>
        <vt:i4>1</vt:i4>
      </vt:variant>
    </vt:vector>
  </HeadingPairs>
  <TitlesOfParts>
    <vt:vector size="7" baseType="lpstr">
      <vt:lpstr>Inledning</vt:lpstr>
      <vt:lpstr>Kommentarer</vt:lpstr>
      <vt:lpstr>Prognos 2021</vt:lpstr>
      <vt:lpstr>Prognos 2022</vt:lpstr>
      <vt:lpstr>Prognos 2023</vt:lpstr>
      <vt:lpstr>Prognos 2024</vt:lpstr>
      <vt:lpstr>Lärosäte</vt:lpstr>
    </vt:vector>
  </TitlesOfParts>
  <Company>Regeringskansliets förvaltningskontor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Regeringskansliet</dc:creator>
  <cp:lastModifiedBy>Lina Lundblad</cp:lastModifiedBy>
  <cp:lastPrinted>2019-12-16T14:14:36Z</cp:lastPrinted>
  <dcterms:created xsi:type="dcterms:W3CDTF">1999-05-24T12:13:08Z</dcterms:created>
  <dcterms:modified xsi:type="dcterms:W3CDTF">2020-12-17T17:17:42Z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RKOrdnaDepartement">
    <vt:lpwstr>Utbildningsdepartementet</vt:lpwstr>
  </property>
  <property fmtid="{D5CDD505-2E9C-101B-9397-08002B2CF9AE}" pid="3" name="RKOrdnaActivityCategory">
    <vt:lpwstr>2.1. Budgetprocessen</vt:lpwstr>
  </property>
  <property fmtid="{D5CDD505-2E9C-101B-9397-08002B2CF9AE}" pid="4" name="ContentType">
    <vt:lpwstr>Word</vt:lpwstr>
  </property>
  <property fmtid="{D5CDD505-2E9C-101B-9397-08002B2CF9AE}" pid="5" name="ContentTypeId">
    <vt:lpwstr>0x010100BBA312BF02777149882D207184EC35C00100BC1C9C5D4A2FE148AA3AB0E9E133AC8C</vt:lpwstr>
  </property>
  <property fmtid="{D5CDD505-2E9C-101B-9397-08002B2CF9AE}" pid="6" name="Order">
    <vt:r8>455800</vt:r8>
  </property>
  <property fmtid="{D5CDD505-2E9C-101B-9397-08002B2CF9AE}" pid="7" name="Departementsenhet">
    <vt:lpwstr>1;#Utbildningsdepartementet|893cff3d-8fdb-492c-b9c1-c70a28487ed4</vt:lpwstr>
  </property>
  <property fmtid="{D5CDD505-2E9C-101B-9397-08002B2CF9AE}" pid="8" name="RKOrdnaActivityCategory2">
    <vt:lpwstr>2.1. Budgetprocessen</vt:lpwstr>
  </property>
  <property fmtid="{D5CDD505-2E9C-101B-9397-08002B2CF9AE}" pid="9" name="Aktivitetskategori">
    <vt:lpwstr>11;#2.1. Budgetprocessen|601179b6-e68d-4f40-af6e-adcf3cf284a2</vt:lpwstr>
  </property>
  <property fmtid="{D5CDD505-2E9C-101B-9397-08002B2CF9AE}" pid="10" name="RKOrdnaDepartement2">
    <vt:lpwstr>Utbildningsdepartementet</vt:lpwstr>
  </property>
  <property fmtid="{D5CDD505-2E9C-101B-9397-08002B2CF9AE}" pid="11" name="_dlc_DocIdItemGuid">
    <vt:lpwstr>24a4f20e-3cf3-44e2-b7f0-25dd68ec59ae</vt:lpwstr>
  </property>
  <property fmtid="{D5CDD505-2E9C-101B-9397-08002B2CF9AE}" pid="12" name="_dlc_DocId">
    <vt:lpwstr>452MF7CDPVDY-998283150-11554</vt:lpwstr>
  </property>
  <property fmtid="{D5CDD505-2E9C-101B-9397-08002B2CF9AE}" pid="13" name="_dlc_DocIdUrl">
    <vt:lpwstr>https://dhs.sp.regeringskansliet.se/yta/u-UH/_layouts/15/DocIdRedir.aspx?ID=452MF7CDPVDY-998283150-11554, 452MF7CDPVDY-998283150-11554</vt:lpwstr>
  </property>
  <property fmtid="{D5CDD505-2E9C-101B-9397-08002B2CF9AE}" pid="14" name="Organisation">
    <vt:lpwstr>1;#Utbildningsdepartementet|893cff3d-8fdb-492c-b9c1-c70a28487ed4</vt:lpwstr>
  </property>
  <property fmtid="{D5CDD505-2E9C-101B-9397-08002B2CF9AE}" pid="15" name="ActivityCategory">
    <vt:lpwstr/>
  </property>
</Properties>
</file>