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s-FS/Beslut/REGERINGSBESLUT/Almina Kalkan/20220120/"/>
    </mc:Choice>
  </mc:AlternateContent>
  <xr:revisionPtr revIDLastSave="0" documentId="13_ncr:1_{C75976A9-62FA-4A31-9A64-AC7198AB4DB1}" xr6:coauthVersionLast="45" xr6:coauthVersionMax="45" xr10:uidLastSave="{00000000-0000-0000-0000-000000000000}"/>
  <bookViews>
    <workbookView xWindow="2895" yWindow="525" windowWidth="16965" windowHeight="8730" xr2:uid="{51E65349-4644-45AB-A4E7-0CE7FD87AE6C}"/>
  </bookViews>
  <sheets>
    <sheet name="Blad1" sheetId="1" r:id="rId1"/>
    <sheet name="Asp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4" i="1"/>
  <c r="E25" i="1" l="1"/>
  <c r="G21" i="2" l="1"/>
  <c r="G6" i="2"/>
  <c r="F25" i="2"/>
  <c r="G24" i="2"/>
  <c r="E24" i="2" s="1"/>
  <c r="F24" i="2" s="1"/>
  <c r="G23" i="2"/>
  <c r="E23" i="2"/>
  <c r="F23" i="2" s="1"/>
  <c r="G22" i="2"/>
  <c r="E22" i="2"/>
  <c r="F22" i="2" s="1"/>
  <c r="E21" i="2"/>
  <c r="F21" i="2" s="1"/>
  <c r="G20" i="2"/>
  <c r="E20" i="2" s="1"/>
  <c r="F20" i="2" s="1"/>
  <c r="G19" i="2"/>
  <c r="E19" i="2"/>
  <c r="F19" i="2" s="1"/>
  <c r="G18" i="2"/>
  <c r="E18" i="2"/>
  <c r="F18" i="2" s="1"/>
  <c r="G17" i="2"/>
  <c r="E17" i="2" s="1"/>
  <c r="F17" i="2" s="1"/>
  <c r="G16" i="2"/>
  <c r="E16" i="2" s="1"/>
  <c r="F16" i="2" s="1"/>
  <c r="G15" i="2"/>
  <c r="E15" i="2"/>
  <c r="F15" i="2" s="1"/>
  <c r="G14" i="2"/>
  <c r="E14" i="2"/>
  <c r="F14" i="2" s="1"/>
  <c r="G13" i="2"/>
  <c r="E13" i="2" s="1"/>
  <c r="F13" i="2" s="1"/>
  <c r="G12" i="2"/>
  <c r="E12" i="2" s="1"/>
  <c r="F12" i="2" s="1"/>
  <c r="G11" i="2"/>
  <c r="E11" i="2"/>
  <c r="F11" i="2" s="1"/>
  <c r="G10" i="2"/>
  <c r="E10" i="2"/>
  <c r="F10" i="2" s="1"/>
  <c r="G9" i="2"/>
  <c r="E9" i="2" s="1"/>
  <c r="F9" i="2" s="1"/>
  <c r="G8" i="2"/>
  <c r="E8" i="2" s="1"/>
  <c r="F8" i="2" s="1"/>
  <c r="G7" i="2"/>
  <c r="E7" i="2"/>
  <c r="F7" i="2" s="1"/>
  <c r="E6" i="2"/>
  <c r="F6" i="2" s="1"/>
  <c r="G5" i="2"/>
  <c r="E5" i="2" s="1"/>
  <c r="F5" i="2" s="1"/>
  <c r="G4" i="2"/>
  <c r="E4" i="2" s="1"/>
  <c r="F4" i="2" s="1"/>
</calcChain>
</file>

<file path=xl/sharedStrings.xml><?xml version="1.0" encoding="utf-8"?>
<sst xmlns="http://schemas.openxmlformats.org/spreadsheetml/2006/main" count="60" uniqueCount="31">
  <si>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</si>
  <si>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</si>
  <si>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</si>
  <si>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</si>
  <si>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</si>
  <si>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</si>
  <si>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</si>
  <si>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</si>
  <si>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</si>
  <si>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</si>
  <si>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</si>
  <si>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</si>
  <si>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</si>
  <si>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</si>
  <si>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</si>
  <si>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</si>
  <si>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</si>
  <si>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</si>
  <si>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</si>
  <si>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</si>
  <si>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</si>
  <si>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</si>
  <si>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Region</t>
  </si>
  <si>
    <t>Ordinarie SB</t>
  </si>
  <si>
    <t>Återbäring</t>
  </si>
  <si>
    <t>Utbetalning februari (kr)</t>
  </si>
  <si>
    <t>Fördelning av statsbidraget för läkemedelsförmånerna för utbetalning i februari 2022 avseende kostnader för december 2021</t>
  </si>
  <si>
    <t>Avrundning</t>
  </si>
  <si>
    <t>Del av SB</t>
  </si>
  <si>
    <t>Återbetalning Aspen</t>
  </si>
  <si>
    <t>Växelkurskorrigering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</si>
</sst>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0" fillId="0" borderId="4" xfId="0" applyBorder="1"/>
    <xf numFmtId="3" fontId="0" fillId="0" borderId="5" xfId="0" applyNumberFormat="1" applyBorder="1"/>
    <xf numFmtId="0" fontId="1" fillId="0" borderId="6" xfId="0" applyFont="1" applyBorder="1"/>
    <xf numFmtId="3" fontId="1" fillId="0" borderId="7" xfId="0" applyNumberFormat="1" applyFont="1" applyBorder="1"/>
    <xf numFmtId="0" fontId="2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0" fillId="0" borderId="8" xfId="0" applyNumberFormat="1" applyBorder="1"/>
    <xf numFmtId="3" fontId="1" fillId="0" borderId="9" xfId="0" applyNumberFormat="1" applyFont="1" applyBorder="1"/>
    <xf numFmtId="0" fontId="3" fillId="2" borderId="0" xfId="0" applyFont="1" applyFill="1" applyBorder="1" applyAlignment="1">
      <alignment horizontal="right"/>
    </xf>
    <xf numFmtId="0" fontId="4" fillId="2" borderId="0" xfId="0" applyFont="1" applyFill="1"/>
    <xf numFmtId="3" fontId="3" fillId="2" borderId="7" xfId="0" applyNumberFormat="1" applyFont="1" applyFill="1" applyBorder="1"/>
    <xf numFmtId="0" fontId="1" fillId="3" borderId="3" xfId="0" applyFont="1" applyFill="1" applyBorder="1" applyAlignment="1">
      <alignment horizontal="right"/>
    </xf>
    <xf numFmtId="3" fontId="0" fillId="0" borderId="1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A2E3-45F8-41B9-ACE2-E662E140ADC0}">
  <sheetPr>
    <pageSetUpPr fitToPage="1"/>
  </sheetPr>
  <dimension ref="A1:G27"/>
  <sheetViews>
    <sheetView tabSelected="1" view="pageLayout" zoomScale="70" zoomScaleNormal="100" zoomScalePageLayoutView="70" workbookViewId="0">
      <selection activeCell="G26" sqref="G26"/>
    </sheetView>
  </sheetViews>
  <sheetFormatPr defaultRowHeight="15" x14ac:dyDescent="0.25"/>
  <cols>
    <col min="1" max="1" width="18.140625" customWidth="1"/>
    <col min="2" max="2" width="18.5703125" customWidth="1"/>
    <col min="3" max="3" width="19" customWidth="1"/>
    <col min="4" max="5" width="18.5703125" customWidth="1"/>
    <col min="6" max="6" width="17.5703125" customWidth="1"/>
    <col min="7" max="7" width="22.140625" customWidth="1"/>
    <col min="8" max="8" width="20.85546875" customWidth="1"/>
    <col min="9" max="9" width="18.42578125" customWidth="1"/>
    <col min="10" max="10" width="20.140625" customWidth="1"/>
    <col min="12" max="12" width="10" bestFit="1" customWidth="1"/>
  </cols>
  <sheetData>
    <row r="1" spans="1:7" ht="18.75" x14ac:dyDescent="0.3">
      <c r="A1" s="7" t="s">
        <v>26</v>
      </c>
    </row>
    <row r="2" spans="1:7" ht="15.75" thickBot="1" x14ac:dyDescent="0.3"/>
    <row r="3" spans="1:7" x14ac:dyDescent="0.25">
      <c r="A3" s="2" t="s">
        <v>22</v>
      </c>
      <c r="B3" s="8" t="s">
        <v>23</v>
      </c>
      <c r="C3" s="8" t="s">
        <v>24</v>
      </c>
      <c r="D3" s="9" t="s">
        <v>29</v>
      </c>
      <c r="E3" s="8" t="s">
        <v>30</v>
      </c>
      <c r="F3" s="8" t="s">
        <v>27</v>
      </c>
      <c r="G3" s="9" t="s">
        <v>25</v>
      </c>
    </row>
    <row r="4" spans="1:7" x14ac:dyDescent="0.25">
      <c r="A4" s="3" t="s">
        <v>0</v>
      </c>
      <c r="B4" s="10">
        <v>597007150</v>
      </c>
      <c r="C4" s="10">
        <v>-250737083</v>
      </c>
      <c r="D4" s="10">
        <v>2601402</v>
      </c>
      <c r="E4" s="16">
        <v>19841</v>
      </c>
      <c r="F4" s="10">
        <v>3</v>
      </c>
      <c r="G4" s="4">
        <f>B4+C4+E4+F4+D4</f>
        <v>348891313</v>
      </c>
    </row>
    <row r="5" spans="1:7" x14ac:dyDescent="0.25">
      <c r="A5" s="3" t="s">
        <v>1</v>
      </c>
      <c r="B5" s="10">
        <v>99490363</v>
      </c>
      <c r="C5" s="10">
        <v>-35133792</v>
      </c>
      <c r="D5" s="10">
        <v>442047</v>
      </c>
      <c r="E5" s="16">
        <v>3371</v>
      </c>
      <c r="F5" s="10">
        <v>-5</v>
      </c>
      <c r="G5" s="4">
        <f>B5+C5+E5+F5+D5</f>
        <v>64801984</v>
      </c>
    </row>
    <row r="6" spans="1:7" x14ac:dyDescent="0.25">
      <c r="A6" s="3" t="s">
        <v>2</v>
      </c>
      <c r="B6" s="10">
        <v>84168495</v>
      </c>
      <c r="C6" s="10">
        <v>-34681888</v>
      </c>
      <c r="D6" s="10">
        <v>374307</v>
      </c>
      <c r="E6" s="16">
        <v>2855</v>
      </c>
      <c r="F6" s="10">
        <v>-6</v>
      </c>
      <c r="G6" s="4">
        <f t="shared" ref="G6:G24" si="0">B6+C6+E6+F6+D6</f>
        <v>49863763</v>
      </c>
    </row>
    <row r="7" spans="1:7" x14ac:dyDescent="0.25">
      <c r="A7" s="3" t="s">
        <v>3</v>
      </c>
      <c r="B7" s="10">
        <v>126269524</v>
      </c>
      <c r="C7" s="10">
        <v>-55051289</v>
      </c>
      <c r="D7" s="10">
        <v>561650</v>
      </c>
      <c r="E7" s="16">
        <v>4284</v>
      </c>
      <c r="F7" s="10">
        <v>-1</v>
      </c>
      <c r="G7" s="4">
        <f t="shared" si="0"/>
        <v>71784168</v>
      </c>
    </row>
    <row r="8" spans="1:7" x14ac:dyDescent="0.25">
      <c r="A8" s="3" t="s">
        <v>4</v>
      </c>
      <c r="B8" s="10">
        <v>98957885</v>
      </c>
      <c r="C8" s="10">
        <v>-38121852</v>
      </c>
      <c r="D8" s="10">
        <v>440159</v>
      </c>
      <c r="E8" s="16">
        <v>3357</v>
      </c>
      <c r="F8" s="10">
        <v>3</v>
      </c>
      <c r="G8" s="4">
        <f t="shared" si="0"/>
        <v>61279552</v>
      </c>
    </row>
    <row r="9" spans="1:7" x14ac:dyDescent="0.25">
      <c r="A9" s="3" t="s">
        <v>5</v>
      </c>
      <c r="B9" s="10">
        <v>55141157</v>
      </c>
      <c r="C9" s="10">
        <v>-24626452</v>
      </c>
      <c r="D9" s="10">
        <v>244856</v>
      </c>
      <c r="E9" s="16">
        <v>1868</v>
      </c>
      <c r="F9" s="10">
        <v>4</v>
      </c>
      <c r="G9" s="4">
        <f t="shared" si="0"/>
        <v>30761433</v>
      </c>
    </row>
    <row r="10" spans="1:7" x14ac:dyDescent="0.25">
      <c r="A10" s="3" t="s">
        <v>6</v>
      </c>
      <c r="B10" s="10">
        <v>72215676</v>
      </c>
      <c r="C10" s="10">
        <v>-28747720</v>
      </c>
      <c r="D10" s="10">
        <v>321086</v>
      </c>
      <c r="E10" s="16">
        <v>2449</v>
      </c>
      <c r="F10" s="10">
        <v>1</v>
      </c>
      <c r="G10" s="4">
        <f t="shared" si="0"/>
        <v>43791492</v>
      </c>
    </row>
    <row r="11" spans="1:7" x14ac:dyDescent="0.25">
      <c r="A11" s="3" t="s">
        <v>7</v>
      </c>
      <c r="B11" s="10">
        <v>45837054</v>
      </c>
      <c r="C11" s="10">
        <v>-18689872</v>
      </c>
      <c r="D11" s="10">
        <v>203822</v>
      </c>
      <c r="E11" s="16">
        <v>1555</v>
      </c>
      <c r="F11" s="10">
        <v>-3</v>
      </c>
      <c r="G11" s="4">
        <f t="shared" si="0"/>
        <v>27352556</v>
      </c>
    </row>
    <row r="12" spans="1:7" x14ac:dyDescent="0.25">
      <c r="A12" s="3" t="s">
        <v>8</v>
      </c>
      <c r="B12" s="10">
        <v>369088999</v>
      </c>
      <c r="C12" s="10">
        <v>-149661050</v>
      </c>
      <c r="D12" s="10">
        <v>1641850</v>
      </c>
      <c r="E12" s="16">
        <v>12522</v>
      </c>
      <c r="F12" s="10">
        <v>4</v>
      </c>
      <c r="G12" s="4">
        <f t="shared" si="0"/>
        <v>221082325</v>
      </c>
    </row>
    <row r="13" spans="1:7" x14ac:dyDescent="0.25">
      <c r="A13" s="3" t="s">
        <v>9</v>
      </c>
      <c r="B13" s="10">
        <v>92033893</v>
      </c>
      <c r="C13" s="10">
        <v>-33606841</v>
      </c>
      <c r="D13" s="10">
        <v>409342</v>
      </c>
      <c r="E13" s="16">
        <v>3122</v>
      </c>
      <c r="F13" s="10">
        <v>-2</v>
      </c>
      <c r="G13" s="4">
        <f t="shared" si="0"/>
        <v>58839514</v>
      </c>
    </row>
    <row r="14" spans="1:7" x14ac:dyDescent="0.25">
      <c r="A14" s="3" t="s">
        <v>10</v>
      </c>
      <c r="B14" s="10">
        <v>459101067</v>
      </c>
      <c r="C14" s="10">
        <v>-157339842</v>
      </c>
      <c r="D14" s="10">
        <v>2042309</v>
      </c>
      <c r="E14" s="16">
        <v>15577</v>
      </c>
      <c r="F14" s="10">
        <v>-5</v>
      </c>
      <c r="G14" s="4">
        <f t="shared" si="0"/>
        <v>303819106</v>
      </c>
    </row>
    <row r="15" spans="1:7" x14ac:dyDescent="0.25">
      <c r="A15" s="3" t="s">
        <v>11</v>
      </c>
      <c r="B15" s="10">
        <v>82535934</v>
      </c>
      <c r="C15" s="10">
        <v>-32778872</v>
      </c>
      <c r="D15" s="10">
        <v>366742</v>
      </c>
      <c r="E15" s="16">
        <v>2797</v>
      </c>
      <c r="F15" s="10">
        <v>2</v>
      </c>
      <c r="G15" s="4">
        <f t="shared" si="0"/>
        <v>50126603</v>
      </c>
    </row>
    <row r="16" spans="1:7" x14ac:dyDescent="0.25">
      <c r="A16" s="3" t="s">
        <v>12</v>
      </c>
      <c r="B16" s="10">
        <v>83955763</v>
      </c>
      <c r="C16" s="10">
        <v>-34506162</v>
      </c>
      <c r="D16" s="10">
        <v>373406</v>
      </c>
      <c r="E16" s="16">
        <v>2848</v>
      </c>
      <c r="F16" s="10">
        <v>-6</v>
      </c>
      <c r="G16" s="4">
        <f t="shared" si="0"/>
        <v>49825849</v>
      </c>
    </row>
    <row r="17" spans="1:7" x14ac:dyDescent="0.25">
      <c r="A17" s="3" t="s">
        <v>13</v>
      </c>
      <c r="B17" s="10">
        <v>77017949</v>
      </c>
      <c r="C17" s="10">
        <v>-28978974</v>
      </c>
      <c r="D17" s="10">
        <v>342529</v>
      </c>
      <c r="E17" s="16">
        <v>2612</v>
      </c>
      <c r="F17" s="10">
        <v>1</v>
      </c>
      <c r="G17" s="4">
        <f t="shared" si="0"/>
        <v>48384117</v>
      </c>
    </row>
    <row r="18" spans="1:7" x14ac:dyDescent="0.25">
      <c r="A18" s="3" t="s">
        <v>14</v>
      </c>
      <c r="B18" s="10">
        <v>84004263</v>
      </c>
      <c r="C18" s="10">
        <v>-24861339</v>
      </c>
      <c r="D18" s="10">
        <v>373512</v>
      </c>
      <c r="E18" s="16">
        <v>2849</v>
      </c>
      <c r="F18" s="10">
        <v>-1</v>
      </c>
      <c r="G18" s="4">
        <f t="shared" si="0"/>
        <v>59519284</v>
      </c>
    </row>
    <row r="19" spans="1:7" x14ac:dyDescent="0.25">
      <c r="A19" s="3" t="s">
        <v>15</v>
      </c>
      <c r="B19" s="10">
        <v>83888204</v>
      </c>
      <c r="C19" s="10">
        <v>-27938571</v>
      </c>
      <c r="D19" s="10">
        <v>372997</v>
      </c>
      <c r="E19" s="16">
        <v>2845</v>
      </c>
      <c r="F19" s="10">
        <v>4</v>
      </c>
      <c r="G19" s="4">
        <f t="shared" si="0"/>
        <v>56325479</v>
      </c>
    </row>
    <row r="20" spans="1:7" x14ac:dyDescent="0.25">
      <c r="A20" s="3" t="s">
        <v>16</v>
      </c>
      <c r="B20" s="10">
        <v>71407890</v>
      </c>
      <c r="C20" s="10">
        <v>-30150375</v>
      </c>
      <c r="D20" s="10">
        <v>316360</v>
      </c>
      <c r="E20" s="16">
        <v>2413</v>
      </c>
      <c r="F20" s="10">
        <v>-1</v>
      </c>
      <c r="G20" s="4">
        <f t="shared" si="0"/>
        <v>41576287</v>
      </c>
    </row>
    <row r="21" spans="1:7" x14ac:dyDescent="0.25">
      <c r="A21" s="3" t="s">
        <v>17</v>
      </c>
      <c r="B21" s="10">
        <v>37725860</v>
      </c>
      <c r="C21" s="10">
        <v>-11027013</v>
      </c>
      <c r="D21" s="10">
        <v>167752</v>
      </c>
      <c r="E21" s="16">
        <v>1279</v>
      </c>
      <c r="F21" s="10">
        <v>2</v>
      </c>
      <c r="G21" s="4">
        <f t="shared" si="0"/>
        <v>26867880</v>
      </c>
    </row>
    <row r="22" spans="1:7" x14ac:dyDescent="0.25">
      <c r="A22" s="3" t="s">
        <v>18</v>
      </c>
      <c r="B22" s="10">
        <v>75401920</v>
      </c>
      <c r="C22" s="10">
        <v>-28213010</v>
      </c>
      <c r="D22" s="10">
        <v>329343</v>
      </c>
      <c r="E22" s="16">
        <v>2512</v>
      </c>
      <c r="F22" s="10">
        <v>-5</v>
      </c>
      <c r="G22" s="4">
        <f t="shared" si="0"/>
        <v>47520760</v>
      </c>
    </row>
    <row r="23" spans="1:7" x14ac:dyDescent="0.25">
      <c r="A23" s="3" t="s">
        <v>19</v>
      </c>
      <c r="B23" s="10">
        <v>72766753</v>
      </c>
      <c r="C23" s="10">
        <v>-25838359</v>
      </c>
      <c r="D23" s="10">
        <v>322831</v>
      </c>
      <c r="E23" s="16">
        <v>2462</v>
      </c>
      <c r="F23" s="10">
        <v>5</v>
      </c>
      <c r="G23" s="4">
        <f t="shared" si="0"/>
        <v>47253692</v>
      </c>
    </row>
    <row r="24" spans="1:7" ht="15.75" thickBot="1" x14ac:dyDescent="0.3">
      <c r="A24" s="3" t="s">
        <v>20</v>
      </c>
      <c r="B24" s="10">
        <v>18059272</v>
      </c>
      <c r="C24" s="10">
        <v>-8845195</v>
      </c>
      <c r="D24" s="10">
        <v>80286</v>
      </c>
      <c r="E24" s="16">
        <v>612</v>
      </c>
      <c r="F24" s="4">
        <v>-6</v>
      </c>
      <c r="G24" s="4">
        <f t="shared" si="0"/>
        <v>9294969</v>
      </c>
    </row>
    <row r="25" spans="1:7" ht="15.75" thickBot="1" x14ac:dyDescent="0.3">
      <c r="A25" s="5" t="s">
        <v>21</v>
      </c>
      <c r="B25" s="11">
        <v>2786075071</v>
      </c>
      <c r="C25" s="11">
        <v>-1079535551</v>
      </c>
      <c r="D25" s="11">
        <v>12328588</v>
      </c>
      <c r="E25" s="11">
        <f>SUM(E4:E24)</f>
        <v>94030</v>
      </c>
      <c r="F25" s="11">
        <v>-12</v>
      </c>
      <c r="G25" s="11">
        <f>B25+C25+E25+F25+D25</f>
        <v>1718962126</v>
      </c>
    </row>
    <row r="27" spans="1:7" x14ac:dyDescent="0.25">
      <c r="C27" s="1"/>
      <c r="G27" s="1"/>
    </row>
  </sheetData>
  <pageMargins left="0.7" right="0.7" top="0.75" bottom="0.75" header="0.3" footer="0.3"/>
  <pageSetup paperSize="9" scale="98" orientation="landscape" r:id="rId1"/>
  <headerFooter>
    <oddHeader>&amp;LBilaga 2 till regleringsbrev för budgetåret 2022 avseende anslag 1:5 Bidrag för läkemedelsförmånerna&amp;RBilaga till regeringsbeslut 2022-01-20 nr I:2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E4C5-0B5F-4CBC-A3BA-988ECF785607}">
  <dimension ref="A1:G27"/>
  <sheetViews>
    <sheetView topLeftCell="A2" workbookViewId="0">
      <selection activeCell="E19" sqref="E19"/>
    </sheetView>
  </sheetViews>
  <sheetFormatPr defaultRowHeight="15" x14ac:dyDescent="0.25"/>
  <cols>
    <col min="1" max="1" width="15.140625" bestFit="1" customWidth="1"/>
    <col min="2" max="2" width="13.5703125" customWidth="1"/>
    <col min="3" max="3" width="17.7109375" customWidth="1"/>
    <col min="4" max="4" width="13.28515625" customWidth="1"/>
    <col min="5" max="5" width="24.140625" customWidth="1"/>
    <col min="6" max="6" width="25" customWidth="1"/>
    <col min="7" max="8" width="12.28515625" bestFit="1" customWidth="1"/>
    <col min="9" max="9" width="20.140625" customWidth="1"/>
    <col min="11" max="11" width="10" bestFit="1" customWidth="1"/>
  </cols>
  <sheetData>
    <row r="1" spans="1:7" ht="18.75" x14ac:dyDescent="0.3">
      <c r="A1" s="7" t="s">
        <v>26</v>
      </c>
    </row>
    <row r="2" spans="1:7" ht="15.75" thickBot="1" x14ac:dyDescent="0.3"/>
    <row r="3" spans="1:7" x14ac:dyDescent="0.25">
      <c r="A3" s="2" t="s">
        <v>22</v>
      </c>
      <c r="B3" s="8" t="s">
        <v>23</v>
      </c>
      <c r="C3" s="8" t="s">
        <v>24</v>
      </c>
      <c r="D3" s="8" t="s">
        <v>27</v>
      </c>
      <c r="E3" s="9" t="s">
        <v>29</v>
      </c>
      <c r="F3" s="15" t="s">
        <v>25</v>
      </c>
      <c r="G3" s="12" t="s">
        <v>28</v>
      </c>
    </row>
    <row r="4" spans="1:7" x14ac:dyDescent="0.25">
      <c r="A4" s="3" t="s">
        <v>0</v>
      </c>
      <c r="B4" s="10">
        <v>597007150</v>
      </c>
      <c r="C4" s="10">
        <v>-250737083</v>
      </c>
      <c r="D4" s="10">
        <v>3</v>
      </c>
      <c r="E4" s="10">
        <f t="shared" ref="E4:E24" si="0">G4*$E$25</f>
        <v>2641800.7404094818</v>
      </c>
      <c r="F4" s="4">
        <f>B4+C4+D4+E4</f>
        <v>348911870.74040949</v>
      </c>
      <c r="G4" s="13">
        <f t="shared" ref="G4:G24" si="1">B4/$B$25</f>
        <v>0.21428250667549942</v>
      </c>
    </row>
    <row r="5" spans="1:7" x14ac:dyDescent="0.25">
      <c r="A5" s="3" t="s">
        <v>1</v>
      </c>
      <c r="B5" s="10">
        <v>99490363</v>
      </c>
      <c r="C5" s="10">
        <v>-35133792</v>
      </c>
      <c r="D5" s="10">
        <v>-5</v>
      </c>
      <c r="E5" s="10">
        <f t="shared" si="0"/>
        <v>440252.2057516533</v>
      </c>
      <c r="F5" s="4">
        <f t="shared" ref="F5:F24" si="2">B5+C5+D5+E5</f>
        <v>64796818.20575165</v>
      </c>
      <c r="G5" s="13">
        <f t="shared" si="1"/>
        <v>3.570986440228624E-2</v>
      </c>
    </row>
    <row r="6" spans="1:7" x14ac:dyDescent="0.25">
      <c r="A6" s="3" t="s">
        <v>2</v>
      </c>
      <c r="B6" s="10">
        <v>84168495</v>
      </c>
      <c r="C6" s="10">
        <v>-34681888</v>
      </c>
      <c r="D6" s="10">
        <v>-6</v>
      </c>
      <c r="E6" s="10">
        <f t="shared" si="0"/>
        <v>372451.80800623877</v>
      </c>
      <c r="F6" s="4">
        <f t="shared" si="2"/>
        <v>49859052.808006242</v>
      </c>
      <c r="G6" s="13">
        <f t="shared" si="1"/>
        <v>3.0210418906547836E-2</v>
      </c>
    </row>
    <row r="7" spans="1:7" x14ac:dyDescent="0.25">
      <c r="A7" s="3" t="s">
        <v>3</v>
      </c>
      <c r="B7" s="10">
        <v>126269524</v>
      </c>
      <c r="C7" s="10">
        <v>-55051289</v>
      </c>
      <c r="D7" s="10">
        <v>-1</v>
      </c>
      <c r="E7" s="10">
        <f t="shared" si="0"/>
        <v>558751.97138652834</v>
      </c>
      <c r="F7" s="4">
        <f t="shared" si="2"/>
        <v>71776985.971386522</v>
      </c>
      <c r="G7" s="13">
        <f t="shared" si="1"/>
        <v>4.5321651707927006E-2</v>
      </c>
    </row>
    <row r="8" spans="1:7" x14ac:dyDescent="0.25">
      <c r="A8" s="3" t="s">
        <v>4</v>
      </c>
      <c r="B8" s="10">
        <v>98957885</v>
      </c>
      <c r="C8" s="10">
        <v>-38121852</v>
      </c>
      <c r="D8" s="10">
        <v>3</v>
      </c>
      <c r="E8" s="10">
        <f t="shared" si="0"/>
        <v>437895.95126684225</v>
      </c>
      <c r="F8" s="4">
        <f t="shared" si="2"/>
        <v>61273931.95126684</v>
      </c>
      <c r="G8" s="13">
        <f t="shared" si="1"/>
        <v>3.5518743206184054E-2</v>
      </c>
    </row>
    <row r="9" spans="1:7" x14ac:dyDescent="0.25">
      <c r="A9" s="3" t="s">
        <v>5</v>
      </c>
      <c r="B9" s="10">
        <v>55141157</v>
      </c>
      <c r="C9" s="10">
        <v>-24626452</v>
      </c>
      <c r="D9" s="10">
        <v>4</v>
      </c>
      <c r="E9" s="10">
        <f t="shared" si="0"/>
        <v>244003.69307073706</v>
      </c>
      <c r="F9" s="4">
        <f t="shared" si="2"/>
        <v>30758712.693070736</v>
      </c>
      <c r="G9" s="13">
        <f t="shared" si="1"/>
        <v>1.9791698211566244E-2</v>
      </c>
    </row>
    <row r="10" spans="1:7" x14ac:dyDescent="0.25">
      <c r="A10" s="3" t="s">
        <v>6</v>
      </c>
      <c r="B10" s="10">
        <v>72215676</v>
      </c>
      <c r="C10" s="10">
        <v>-28747720</v>
      </c>
      <c r="D10" s="10">
        <v>1</v>
      </c>
      <c r="E10" s="10">
        <f t="shared" si="0"/>
        <v>319559.70096165728</v>
      </c>
      <c r="F10" s="4">
        <f t="shared" si="2"/>
        <v>43787516.700961657</v>
      </c>
      <c r="G10" s="13">
        <f t="shared" si="1"/>
        <v>2.5920219003316296E-2</v>
      </c>
    </row>
    <row r="11" spans="1:7" x14ac:dyDescent="0.25">
      <c r="A11" s="3" t="s">
        <v>7</v>
      </c>
      <c r="B11" s="10">
        <v>45837054</v>
      </c>
      <c r="C11" s="10">
        <v>-18689872</v>
      </c>
      <c r="D11" s="10">
        <v>-3</v>
      </c>
      <c r="E11" s="10">
        <f t="shared" si="0"/>
        <v>202832.34999009545</v>
      </c>
      <c r="F11" s="4">
        <f t="shared" si="2"/>
        <v>27350011.349990096</v>
      </c>
      <c r="G11" s="13">
        <f t="shared" si="1"/>
        <v>1.6452196309106562E-2</v>
      </c>
    </row>
    <row r="12" spans="1:7" x14ac:dyDescent="0.25">
      <c r="A12" s="3" t="s">
        <v>8</v>
      </c>
      <c r="B12" s="10">
        <v>369088999</v>
      </c>
      <c r="C12" s="10">
        <v>-149661050</v>
      </c>
      <c r="D12" s="10">
        <v>4</v>
      </c>
      <c r="E12" s="10">
        <f t="shared" si="0"/>
        <v>1633246.0856376588</v>
      </c>
      <c r="F12" s="4">
        <f t="shared" si="2"/>
        <v>221061199.08563766</v>
      </c>
      <c r="G12" s="13">
        <f t="shared" si="1"/>
        <v>0.13247632945781454</v>
      </c>
    </row>
    <row r="13" spans="1:7" x14ac:dyDescent="0.25">
      <c r="A13" s="3" t="s">
        <v>9</v>
      </c>
      <c r="B13" s="10">
        <v>92033893</v>
      </c>
      <c r="C13" s="10">
        <v>-33606841</v>
      </c>
      <c r="D13" s="10">
        <v>-2</v>
      </c>
      <c r="E13" s="10">
        <f t="shared" si="0"/>
        <v>407256.77518295561</v>
      </c>
      <c r="F13" s="4">
        <f t="shared" si="2"/>
        <v>58834306.775182955</v>
      </c>
      <c r="G13" s="13">
        <f t="shared" si="1"/>
        <v>3.3033529483096978E-2</v>
      </c>
    </row>
    <row r="14" spans="1:7" x14ac:dyDescent="0.25">
      <c r="A14" s="3" t="s">
        <v>10</v>
      </c>
      <c r="B14" s="10">
        <v>459101067</v>
      </c>
      <c r="C14" s="10">
        <v>-157339842</v>
      </c>
      <c r="D14" s="10">
        <v>-5</v>
      </c>
      <c r="E14" s="10">
        <f t="shared" si="0"/>
        <v>2031556.1358408912</v>
      </c>
      <c r="F14" s="4">
        <f t="shared" si="2"/>
        <v>303792776.13584089</v>
      </c>
      <c r="G14" s="13">
        <f t="shared" si="1"/>
        <v>0.16478416959354072</v>
      </c>
    </row>
    <row r="15" spans="1:7" x14ac:dyDescent="0.25">
      <c r="A15" s="3" t="s">
        <v>11</v>
      </c>
      <c r="B15" s="10">
        <v>82535934</v>
      </c>
      <c r="C15" s="10">
        <v>-32778872</v>
      </c>
      <c r="D15" s="10">
        <v>2</v>
      </c>
      <c r="E15" s="10">
        <f t="shared" si="0"/>
        <v>365227.60498193052</v>
      </c>
      <c r="F15" s="4">
        <f t="shared" si="2"/>
        <v>50122291.604981929</v>
      </c>
      <c r="G15" s="13">
        <f t="shared" si="1"/>
        <v>2.9624447258836981E-2</v>
      </c>
    </row>
    <row r="16" spans="1:7" x14ac:dyDescent="0.25">
      <c r="A16" s="3" t="s">
        <v>12</v>
      </c>
      <c r="B16" s="10">
        <v>83955763</v>
      </c>
      <c r="C16" s="10">
        <v>-34506162</v>
      </c>
      <c r="D16" s="10">
        <v>-6</v>
      </c>
      <c r="E16" s="10">
        <f t="shared" si="0"/>
        <v>371510.4531914618</v>
      </c>
      <c r="F16" s="4">
        <f t="shared" si="2"/>
        <v>49821105.453191459</v>
      </c>
      <c r="G16" s="13">
        <f t="shared" si="1"/>
        <v>3.0134063462211712E-2</v>
      </c>
    </row>
    <row r="17" spans="1:7" x14ac:dyDescent="0.25">
      <c r="A17" s="3" t="s">
        <v>13</v>
      </c>
      <c r="B17" s="10">
        <v>77017949</v>
      </c>
      <c r="C17" s="10">
        <v>-28978974</v>
      </c>
      <c r="D17" s="10">
        <v>1</v>
      </c>
      <c r="E17" s="10">
        <f t="shared" si="0"/>
        <v>340810.11373652681</v>
      </c>
      <c r="F17" s="4">
        <f t="shared" si="2"/>
        <v>48379786.113736525</v>
      </c>
      <c r="G17" s="13">
        <f t="shared" si="1"/>
        <v>2.7643888638060322E-2</v>
      </c>
    </row>
    <row r="18" spans="1:7" x14ac:dyDescent="0.25">
      <c r="A18" s="3" t="s">
        <v>14</v>
      </c>
      <c r="B18" s="10">
        <v>84004263</v>
      </c>
      <c r="C18" s="10">
        <v>-24861339</v>
      </c>
      <c r="D18" s="10">
        <v>-1</v>
      </c>
      <c r="E18" s="10">
        <f t="shared" si="0"/>
        <v>371725.06927421701</v>
      </c>
      <c r="F18" s="4">
        <f t="shared" si="2"/>
        <v>59514648.069274217</v>
      </c>
      <c r="G18" s="13">
        <f t="shared" si="1"/>
        <v>3.0151471464065226E-2</v>
      </c>
    </row>
    <row r="19" spans="1:7" x14ac:dyDescent="0.25">
      <c r="A19" s="3" t="s">
        <v>15</v>
      </c>
      <c r="B19" s="10">
        <v>83888204</v>
      </c>
      <c r="C19" s="10">
        <v>-27938571</v>
      </c>
      <c r="D19" s="10">
        <v>4</v>
      </c>
      <c r="E19" s="10">
        <f t="shared" si="0"/>
        <v>371211.49962579453</v>
      </c>
      <c r="F19" s="4">
        <f t="shared" si="2"/>
        <v>56320848.499625795</v>
      </c>
      <c r="G19" s="13">
        <f t="shared" si="1"/>
        <v>3.0109814654021575E-2</v>
      </c>
    </row>
    <row r="20" spans="1:7" x14ac:dyDescent="0.25">
      <c r="A20" s="3" t="s">
        <v>16</v>
      </c>
      <c r="B20" s="10">
        <v>71407890</v>
      </c>
      <c r="C20" s="10">
        <v>-30150375</v>
      </c>
      <c r="D20" s="10">
        <v>-1</v>
      </c>
      <c r="E20" s="10">
        <f t="shared" si="0"/>
        <v>315985.18823950237</v>
      </c>
      <c r="F20" s="4">
        <f t="shared" si="2"/>
        <v>41573499.1882395</v>
      </c>
      <c r="G20" s="13">
        <f t="shared" si="1"/>
        <v>2.5630282092280347E-2</v>
      </c>
    </row>
    <row r="21" spans="1:7" x14ac:dyDescent="0.25">
      <c r="A21" s="3" t="s">
        <v>17</v>
      </c>
      <c r="B21" s="10">
        <v>37725860</v>
      </c>
      <c r="C21" s="10">
        <v>-11027013</v>
      </c>
      <c r="D21" s="10">
        <v>2</v>
      </c>
      <c r="E21" s="10">
        <f t="shared" si="0"/>
        <v>166939.71735612288</v>
      </c>
      <c r="F21" s="4">
        <f t="shared" si="2"/>
        <v>26865788.717356123</v>
      </c>
      <c r="G21" s="13">
        <f t="shared" si="1"/>
        <v>1.3540862697019552E-2</v>
      </c>
    </row>
    <row r="22" spans="1:7" x14ac:dyDescent="0.25">
      <c r="A22" s="3" t="s">
        <v>18</v>
      </c>
      <c r="B22" s="10">
        <v>75401920</v>
      </c>
      <c r="C22" s="10">
        <v>-28213010</v>
      </c>
      <c r="D22" s="10">
        <v>-5</v>
      </c>
      <c r="E22" s="10">
        <f t="shared" si="0"/>
        <v>333659.06603345793</v>
      </c>
      <c r="F22" s="4">
        <f t="shared" si="2"/>
        <v>47522564.06603346</v>
      </c>
      <c r="G22" s="13">
        <f t="shared" si="1"/>
        <v>2.706385078595034E-2</v>
      </c>
    </row>
    <row r="23" spans="1:7" x14ac:dyDescent="0.25">
      <c r="A23" s="3" t="s">
        <v>19</v>
      </c>
      <c r="B23" s="10">
        <v>72766753</v>
      </c>
      <c r="C23" s="10">
        <v>-25838359</v>
      </c>
      <c r="D23" s="10">
        <v>5</v>
      </c>
      <c r="E23" s="10">
        <f t="shared" si="0"/>
        <v>321998.2573953995</v>
      </c>
      <c r="F23" s="4">
        <f t="shared" si="2"/>
        <v>47250397.257395402</v>
      </c>
      <c r="G23" s="13">
        <f t="shared" si="1"/>
        <v>2.6118015898933398E-2</v>
      </c>
    </row>
    <row r="24" spans="1:7" ht="15.75" thickBot="1" x14ac:dyDescent="0.3">
      <c r="A24" s="3" t="s">
        <v>20</v>
      </c>
      <c r="B24" s="10">
        <v>18059272</v>
      </c>
      <c r="C24" s="10">
        <v>-8845195</v>
      </c>
      <c r="D24" s="4">
        <v>-6</v>
      </c>
      <c r="E24" s="10">
        <f t="shared" si="0"/>
        <v>79913.612660847066</v>
      </c>
      <c r="F24" s="4">
        <f t="shared" si="2"/>
        <v>9293984.6126608476</v>
      </c>
      <c r="G24" s="13">
        <f t="shared" si="1"/>
        <v>6.4819760917346793E-3</v>
      </c>
    </row>
    <row r="25" spans="1:7" ht="15.75" thickBot="1" x14ac:dyDescent="0.3">
      <c r="A25" s="5" t="s">
        <v>21</v>
      </c>
      <c r="B25" s="11">
        <v>2786075071</v>
      </c>
      <c r="C25" s="11">
        <v>1079535551</v>
      </c>
      <c r="D25" s="11">
        <v>-12</v>
      </c>
      <c r="E25" s="11">
        <v>12328588</v>
      </c>
      <c r="F25" s="6">
        <f>B25-C25+D25</f>
        <v>1706539508</v>
      </c>
      <c r="G25" s="14">
        <v>1</v>
      </c>
    </row>
    <row r="27" spans="1:7" x14ac:dyDescent="0.25">
      <c r="C27" s="1"/>
      <c r="F2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58" ma:contentTypeDescription="Skapa ny arbetsbok" ma:contentTypeScope="" ma:versionID="23481b087fd02bf6d90702afb2723f4d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572EXJJFHZPY-1017889336-21436</_dlc_DocId>
    <_dlc_DocIdUrl xmlns="eca061ca-b85c-41d9-8d02-21c800eb1fa8">
      <Url>https://dhs.sp.regeringskansliet.se/yta/s-FS/_layouts/15/DocIdRedir.aspx?ID=572EXJJFHZPY-1017889336-21436</Url>
      <Description>572EXJJFHZPY-1017889336-21436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Props1.xml><?xml version="1.0" encoding="utf-8"?>
<ds:datastoreItem xmlns:ds="http://schemas.openxmlformats.org/officeDocument/2006/customXml" ds:itemID="{295DBDE4-2F5F-4D14-8A90-BB9409A1D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B39B91-7088-4866-9320-D21A892F767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094B13C-CD46-4A42-9246-2AC09BCC71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97E05B-456B-4320-8DA9-D1721BEEAB3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1AB2CF5-FAB7-4227-9B07-0CB6D1FB410B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E875F07B-C50A-4879-8235-FB26A2880426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ca061ca-b85c-41d9-8d02-21c800eb1fa8"/>
    <ds:schemaRef ds:uri="4e9c2f0c-7bf8-49af-8356-cbf363fc78a7"/>
    <ds:schemaRef ds:uri="http://purl.org/dc/terms/"/>
    <ds:schemaRef ds:uri="cc625d36-bb37-4650-91b9-0c96159295ba"/>
    <ds:schemaRef ds:uri="18f3d968-6251-40b0-9f11-012b293496c2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Aspen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Gry</dc:creator>
  <cp:lastModifiedBy>Almina Kalkan</cp:lastModifiedBy>
  <cp:lastPrinted>2021-01-12T10:37:03Z</cp:lastPrinted>
  <dcterms:created xsi:type="dcterms:W3CDTF">2021-01-08T14:27:23Z</dcterms:created>
  <dcterms:modified xsi:type="dcterms:W3CDTF">2022-01-20T10:16:55Z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90ac424b-83ab-4b9c-89e5-6c08f8ba4e7c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</Properties>
</file>